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harts/chart1.xml" ContentType="application/vnd.openxmlformats-officedocument.drawingml.chart+xml"/>
  <Override PartName="/xl/drawings/drawing5.xml" ContentType="application/vnd.openxmlformats-officedocument.drawing+xml"/>
  <Override PartName="/xl/ctrlProps/ctrlProp4.xml" ContentType="application/vnd.ms-excel.controlproperties+xml"/>
  <Override PartName="/xl/charts/chart2.xml" ContentType="application/vnd.openxmlformats-officedocument.drawingml.chart+xml"/>
  <Override PartName="/xl/drawings/drawing6.xml" ContentType="application/vnd.openxmlformats-officedocument.drawing+xml"/>
  <Override PartName="/xl/ctrlProps/ctrlProp5.xml" ContentType="application/vnd.ms-excel.controlproperties+xml"/>
  <Override PartName="/xl/ctrlProps/ctrlProp6.xml" ContentType="application/vnd.ms-excel.controlproperties+xml"/>
  <Override PartName="/xl/drawings/drawing7.xml" ContentType="application/vnd.openxmlformats-officedocument.drawing+xml"/>
  <Override PartName="/xl/ctrlProps/ctrlProp7.xml" ContentType="application/vnd.ms-excel.controlproperties+xml"/>
  <Override PartName="/xl/ctrlProps/ctrlProp8.xml" ContentType="application/vnd.ms-excel.controlproperties+xml"/>
  <Override PartName="/xl/drawings/drawing8.xml" ContentType="application/vnd.openxmlformats-officedocument.drawing+xml"/>
  <Override PartName="/xl/ctrlProps/ctrlProp9.xml" ContentType="application/vnd.ms-excel.controlproperties+xml"/>
  <Override PartName="/xl/ctrlProps/ctrlProp10.xml" ContentType="application/vnd.ms-excel.controlproperties+xml"/>
  <Override PartName="/xl/drawings/drawing9.xml" ContentType="application/vnd.openxmlformats-officedocument.drawing+xml"/>
  <Override PartName="/xl/ctrlProps/ctrlProp11.xml" ContentType="application/vnd.ms-excel.controlproperties+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drawings/drawing13.xml" ContentType="application/vnd.openxmlformats-officedocument.drawing+xml"/>
  <Override PartName="/xl/ctrlProps/ctrlProp18.xml" ContentType="application/vnd.ms-excel.controlproperties+xml"/>
  <Override PartName="/xl/ctrlProps/ctrlProp19.xml" ContentType="application/vnd.ms-excel.controlproperties+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codeName="DieseArbeitsmappe" defaultThemeVersion="124226"/>
  <mc:AlternateContent xmlns:mc="http://schemas.openxmlformats.org/markup-compatibility/2006">
    <mc:Choice Requires="x15">
      <x15ac:absPath xmlns:x15ac="http://schemas.microsoft.com/office/spreadsheetml/2010/11/ac" url="\\Dst.baintern.de\dfs\019\BA-Daten\Statistik\4803_Produkte\04_Ausbm\145472_ZR_jaehrlich\2025\"/>
    </mc:Choice>
  </mc:AlternateContent>
  <xr:revisionPtr revIDLastSave="0" documentId="13_ncr:1_{0F538750-56F4-4809-BA24-F5C5E8BC01A2}" xr6:coauthVersionLast="47" xr6:coauthVersionMax="47" xr10:uidLastSave="{00000000-0000-0000-0000-000000000000}"/>
  <bookViews>
    <workbookView xWindow="-120" yWindow="-120" windowWidth="38640" windowHeight="21120" tabRatio="969" xr2:uid="{00000000-000D-0000-FFFF-FFFF00000000}"/>
  </bookViews>
  <sheets>
    <sheet name="Deckblatt" sheetId="179" r:id="rId1"/>
    <sheet name="Impressum" sheetId="180" r:id="rId2"/>
    <sheet name="Inhaltsverzeichnis" sheetId="75" r:id="rId3"/>
    <sheet name="Tab_1" sheetId="12" r:id="rId4"/>
    <sheet name="Tab_2" sheetId="49" r:id="rId5"/>
    <sheet name="Tab_3" sheetId="14" r:id="rId6"/>
    <sheet name="Tab_4" sheetId="38" r:id="rId7"/>
    <sheet name="Tab_5" sheetId="44" r:id="rId8"/>
    <sheet name="Tab_6" sheetId="50" r:id="rId9"/>
    <sheet name="Hinweis_Ausbildungsmarkt" sheetId="200" r:id="rId10"/>
    <sheet name="Statistik-Infoseite" sheetId="201" r:id="rId11"/>
    <sheet name="Org" sheetId="58" state="hidden" r:id="rId12"/>
    <sheet name="Regelwerk" sheetId="174" state="hidden" r:id="rId13"/>
    <sheet name="roh_Tab_1_Bew" sheetId="63" state="hidden" r:id="rId14"/>
    <sheet name="roh_Tab_1_Stellen" sheetId="69" state="hidden" r:id="rId15"/>
    <sheet name="roh_Tab_1_Formel" sheetId="60" state="hidden" r:id="rId16"/>
    <sheet name="roh_Tab_2" sheetId="64" state="hidden" r:id="rId17"/>
    <sheet name="roh_Tab_2_Formel" sheetId="57" state="hidden" r:id="rId18"/>
    <sheet name="roh_Tab_3" sheetId="65" state="hidden" r:id="rId19"/>
    <sheet name="LÖSCHEN_V roh_Tab_3" sheetId="178" state="hidden" r:id="rId20"/>
    <sheet name="roh_Tab_3_Formel" sheetId="62" state="hidden" r:id="rId21"/>
    <sheet name="roh_Tab_4" sheetId="66" state="hidden" r:id="rId22"/>
    <sheet name="roh_Tab_4_Formel" sheetId="61" state="hidden" r:id="rId23"/>
    <sheet name="roh_Tab_5" sheetId="67" state="hidden" r:id="rId24"/>
    <sheet name="roh_Tab_5_Formel" sheetId="70" state="hidden" r:id="rId25"/>
    <sheet name="roh_Tab_6_Bew" sheetId="68" state="hidden" r:id="rId26"/>
    <sheet name="roh_Tab_6_Stellen" sheetId="72" state="hidden" r:id="rId27"/>
    <sheet name="roh_Tab_6_Formel" sheetId="71" state="hidden" r:id="rId28"/>
  </sheets>
  <definedNames>
    <definedName name="_xlnm._FilterDatabase" localSheetId="14" hidden="1">roh_Tab_1_Stellen!$A$7:$G$1147</definedName>
    <definedName name="DM">1.95583</definedName>
    <definedName name="_xlnm.Print_Area" localSheetId="9">Hinweis_Ausbildungsmarkt!$A$1:$B$78</definedName>
    <definedName name="_xlnm.Print_Area" localSheetId="1">Impressum!$A$1:$F$48</definedName>
    <definedName name="_xlnm.Print_Area" localSheetId="2">Inhaltsverzeichnis!$A$1:$G$20</definedName>
    <definedName name="_xlnm.Print_Area" localSheetId="12">Regelwerk!$A$1:$M$60</definedName>
    <definedName name="_xlnm.Print_Area" localSheetId="10">'Statistik-Infoseite'!$A$1:$G$46</definedName>
    <definedName name="_xlnm.Print_Titles" localSheetId="9">Hinweis_Ausbildungsmarkt!$1:$3</definedName>
    <definedName name="_xlnm.Print_Titles" localSheetId="12">Regelwerk!$1:$3</definedName>
    <definedName name="EUR">1</definedName>
    <definedName name="Tab_1_Bew_Monat">roh_Tab_1_Bew!$B$8:$B$1048576</definedName>
    <definedName name="Tab_1_Bew_Region">roh_Tab_1_Bew!$A$8:$A$1048576</definedName>
    <definedName name="Tab_1_Bew_Status">roh_Tab_1_Bew!$D$7:$E$7</definedName>
    <definedName name="Tab_1_Bew_Werte">roh_Tab_1_Bew!$D$8:$E$1048576</definedName>
    <definedName name="Tab_1_Stellen_Monat">roh_Tab_1_Stellen!$B$8:$B$1048576</definedName>
    <definedName name="Tab_1_Stellen_Region">roh_Tab_1_Stellen!$A$8:$A$1048576</definedName>
    <definedName name="Tab_1_Stellen_Sonderprogramm">roh_Tab_1_Stellen!$D$7:$E$7</definedName>
    <definedName name="Tab_1_Stellen_Status">roh_Tab_1_Stellen!$D$6:$G$6</definedName>
    <definedName name="Tab_1_Stellen_Werte">roh_Tab_1_Stellen!$D$8:$G$1048576</definedName>
    <definedName name="Tab_2_Monat">roh_Tab_2!$D$7:$XFD$7</definedName>
    <definedName name="Tab_2_Region">roh_Tab_2!$A$8:$A$102</definedName>
    <definedName name="Tab_2_Status">roh_Tab_2!$B$8:$B$12</definedName>
    <definedName name="Tab_2_Werte">roh_Tab_2!$D$8:$XFD$102</definedName>
    <definedName name="Tab_3_Merkmal" localSheetId="19">'LÖSCHEN_V roh_Tab_3'!$L$14:$L$43</definedName>
    <definedName name="Tab_3_Merkmal">roh_Tab_3!$B$9:$B$38</definedName>
    <definedName name="Tab_3_Monat" localSheetId="19">'LÖSCHEN_V roh_Tab_3'!$N$12:$XFD$12</definedName>
    <definedName name="Tab_3_Monat">roh_Tab_3!$D$7:$XFD$7</definedName>
    <definedName name="Tab_3_Region" localSheetId="19">'LÖSCHEN_V roh_Tab_3'!$K$14:$K$583</definedName>
    <definedName name="Tab_3_Region">roh_Tab_3!$A$9:$A$578</definedName>
    <definedName name="Tab_3_Status" localSheetId="19">'LÖSCHEN_V roh_Tab_3'!$N$13:$R$13</definedName>
    <definedName name="Tab_3_Status">roh_Tab_3!$D$8:$H$8</definedName>
    <definedName name="Tab_3_Werte" localSheetId="19">'LÖSCHEN_V roh_Tab_3'!$N$14:$XFD$583</definedName>
    <definedName name="Tab_3_Werte">roh_Tab_3!$D$9:$XFD$578</definedName>
    <definedName name="Tab_4_Merkmal_Verbleib">roh_Tab_4!$B$9:$B$29</definedName>
    <definedName name="Tab_4_Monat">roh_Tab_4!$D$7:$XFD$7</definedName>
    <definedName name="Tab_4_Region">roh_Tab_4!$A$9:$A$407</definedName>
    <definedName name="Tab_4_Status">roh_Tab_4!$D$8:$H$8</definedName>
    <definedName name="Tab_4_Werte">roh_Tab_4!$D$9:$XFD$407</definedName>
    <definedName name="Tab_5_Merkmal_Kammer">roh_Tab_5!$B$9:$B$22</definedName>
    <definedName name="Tab_5_Monat">roh_Tab_5!$D$6:$XFD$6</definedName>
    <definedName name="Tab_5_Region">roh_Tab_5!$A$9:$A$274</definedName>
    <definedName name="Tab_5_Sonderprogramme">roh_Tab_5!$D$8:$E$8</definedName>
    <definedName name="Tab_5_Status">roh_Tab_5!$D$7:$G$7</definedName>
    <definedName name="Tab_5_Werte">roh_Tab_5!$D$9:$XFD$274</definedName>
    <definedName name="Tab_6_Bew_Monat">roh_Tab_6_Bew!$C$7:$XFD$7</definedName>
    <definedName name="Tab_6_Bew_Region">roh_Tab_6_Bew!$A$9:$A$27</definedName>
    <definedName name="Tab_6_Bew_Status">roh_Tab_6_Bew!$C$8:$D$8</definedName>
    <definedName name="Tab_6_Bew_Werte">roh_Tab_6_Bew!$C$9:$XFD$27</definedName>
    <definedName name="Tab_6_Stellen_Monat">roh_Tab_6_Stellen!$C$6:$XFD$6</definedName>
    <definedName name="Tab_6_Stellen_Region">roh_Tab_6_Stellen!$A$9:$A$27</definedName>
    <definedName name="Tab_6_Stellen_Sonderprogramme">roh_Tab_6_Stellen!$C$8:$D$8</definedName>
    <definedName name="Tab_6_Stellen_Status">roh_Tab_6_Stellen!$C$7:$F$7</definedName>
    <definedName name="Tab_6_Stellen_Werte">roh_Tab_6_Stellen!$C$9:$XFD$27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F10" i="12" l="1"/>
  <c r="A29" i="60" l="1"/>
  <c r="A30" i="60"/>
  <c r="A31" i="60"/>
  <c r="A32" i="60"/>
  <c r="A33" i="60"/>
  <c r="A34" i="60"/>
  <c r="A35" i="60"/>
  <c r="A36" i="60"/>
  <c r="A37" i="60"/>
  <c r="A38" i="60"/>
  <c r="A39" i="60"/>
  <c r="A28" i="60"/>
  <c r="B28" i="60"/>
  <c r="C28" i="60"/>
  <c r="D28" i="60"/>
  <c r="B29" i="60"/>
  <c r="C29" i="60"/>
  <c r="D29" i="60"/>
  <c r="B30" i="60"/>
  <c r="C30" i="60"/>
  <c r="D30" i="60"/>
  <c r="B31" i="60"/>
  <c r="C31" i="60"/>
  <c r="D31" i="60"/>
  <c r="B32" i="60"/>
  <c r="C32" i="60"/>
  <c r="D32" i="60"/>
  <c r="B33" i="60"/>
  <c r="C33" i="60"/>
  <c r="D33" i="60"/>
  <c r="B34" i="60"/>
  <c r="C34" i="60"/>
  <c r="D34" i="60"/>
  <c r="B35" i="60"/>
  <c r="C35" i="60"/>
  <c r="D35" i="60"/>
  <c r="B36" i="60"/>
  <c r="C36" i="60"/>
  <c r="D36" i="60"/>
  <c r="B37" i="60"/>
  <c r="C37" i="60"/>
  <c r="D37" i="60"/>
  <c r="B38" i="60"/>
  <c r="C38" i="60"/>
  <c r="D38" i="60"/>
  <c r="B39" i="60"/>
  <c r="C39" i="60"/>
  <c r="D39" i="60"/>
  <c r="E29" i="60" l="1"/>
  <c r="E43" i="60" s="1"/>
  <c r="E30" i="60"/>
  <c r="E44" i="60" s="1"/>
  <c r="E31" i="60"/>
  <c r="E45" i="60" s="1"/>
  <c r="E32" i="60"/>
  <c r="E46" i="60" s="1"/>
  <c r="E33" i="60"/>
  <c r="E47" i="60" s="1"/>
  <c r="E34" i="60"/>
  <c r="E48" i="60" s="1"/>
  <c r="E35" i="60"/>
  <c r="E49" i="60" s="1"/>
  <c r="E36" i="60"/>
  <c r="E50" i="60" s="1"/>
  <c r="E37" i="60"/>
  <c r="E51" i="60" s="1"/>
  <c r="E38" i="60"/>
  <c r="E52" i="60" s="1"/>
  <c r="E39" i="60"/>
  <c r="E53" i="60" s="1"/>
  <c r="E28" i="60"/>
  <c r="E42" i="60" s="1"/>
  <c r="D43" i="60"/>
  <c r="D44" i="60"/>
  <c r="D45" i="60"/>
  <c r="D46" i="60"/>
  <c r="D47" i="60"/>
  <c r="D48" i="60"/>
  <c r="D49" i="60"/>
  <c r="D50" i="60"/>
  <c r="D51" i="60"/>
  <c r="D52" i="60"/>
  <c r="D53" i="60"/>
  <c r="D42" i="60"/>
  <c r="C43" i="60"/>
  <c r="C44" i="60"/>
  <c r="C45" i="60"/>
  <c r="C46" i="60"/>
  <c r="C47" i="60"/>
  <c r="C48" i="60"/>
  <c r="C49" i="60"/>
  <c r="C50" i="60"/>
  <c r="C51" i="60"/>
  <c r="C52" i="60"/>
  <c r="C53" i="60"/>
  <c r="C42" i="60"/>
  <c r="B43" i="60"/>
  <c r="B44" i="60"/>
  <c r="B45" i="60"/>
  <c r="B46" i="60"/>
  <c r="B47" i="60"/>
  <c r="B48" i="60"/>
  <c r="B49" i="60"/>
  <c r="B50" i="60"/>
  <c r="B51" i="60"/>
  <c r="B52" i="60"/>
  <c r="B53" i="60"/>
  <c r="B42" i="60"/>
  <c r="A43" i="60"/>
  <c r="A44" i="60"/>
  <c r="A45" i="60"/>
  <c r="A46" i="60"/>
  <c r="A47" i="60"/>
  <c r="A48" i="60"/>
  <c r="A49" i="60"/>
  <c r="A50" i="60"/>
  <c r="A51" i="60"/>
  <c r="A52" i="60"/>
  <c r="A53" i="60"/>
  <c r="A42" i="60"/>
  <c r="N9" i="50" l="1"/>
  <c r="K9" i="50"/>
  <c r="H9" i="50"/>
  <c r="E9" i="50"/>
  <c r="B9" i="50"/>
  <c r="F10" i="44"/>
  <c r="E10" i="44"/>
  <c r="D10" i="44"/>
  <c r="C10" i="44"/>
  <c r="B10" i="44"/>
  <c r="F10" i="38"/>
  <c r="E10" i="38"/>
  <c r="D10" i="38"/>
  <c r="C10" i="38"/>
  <c r="B10" i="38"/>
  <c r="F10" i="14"/>
  <c r="E10" i="14"/>
  <c r="D10" i="14"/>
  <c r="C10" i="14"/>
  <c r="B10" i="14"/>
  <c r="F9" i="49"/>
  <c r="E9" i="49"/>
  <c r="D9" i="49"/>
  <c r="C9" i="49"/>
  <c r="B9" i="49"/>
  <c r="K10" i="12"/>
  <c r="E10" i="12"/>
  <c r="J10" i="12" s="1"/>
  <c r="D10" i="12"/>
  <c r="I10" i="12" s="1"/>
  <c r="C10" i="12"/>
  <c r="H10" i="12" s="1"/>
  <c r="B10" i="12"/>
  <c r="G10" i="12" s="1"/>
  <c r="K8" i="71"/>
  <c r="I8" i="71"/>
  <c r="G8" i="71"/>
  <c r="E8" i="71"/>
  <c r="C8" i="71"/>
  <c r="J8" i="71"/>
  <c r="H8" i="71"/>
  <c r="F8" i="71"/>
  <c r="D8" i="71"/>
  <c r="B8" i="71"/>
  <c r="F10" i="70"/>
  <c r="F34" i="70" s="1"/>
  <c r="E10" i="70"/>
  <c r="E34" i="70" s="1"/>
  <c r="D10" i="70"/>
  <c r="D34" i="70" s="1"/>
  <c r="C10" i="70"/>
  <c r="C34" i="70" s="1"/>
  <c r="B10" i="70"/>
  <c r="B34" i="70" s="1"/>
  <c r="F10" i="61"/>
  <c r="E10" i="61"/>
  <c r="D10" i="61"/>
  <c r="C10" i="61"/>
  <c r="B10" i="61"/>
  <c r="F9" i="62"/>
  <c r="E9" i="62"/>
  <c r="D9" i="62"/>
  <c r="C9" i="62"/>
  <c r="B9" i="62"/>
  <c r="C8" i="57"/>
  <c r="C21" i="57" s="1"/>
  <c r="D8" i="57"/>
  <c r="D21" i="57" s="1"/>
  <c r="E8" i="57"/>
  <c r="E21" i="57" s="1"/>
  <c r="F8" i="57"/>
  <c r="F21" i="57" s="1"/>
  <c r="B8" i="57"/>
  <c r="B21" i="57" s="1"/>
  <c r="K9" i="60"/>
  <c r="R28" i="60" s="1"/>
  <c r="J9" i="60"/>
  <c r="Q28" i="60" s="1"/>
  <c r="I9" i="60"/>
  <c r="P28" i="60" s="1"/>
  <c r="H9" i="60"/>
  <c r="O28" i="60" s="1"/>
  <c r="G9" i="60"/>
  <c r="N28" i="60" s="1"/>
  <c r="F9" i="60"/>
  <c r="M28" i="60" s="1"/>
  <c r="E9" i="60"/>
  <c r="L28" i="60" s="1"/>
  <c r="D9" i="60"/>
  <c r="K28" i="60" s="1"/>
  <c r="C9" i="60"/>
  <c r="J28" i="60" s="1"/>
  <c r="B9" i="60"/>
  <c r="I28" i="60" s="1"/>
  <c r="B8" i="70" l="1"/>
  <c r="B7" i="70"/>
  <c r="J9" i="71"/>
  <c r="H9" i="71"/>
  <c r="F9" i="71"/>
  <c r="D9" i="71"/>
  <c r="B9" i="71"/>
  <c r="J7" i="71"/>
  <c r="H7" i="71"/>
  <c r="F7" i="71"/>
  <c r="D7" i="71"/>
  <c r="B7" i="71"/>
  <c r="B8" i="60"/>
  <c r="B7" i="60"/>
  <c r="B25" i="71" l="1"/>
  <c r="B26" i="50" s="1"/>
  <c r="B13" i="71"/>
  <c r="B14" i="50" s="1"/>
  <c r="B21" i="71"/>
  <c r="B22" i="50" s="1"/>
  <c r="B29" i="71"/>
  <c r="B30" i="50" s="1"/>
  <c r="D29" i="71"/>
  <c r="E30" i="50" s="1"/>
  <c r="H29" i="71"/>
  <c r="K30" i="50" s="1"/>
  <c r="B17" i="71"/>
  <c r="B18" i="50" s="1"/>
  <c r="B28" i="71"/>
  <c r="B29" i="50" s="1"/>
  <c r="B26" i="71"/>
  <c r="B27" i="50" s="1"/>
  <c r="B24" i="71"/>
  <c r="B25" i="50" s="1"/>
  <c r="B22" i="71"/>
  <c r="B23" i="50" s="1"/>
  <c r="B20" i="71"/>
  <c r="B21" i="50" s="1"/>
  <c r="B18" i="71"/>
  <c r="B19" i="50" s="1"/>
  <c r="B16" i="71"/>
  <c r="B17" i="50" s="1"/>
  <c r="B14" i="71"/>
  <c r="B15" i="50" s="1"/>
  <c r="B12" i="71"/>
  <c r="B13" i="50" s="1"/>
  <c r="F28" i="71"/>
  <c r="H29" i="50" s="1"/>
  <c r="F26" i="71"/>
  <c r="H27" i="50" s="1"/>
  <c r="F24" i="71"/>
  <c r="H25" i="50" s="1"/>
  <c r="F22" i="71"/>
  <c r="H23" i="50" s="1"/>
  <c r="F20" i="71"/>
  <c r="H21" i="50" s="1"/>
  <c r="F18" i="71"/>
  <c r="H19" i="50" s="1"/>
  <c r="F16" i="71"/>
  <c r="H17" i="50" s="1"/>
  <c r="F14" i="71"/>
  <c r="H15" i="50" s="1"/>
  <c r="F12" i="71"/>
  <c r="H13" i="50" s="1"/>
  <c r="F29" i="71"/>
  <c r="H30" i="50" s="1"/>
  <c r="F27" i="71"/>
  <c r="H28" i="50" s="1"/>
  <c r="F25" i="71"/>
  <c r="H26" i="50" s="1"/>
  <c r="F23" i="71"/>
  <c r="H24" i="50" s="1"/>
  <c r="F21" i="71"/>
  <c r="F19" i="71"/>
  <c r="H20" i="50" s="1"/>
  <c r="F17" i="71"/>
  <c r="H18" i="50" s="1"/>
  <c r="F15" i="71"/>
  <c r="H16" i="50" s="1"/>
  <c r="F13" i="71"/>
  <c r="H14" i="50" s="1"/>
  <c r="F11" i="71"/>
  <c r="H12" i="50" s="1"/>
  <c r="J28" i="71"/>
  <c r="N29" i="50" s="1"/>
  <c r="J26" i="71"/>
  <c r="N27" i="50" s="1"/>
  <c r="J24" i="71"/>
  <c r="N25" i="50" s="1"/>
  <c r="J22" i="71"/>
  <c r="N23" i="50" s="1"/>
  <c r="J20" i="71"/>
  <c r="N21" i="50" s="1"/>
  <c r="J18" i="71"/>
  <c r="N19" i="50" s="1"/>
  <c r="J16" i="71"/>
  <c r="N17" i="50" s="1"/>
  <c r="J14" i="71"/>
  <c r="N15" i="50" s="1"/>
  <c r="J12" i="71"/>
  <c r="N13" i="50" s="1"/>
  <c r="J29" i="71"/>
  <c r="N30" i="50" s="1"/>
  <c r="J27" i="71"/>
  <c r="N28" i="50" s="1"/>
  <c r="J25" i="71"/>
  <c r="N26" i="50" s="1"/>
  <c r="J23" i="71"/>
  <c r="N24" i="50" s="1"/>
  <c r="J21" i="71"/>
  <c r="N22" i="50" s="1"/>
  <c r="J19" i="71"/>
  <c r="N20" i="50" s="1"/>
  <c r="J17" i="71"/>
  <c r="N18" i="50" s="1"/>
  <c r="J15" i="71"/>
  <c r="N16" i="50" s="1"/>
  <c r="J13" i="71"/>
  <c r="N14" i="50" s="1"/>
  <c r="J11" i="71"/>
  <c r="N12" i="50" s="1"/>
  <c r="D28" i="71"/>
  <c r="E29" i="50" s="1"/>
  <c r="D26" i="71"/>
  <c r="E27" i="50" s="1"/>
  <c r="D24" i="71"/>
  <c r="E25" i="50" s="1"/>
  <c r="D22" i="71"/>
  <c r="E23" i="50" s="1"/>
  <c r="D20" i="71"/>
  <c r="E21" i="50" s="1"/>
  <c r="D18" i="71"/>
  <c r="E19" i="50" s="1"/>
  <c r="D16" i="71"/>
  <c r="E17" i="50" s="1"/>
  <c r="D14" i="71"/>
  <c r="E15" i="50" s="1"/>
  <c r="D12" i="71"/>
  <c r="E13" i="50" s="1"/>
  <c r="H28" i="71"/>
  <c r="K29" i="50" s="1"/>
  <c r="H26" i="71"/>
  <c r="K27" i="50" s="1"/>
  <c r="H24" i="71"/>
  <c r="K25" i="50" s="1"/>
  <c r="H22" i="71"/>
  <c r="K23" i="50" s="1"/>
  <c r="H20" i="71"/>
  <c r="K21" i="50" s="1"/>
  <c r="H18" i="71"/>
  <c r="K19" i="50" s="1"/>
  <c r="H16" i="71"/>
  <c r="K17" i="50" s="1"/>
  <c r="H14" i="71"/>
  <c r="K15" i="50" s="1"/>
  <c r="H12" i="71"/>
  <c r="K13" i="50" s="1"/>
  <c r="B11" i="71"/>
  <c r="B12" i="50" s="1"/>
  <c r="B15" i="71"/>
  <c r="B16" i="50" s="1"/>
  <c r="B19" i="71"/>
  <c r="B20" i="50" s="1"/>
  <c r="B23" i="71"/>
  <c r="B24" i="50" s="1"/>
  <c r="B27" i="71"/>
  <c r="B28" i="50" s="1"/>
  <c r="D11" i="71"/>
  <c r="E12" i="50" s="1"/>
  <c r="D13" i="71"/>
  <c r="E14" i="50" s="1"/>
  <c r="D15" i="71"/>
  <c r="E16" i="50" s="1"/>
  <c r="D17" i="71"/>
  <c r="E18" i="50" s="1"/>
  <c r="D19" i="71"/>
  <c r="E20" i="50" s="1"/>
  <c r="D21" i="71"/>
  <c r="E22" i="50" s="1"/>
  <c r="D23" i="71"/>
  <c r="E24" i="50" s="1"/>
  <c r="D25" i="71"/>
  <c r="E26" i="50" s="1"/>
  <c r="D27" i="71"/>
  <c r="E28" i="50" s="1"/>
  <c r="H11" i="71"/>
  <c r="K12" i="50" s="1"/>
  <c r="H13" i="71"/>
  <c r="K14" i="50" s="1"/>
  <c r="H15" i="71"/>
  <c r="K16" i="50" s="1"/>
  <c r="H17" i="71"/>
  <c r="K18" i="50" s="1"/>
  <c r="H19" i="71"/>
  <c r="K20" i="50" s="1"/>
  <c r="H21" i="71"/>
  <c r="K22" i="50" s="1"/>
  <c r="H23" i="71"/>
  <c r="K24" i="50" s="1"/>
  <c r="H25" i="71"/>
  <c r="K26" i="50" s="1"/>
  <c r="H27" i="71"/>
  <c r="K28" i="50" s="1"/>
  <c r="P10" i="50"/>
  <c r="O10" i="50"/>
  <c r="N10" i="50"/>
  <c r="M10" i="50"/>
  <c r="L10" i="50"/>
  <c r="K10" i="50"/>
  <c r="J10" i="50"/>
  <c r="I10" i="50"/>
  <c r="H10" i="50"/>
  <c r="G10" i="50"/>
  <c r="F10" i="50"/>
  <c r="E10" i="50"/>
  <c r="D10" i="50"/>
  <c r="C10" i="50"/>
  <c r="B10" i="50"/>
  <c r="K9" i="71"/>
  <c r="K29" i="71" s="1"/>
  <c r="O30" i="50" s="1"/>
  <c r="I9" i="71"/>
  <c r="I28" i="71" s="1"/>
  <c r="L29" i="50" s="1"/>
  <c r="G9" i="71"/>
  <c r="G29" i="71" s="1"/>
  <c r="I30" i="50" s="1"/>
  <c r="E9" i="71"/>
  <c r="E28" i="71" s="1"/>
  <c r="F29" i="50" s="1"/>
  <c r="C9" i="71"/>
  <c r="C28" i="71" s="1"/>
  <c r="C29" i="50" s="1"/>
  <c r="B9" i="44"/>
  <c r="A3" i="44" s="1"/>
  <c r="B17" i="75" s="1"/>
  <c r="A23" i="58"/>
  <c r="G9" i="12"/>
  <c r="C29" i="12" s="1"/>
  <c r="B9" i="12"/>
  <c r="G8" i="60"/>
  <c r="B13" i="14"/>
  <c r="C13" i="14"/>
  <c r="D13" i="14"/>
  <c r="E13" i="14"/>
  <c r="F13" i="14"/>
  <c r="B16" i="14"/>
  <c r="C16" i="14"/>
  <c r="D16" i="14"/>
  <c r="E16" i="14"/>
  <c r="F16" i="14"/>
  <c r="B30" i="14"/>
  <c r="C30" i="14"/>
  <c r="D30" i="14"/>
  <c r="E30" i="14"/>
  <c r="F30" i="14"/>
  <c r="B35" i="14"/>
  <c r="C35" i="14"/>
  <c r="D35" i="14"/>
  <c r="E35" i="14"/>
  <c r="F35" i="14"/>
  <c r="B42" i="14"/>
  <c r="C42" i="14"/>
  <c r="D42" i="14"/>
  <c r="E42" i="14"/>
  <c r="F42" i="14"/>
  <c r="B1" i="58"/>
  <c r="A4" i="70" s="1"/>
  <c r="B12" i="70" s="1"/>
  <c r="A1" i="58"/>
  <c r="A20" i="49" s="1"/>
  <c r="B14" i="75"/>
  <c r="B32" i="70"/>
  <c r="B9" i="14"/>
  <c r="A3" i="14" s="1"/>
  <c r="B15" i="75" s="1"/>
  <c r="B9" i="38"/>
  <c r="A3" i="38" s="1"/>
  <c r="B16" i="75" s="1"/>
  <c r="B8" i="62"/>
  <c r="B8" i="61"/>
  <c r="C30" i="12"/>
  <c r="B30" i="12"/>
  <c r="E27" i="71"/>
  <c r="F28" i="50" s="1"/>
  <c r="E23" i="71"/>
  <c r="F24" i="50" s="1"/>
  <c r="E19" i="71"/>
  <c r="F20" i="50" s="1"/>
  <c r="E15" i="71"/>
  <c r="F16" i="50" s="1"/>
  <c r="E11" i="71"/>
  <c r="F12" i="50" s="1"/>
  <c r="H22" i="50"/>
  <c r="K26" i="71"/>
  <c r="O27" i="50" s="1"/>
  <c r="K24" i="71"/>
  <c r="O25" i="50" s="1"/>
  <c r="K22" i="71"/>
  <c r="O23" i="50" s="1"/>
  <c r="K18" i="71"/>
  <c r="O19" i="50" s="1"/>
  <c r="K16" i="71"/>
  <c r="O17" i="50" s="1"/>
  <c r="K14" i="71"/>
  <c r="O15" i="50" s="1"/>
  <c r="K12" i="71" l="1"/>
  <c r="O13" i="50" s="1"/>
  <c r="K20" i="71"/>
  <c r="O21" i="50" s="1"/>
  <c r="K28" i="71"/>
  <c r="O29" i="50" s="1"/>
  <c r="P29" i="50" s="1"/>
  <c r="G24" i="71"/>
  <c r="I25" i="50" s="1"/>
  <c r="J25" i="50" s="1"/>
  <c r="I13" i="71"/>
  <c r="L14" i="50" s="1"/>
  <c r="M14" i="50" s="1"/>
  <c r="G16" i="71"/>
  <c r="I17" i="50" s="1"/>
  <c r="I17" i="71"/>
  <c r="L18" i="50" s="1"/>
  <c r="M18" i="50" s="1"/>
  <c r="I29" i="71"/>
  <c r="L30" i="50" s="1"/>
  <c r="M30" i="50" s="1"/>
  <c r="A4" i="14"/>
  <c r="G18" i="71"/>
  <c r="I19" i="50" s="1"/>
  <c r="J19" i="50" s="1"/>
  <c r="G26" i="71"/>
  <c r="I27" i="50" s="1"/>
  <c r="J27" i="50" s="1"/>
  <c r="I21" i="71"/>
  <c r="L22" i="50" s="1"/>
  <c r="M22" i="50" s="1"/>
  <c r="G12" i="71"/>
  <c r="I13" i="50" s="1"/>
  <c r="J13" i="50" s="1"/>
  <c r="G20" i="71"/>
  <c r="I21" i="50" s="1"/>
  <c r="J21" i="50" s="1"/>
  <c r="G28" i="71"/>
  <c r="I29" i="50" s="1"/>
  <c r="J29" i="50" s="1"/>
  <c r="A4" i="49"/>
  <c r="I25" i="71"/>
  <c r="L26" i="50" s="1"/>
  <c r="M26" i="50" s="1"/>
  <c r="G14" i="71"/>
  <c r="I15" i="50" s="1"/>
  <c r="J15" i="50" s="1"/>
  <c r="G22" i="71"/>
  <c r="I23" i="50" s="1"/>
  <c r="J23" i="50" s="1"/>
  <c r="J30" i="50"/>
  <c r="C16" i="71"/>
  <c r="C17" i="50" s="1"/>
  <c r="D17" i="50" s="1"/>
  <c r="G20" i="50"/>
  <c r="C12" i="71"/>
  <c r="C13" i="50" s="1"/>
  <c r="D13" i="50" s="1"/>
  <c r="C23" i="71"/>
  <c r="C24" i="50" s="1"/>
  <c r="D24" i="50" s="1"/>
  <c r="P19" i="50"/>
  <c r="C14" i="71"/>
  <c r="C15" i="50" s="1"/>
  <c r="D15" i="50" s="1"/>
  <c r="C19" i="71"/>
  <c r="C20" i="50" s="1"/>
  <c r="D20" i="50" s="1"/>
  <c r="C27" i="71"/>
  <c r="C28" i="50" s="1"/>
  <c r="D28" i="50" s="1"/>
  <c r="D26" i="70"/>
  <c r="E25" i="70"/>
  <c r="E25" i="44" s="1"/>
  <c r="F24" i="70"/>
  <c r="F24" i="44" s="1"/>
  <c r="B24" i="70"/>
  <c r="B24" i="44" s="1"/>
  <c r="C23" i="70"/>
  <c r="C23" i="44" s="1"/>
  <c r="D22" i="70"/>
  <c r="D22" i="44" s="1"/>
  <c r="E21" i="70"/>
  <c r="E21" i="44" s="1"/>
  <c r="F20" i="70"/>
  <c r="F20" i="44" s="1"/>
  <c r="B20" i="70"/>
  <c r="B44" i="70" s="1"/>
  <c r="C19" i="70"/>
  <c r="C19" i="44" s="1"/>
  <c r="D18" i="70"/>
  <c r="D18" i="44" s="1"/>
  <c r="E17" i="70"/>
  <c r="E17" i="44" s="1"/>
  <c r="F16" i="70"/>
  <c r="F16" i="44" s="1"/>
  <c r="B16" i="70"/>
  <c r="B16" i="44" s="1"/>
  <c r="C15" i="70"/>
  <c r="C15" i="44" s="1"/>
  <c r="D14" i="70"/>
  <c r="D14" i="44" s="1"/>
  <c r="E13" i="70"/>
  <c r="E13" i="44" s="1"/>
  <c r="F12" i="70"/>
  <c r="E26" i="70"/>
  <c r="F25" i="70"/>
  <c r="F25" i="44" s="1"/>
  <c r="B25" i="70"/>
  <c r="B25" i="44" s="1"/>
  <c r="C24" i="70"/>
  <c r="C24" i="44" s="1"/>
  <c r="D23" i="70"/>
  <c r="D23" i="44" s="1"/>
  <c r="E22" i="70"/>
  <c r="E22" i="44" s="1"/>
  <c r="F21" i="70"/>
  <c r="F21" i="44" s="1"/>
  <c r="B21" i="70"/>
  <c r="B45" i="70" s="1"/>
  <c r="C20" i="70"/>
  <c r="C20" i="44" s="1"/>
  <c r="D19" i="70"/>
  <c r="D19" i="44" s="1"/>
  <c r="E18" i="70"/>
  <c r="E18" i="44" s="1"/>
  <c r="F17" i="70"/>
  <c r="F17" i="44" s="1"/>
  <c r="B17" i="70"/>
  <c r="B17" i="44" s="1"/>
  <c r="C16" i="70"/>
  <c r="C16" i="44" s="1"/>
  <c r="D15" i="70"/>
  <c r="D15" i="44" s="1"/>
  <c r="E14" i="70"/>
  <c r="E14" i="44" s="1"/>
  <c r="F13" i="70"/>
  <c r="F13" i="44" s="1"/>
  <c r="B13" i="70"/>
  <c r="B13" i="44" s="1"/>
  <c r="C12" i="70"/>
  <c r="C12" i="44" s="1"/>
  <c r="B26" i="70"/>
  <c r="C25" i="70"/>
  <c r="C25" i="44" s="1"/>
  <c r="D24" i="70"/>
  <c r="E23" i="70"/>
  <c r="E23" i="44" s="1"/>
  <c r="F22" i="70"/>
  <c r="F22" i="44" s="1"/>
  <c r="B22" i="70"/>
  <c r="B22" i="44" s="1"/>
  <c r="C21" i="70"/>
  <c r="C21" i="44" s="1"/>
  <c r="D20" i="70"/>
  <c r="D20" i="44" s="1"/>
  <c r="E19" i="70"/>
  <c r="E19" i="44" s="1"/>
  <c r="F18" i="70"/>
  <c r="F18" i="44" s="1"/>
  <c r="B18" i="70"/>
  <c r="B18" i="44" s="1"/>
  <c r="C17" i="70"/>
  <c r="C17" i="44" s="1"/>
  <c r="D16" i="70"/>
  <c r="D16" i="44" s="1"/>
  <c r="E15" i="70"/>
  <c r="E15" i="44" s="1"/>
  <c r="F14" i="70"/>
  <c r="F14" i="44" s="1"/>
  <c r="B14" i="70"/>
  <c r="B14" i="44" s="1"/>
  <c r="C13" i="70"/>
  <c r="C13" i="44" s="1"/>
  <c r="D12" i="70"/>
  <c r="D12" i="44" s="1"/>
  <c r="C26" i="70"/>
  <c r="D25" i="70"/>
  <c r="D25" i="44" s="1"/>
  <c r="E24" i="70"/>
  <c r="E24" i="44" s="1"/>
  <c r="F23" i="70"/>
  <c r="F23" i="44" s="1"/>
  <c r="B23" i="70"/>
  <c r="B23" i="44" s="1"/>
  <c r="C22" i="70"/>
  <c r="C46" i="70" s="1"/>
  <c r="D21" i="70"/>
  <c r="D21" i="44" s="1"/>
  <c r="E20" i="70"/>
  <c r="E20" i="44" s="1"/>
  <c r="F19" i="70"/>
  <c r="F19" i="44" s="1"/>
  <c r="B19" i="70"/>
  <c r="B19" i="44" s="1"/>
  <c r="C18" i="70"/>
  <c r="C18" i="44" s="1"/>
  <c r="D17" i="70"/>
  <c r="D17" i="44" s="1"/>
  <c r="E16" i="70"/>
  <c r="E16" i="44" s="1"/>
  <c r="F15" i="70"/>
  <c r="F15" i="44" s="1"/>
  <c r="B15" i="70"/>
  <c r="B15" i="44" s="1"/>
  <c r="C14" i="70"/>
  <c r="C14" i="44" s="1"/>
  <c r="D13" i="70"/>
  <c r="D13" i="44" s="1"/>
  <c r="E12" i="70"/>
  <c r="E12" i="44" s="1"/>
  <c r="F26" i="70"/>
  <c r="K11" i="71"/>
  <c r="O12" i="50" s="1"/>
  <c r="P12" i="50" s="1"/>
  <c r="K13" i="71"/>
  <c r="O14" i="50" s="1"/>
  <c r="P14" i="50" s="1"/>
  <c r="K15" i="71"/>
  <c r="O16" i="50" s="1"/>
  <c r="P16" i="50" s="1"/>
  <c r="K17" i="71"/>
  <c r="O18" i="50" s="1"/>
  <c r="P18" i="50" s="1"/>
  <c r="K19" i="71"/>
  <c r="O20" i="50" s="1"/>
  <c r="P20" i="50" s="1"/>
  <c r="K21" i="71"/>
  <c r="O22" i="50" s="1"/>
  <c r="P22" i="50" s="1"/>
  <c r="K23" i="71"/>
  <c r="O24" i="50" s="1"/>
  <c r="P24" i="50" s="1"/>
  <c r="K25" i="71"/>
  <c r="O26" i="50" s="1"/>
  <c r="P26" i="50" s="1"/>
  <c r="K27" i="71"/>
  <c r="O28" i="50" s="1"/>
  <c r="P28" i="50" s="1"/>
  <c r="G11" i="71"/>
  <c r="I12" i="50" s="1"/>
  <c r="J12" i="50" s="1"/>
  <c r="G13" i="71"/>
  <c r="I14" i="50" s="1"/>
  <c r="J14" i="50" s="1"/>
  <c r="G15" i="71"/>
  <c r="I16" i="50" s="1"/>
  <c r="J16" i="50" s="1"/>
  <c r="G17" i="71"/>
  <c r="I18" i="50" s="1"/>
  <c r="J18" i="50" s="1"/>
  <c r="G19" i="71"/>
  <c r="I20" i="50" s="1"/>
  <c r="J20" i="50" s="1"/>
  <c r="G21" i="71"/>
  <c r="I22" i="50" s="1"/>
  <c r="J22" i="50" s="1"/>
  <c r="G23" i="71"/>
  <c r="I24" i="50" s="1"/>
  <c r="J24" i="50" s="1"/>
  <c r="G25" i="71"/>
  <c r="I26" i="50" s="1"/>
  <c r="J26" i="50" s="1"/>
  <c r="G27" i="71"/>
  <c r="I28" i="50" s="1"/>
  <c r="J28" i="50" s="1"/>
  <c r="G24" i="50"/>
  <c r="C11" i="71"/>
  <c r="C12" i="50" s="1"/>
  <c r="D12" i="50" s="1"/>
  <c r="C13" i="71"/>
  <c r="C14" i="50" s="1"/>
  <c r="D14" i="50" s="1"/>
  <c r="C15" i="71"/>
  <c r="C16" i="50" s="1"/>
  <c r="D16" i="50" s="1"/>
  <c r="C17" i="71"/>
  <c r="C18" i="50" s="1"/>
  <c r="D18" i="50" s="1"/>
  <c r="C21" i="71"/>
  <c r="C22" i="50" s="1"/>
  <c r="D22" i="50" s="1"/>
  <c r="C25" i="71"/>
  <c r="C26" i="50" s="1"/>
  <c r="D26" i="50" s="1"/>
  <c r="C29" i="71"/>
  <c r="C30" i="50" s="1"/>
  <c r="D30" i="50" s="1"/>
  <c r="P27" i="50"/>
  <c r="P23" i="50"/>
  <c r="J17" i="50"/>
  <c r="G28" i="50"/>
  <c r="I11" i="71"/>
  <c r="L12" i="50" s="1"/>
  <c r="M12" i="50" s="1"/>
  <c r="I15" i="71"/>
  <c r="L16" i="50" s="1"/>
  <c r="M16" i="50" s="1"/>
  <c r="I19" i="71"/>
  <c r="L20" i="50" s="1"/>
  <c r="M20" i="50" s="1"/>
  <c r="I23" i="71"/>
  <c r="L24" i="50" s="1"/>
  <c r="M24" i="50" s="1"/>
  <c r="I27" i="71"/>
  <c r="L28" i="50" s="1"/>
  <c r="M28" i="50" s="1"/>
  <c r="E13" i="71"/>
  <c r="F14" i="50" s="1"/>
  <c r="G14" i="50" s="1"/>
  <c r="E17" i="71"/>
  <c r="F18" i="50" s="1"/>
  <c r="G18" i="50" s="1"/>
  <c r="E21" i="71"/>
  <c r="F22" i="50" s="1"/>
  <c r="G22" i="50" s="1"/>
  <c r="E25" i="71"/>
  <c r="F26" i="50" s="1"/>
  <c r="G26" i="50" s="1"/>
  <c r="E29" i="71"/>
  <c r="F30" i="50" s="1"/>
  <c r="G30" i="50" s="1"/>
  <c r="G29" i="50"/>
  <c r="M29" i="50"/>
  <c r="I12" i="71"/>
  <c r="L13" i="50" s="1"/>
  <c r="M13" i="50" s="1"/>
  <c r="I14" i="71"/>
  <c r="L15" i="50" s="1"/>
  <c r="M15" i="50" s="1"/>
  <c r="I16" i="71"/>
  <c r="L17" i="50" s="1"/>
  <c r="M17" i="50" s="1"/>
  <c r="I18" i="71"/>
  <c r="L19" i="50" s="1"/>
  <c r="M19" i="50" s="1"/>
  <c r="I20" i="71"/>
  <c r="L21" i="50" s="1"/>
  <c r="M21" i="50" s="1"/>
  <c r="I22" i="71"/>
  <c r="L23" i="50" s="1"/>
  <c r="M23" i="50" s="1"/>
  <c r="I24" i="71"/>
  <c r="L25" i="50" s="1"/>
  <c r="M25" i="50" s="1"/>
  <c r="I26" i="71"/>
  <c r="L27" i="50" s="1"/>
  <c r="M27" i="50" s="1"/>
  <c r="E12" i="71"/>
  <c r="F13" i="50" s="1"/>
  <c r="G13" i="50" s="1"/>
  <c r="E14" i="71"/>
  <c r="F15" i="50" s="1"/>
  <c r="G15" i="50" s="1"/>
  <c r="E16" i="71"/>
  <c r="F17" i="50" s="1"/>
  <c r="G17" i="50" s="1"/>
  <c r="E18" i="71"/>
  <c r="F19" i="50" s="1"/>
  <c r="G19" i="50" s="1"/>
  <c r="E20" i="71"/>
  <c r="F21" i="50" s="1"/>
  <c r="G21" i="50" s="1"/>
  <c r="E22" i="71"/>
  <c r="F23" i="50" s="1"/>
  <c r="G23" i="50" s="1"/>
  <c r="E24" i="71"/>
  <c r="F25" i="50" s="1"/>
  <c r="G25" i="50" s="1"/>
  <c r="E26" i="71"/>
  <c r="F27" i="50" s="1"/>
  <c r="G27" i="50" s="1"/>
  <c r="A3" i="50"/>
  <c r="B18" i="75" s="1"/>
  <c r="P30" i="50"/>
  <c r="G12" i="50"/>
  <c r="G16" i="50"/>
  <c r="D29" i="50"/>
  <c r="P15" i="50"/>
  <c r="A4" i="12"/>
  <c r="C18" i="71"/>
  <c r="C19" i="50" s="1"/>
  <c r="D19" i="50" s="1"/>
  <c r="C20" i="71"/>
  <c r="C21" i="50" s="1"/>
  <c r="D21" i="50" s="1"/>
  <c r="C22" i="71"/>
  <c r="C23" i="50" s="1"/>
  <c r="D23" i="50" s="1"/>
  <c r="C24" i="71"/>
  <c r="C25" i="50" s="1"/>
  <c r="D25" i="50" s="1"/>
  <c r="C26" i="71"/>
  <c r="C27" i="50" s="1"/>
  <c r="D27" i="50" s="1"/>
  <c r="P13" i="50"/>
  <c r="P17" i="50"/>
  <c r="P21" i="50"/>
  <c r="P25" i="50"/>
  <c r="B29" i="12"/>
  <c r="A26" i="12"/>
  <c r="A3" i="12"/>
  <c r="B13" i="75" s="1"/>
  <c r="B12" i="44"/>
  <c r="A4" i="57"/>
  <c r="D14" i="57" s="1"/>
  <c r="D15" i="49" s="1"/>
  <c r="A4" i="60"/>
  <c r="B11" i="60" s="1"/>
  <c r="A8" i="75"/>
  <c r="A4" i="38"/>
  <c r="A4" i="44"/>
  <c r="A4" i="61"/>
  <c r="F17" i="61" s="1"/>
  <c r="F17" i="38" s="1"/>
  <c r="A4" i="62"/>
  <c r="E43" i="62" s="1"/>
  <c r="E44" i="14" s="1"/>
  <c r="B36" i="70"/>
  <c r="F50" i="70" l="1"/>
  <c r="B12" i="57"/>
  <c r="B13" i="49" s="1"/>
  <c r="B42" i="62"/>
  <c r="B43" i="14" s="1"/>
  <c r="D39" i="62"/>
  <c r="D40" i="14" s="1"/>
  <c r="B15" i="57"/>
  <c r="B16" i="49" s="1"/>
  <c r="F10" i="57"/>
  <c r="F23" i="57" s="1"/>
  <c r="F25" i="61"/>
  <c r="F25" i="38" s="1"/>
  <c r="C32" i="61"/>
  <c r="C32" i="38" s="1"/>
  <c r="B29" i="61"/>
  <c r="B29" i="38" s="1"/>
  <c r="F19" i="62"/>
  <c r="F20" i="14" s="1"/>
  <c r="F28" i="62"/>
  <c r="D28" i="62"/>
  <c r="B28" i="62"/>
  <c r="E28" i="62"/>
  <c r="C28" i="62"/>
  <c r="C27" i="62"/>
  <c r="B27" i="62"/>
  <c r="F27" i="62"/>
  <c r="E27" i="62"/>
  <c r="D27" i="62"/>
  <c r="C50" i="70"/>
  <c r="B20" i="44"/>
  <c r="D13" i="57"/>
  <c r="D14" i="49" s="1"/>
  <c r="B14" i="57"/>
  <c r="B15" i="49" s="1"/>
  <c r="E12" i="57"/>
  <c r="D12" i="57"/>
  <c r="D13" i="49" s="1"/>
  <c r="C14" i="57"/>
  <c r="C15" i="49" s="1"/>
  <c r="B10" i="57"/>
  <c r="E15" i="57"/>
  <c r="E16" i="49" s="1"/>
  <c r="C15" i="57"/>
  <c r="B37" i="70"/>
  <c r="B41" i="70"/>
  <c r="D44" i="70"/>
  <c r="C39" i="70"/>
  <c r="F43" i="70"/>
  <c r="B40" i="70"/>
  <c r="F36" i="70"/>
  <c r="B21" i="44"/>
  <c r="F12" i="44"/>
  <c r="D48" i="70"/>
  <c r="D43" i="70"/>
  <c r="E26" i="61"/>
  <c r="E26" i="38" s="1"/>
  <c r="F29" i="61"/>
  <c r="F29" i="38" s="1"/>
  <c r="B47" i="70"/>
  <c r="D27" i="61"/>
  <c r="D27" i="38" s="1"/>
  <c r="E30" i="61"/>
  <c r="E30" i="38" s="1"/>
  <c r="F37" i="62"/>
  <c r="F38" i="14" s="1"/>
  <c r="C45" i="62"/>
  <c r="C46" i="14" s="1"/>
  <c r="F21" i="61"/>
  <c r="F21" i="38" s="1"/>
  <c r="D24" i="44"/>
  <c r="C14" i="61"/>
  <c r="C14" i="38" s="1"/>
  <c r="C28" i="61"/>
  <c r="C28" i="38" s="1"/>
  <c r="D31" i="61"/>
  <c r="D31" i="38" s="1"/>
  <c r="D38" i="70"/>
  <c r="E23" i="61"/>
  <c r="E23" i="38" s="1"/>
  <c r="C17" i="61"/>
  <c r="C17" i="38" s="1"/>
  <c r="F28" i="61"/>
  <c r="F28" i="38" s="1"/>
  <c r="B14" i="61"/>
  <c r="B14" i="38" s="1"/>
  <c r="D20" i="61"/>
  <c r="D20" i="38" s="1"/>
  <c r="D28" i="61"/>
  <c r="D28" i="38" s="1"/>
  <c r="E20" i="61"/>
  <c r="E20" i="38" s="1"/>
  <c r="D12" i="61"/>
  <c r="D12" i="38" s="1"/>
  <c r="E15" i="61"/>
  <c r="E15" i="38" s="1"/>
  <c r="F18" i="61"/>
  <c r="F18" i="38" s="1"/>
  <c r="B22" i="61"/>
  <c r="B22" i="38" s="1"/>
  <c r="C25" i="61"/>
  <c r="C25" i="38" s="1"/>
  <c r="E31" i="61"/>
  <c r="E31" i="38" s="1"/>
  <c r="F23" i="61"/>
  <c r="F23" i="38" s="1"/>
  <c r="D17" i="61"/>
  <c r="D17" i="38" s="1"/>
  <c r="D49" i="70"/>
  <c r="D47" i="70"/>
  <c r="D40" i="70"/>
  <c r="D37" i="70"/>
  <c r="E38" i="62"/>
  <c r="E39" i="14" s="1"/>
  <c r="C40" i="62"/>
  <c r="C41" i="14" s="1"/>
  <c r="F42" i="62"/>
  <c r="F43" i="14" s="1"/>
  <c r="D44" i="62"/>
  <c r="D45" i="14" s="1"/>
  <c r="C30" i="62"/>
  <c r="C31" i="14" s="1"/>
  <c r="C22" i="44"/>
  <c r="D16" i="62"/>
  <c r="D17" i="14" s="1"/>
  <c r="E37" i="62"/>
  <c r="E38" i="14" s="1"/>
  <c r="F22" i="62"/>
  <c r="F23" i="14" s="1"/>
  <c r="C20" i="62"/>
  <c r="C21" i="14" s="1"/>
  <c r="D41" i="70"/>
  <c r="C38" i="70"/>
  <c r="B39" i="70"/>
  <c r="E36" i="70"/>
  <c r="E44" i="70"/>
  <c r="E38" i="70"/>
  <c r="E48" i="70"/>
  <c r="E41" i="70"/>
  <c r="D39" i="70"/>
  <c r="E50" i="70"/>
  <c r="E37" i="70"/>
  <c r="F40" i="70"/>
  <c r="D42" i="70"/>
  <c r="F48" i="70"/>
  <c r="F47" i="70"/>
  <c r="D45" i="70"/>
  <c r="F37" i="70"/>
  <c r="C36" i="70"/>
  <c r="E46" i="70"/>
  <c r="E42" i="70"/>
  <c r="E40" i="70"/>
  <c r="C43" i="70"/>
  <c r="B45" i="62"/>
  <c r="B46" i="14" s="1"/>
  <c r="D33" i="62"/>
  <c r="D34" i="14" s="1"/>
  <c r="B26" i="62"/>
  <c r="B27" i="14" s="1"/>
  <c r="E19" i="62"/>
  <c r="E20" i="14" s="1"/>
  <c r="C11" i="62"/>
  <c r="B35" i="62"/>
  <c r="B36" i="14" s="1"/>
  <c r="D45" i="62"/>
  <c r="D46" i="14" s="1"/>
  <c r="E29" i="61"/>
  <c r="E29" i="38" s="1"/>
  <c r="C13" i="61"/>
  <c r="C13" i="38" s="1"/>
  <c r="F14" i="61"/>
  <c r="F14" i="38" s="1"/>
  <c r="D16" i="61"/>
  <c r="D16" i="38" s="1"/>
  <c r="B18" i="61"/>
  <c r="B18" i="38" s="1"/>
  <c r="E19" i="61"/>
  <c r="E19" i="38" s="1"/>
  <c r="C21" i="61"/>
  <c r="C21" i="38" s="1"/>
  <c r="F22" i="61"/>
  <c r="F22" i="38" s="1"/>
  <c r="D24" i="61"/>
  <c r="D24" i="38" s="1"/>
  <c r="F26" i="61"/>
  <c r="F26" i="38" s="1"/>
  <c r="B30" i="61"/>
  <c r="B30" i="38" s="1"/>
  <c r="C10" i="57"/>
  <c r="C23" i="57" s="1"/>
  <c r="E25" i="61"/>
  <c r="E25" i="38" s="1"/>
  <c r="C22" i="61"/>
  <c r="C22" i="38" s="1"/>
  <c r="B19" i="61"/>
  <c r="B19" i="38" s="1"/>
  <c r="F15" i="61"/>
  <c r="F15" i="38" s="1"/>
  <c r="E12" i="61"/>
  <c r="E12" i="38" s="1"/>
  <c r="C31" i="61"/>
  <c r="C31" i="38" s="1"/>
  <c r="D15" i="61"/>
  <c r="D15" i="38" s="1"/>
  <c r="E14" i="61"/>
  <c r="E14" i="38" s="1"/>
  <c r="F40" i="62"/>
  <c r="F41" i="14" s="1"/>
  <c r="B36" i="62"/>
  <c r="B37" i="14" s="1"/>
  <c r="F31" i="62"/>
  <c r="F32" i="14" s="1"/>
  <c r="D24" i="62"/>
  <c r="D25" i="14" s="1"/>
  <c r="C21" i="62"/>
  <c r="B18" i="62"/>
  <c r="B19" i="14" s="1"/>
  <c r="F13" i="62"/>
  <c r="F14" i="14" s="1"/>
  <c r="E26" i="62"/>
  <c r="E27" i="14" s="1"/>
  <c r="F11" i="62"/>
  <c r="C26" i="62"/>
  <c r="C27" i="14" s="1"/>
  <c r="B42" i="70"/>
  <c r="B38" i="70"/>
  <c r="B43" i="70"/>
  <c r="D15" i="57"/>
  <c r="D16" i="49" s="1"/>
  <c r="E14" i="57"/>
  <c r="E15" i="49" s="1"/>
  <c r="F13" i="57"/>
  <c r="F14" i="49" s="1"/>
  <c r="B13" i="57"/>
  <c r="B14" i="49" s="1"/>
  <c r="C12" i="57"/>
  <c r="C13" i="49" s="1"/>
  <c r="D10" i="57"/>
  <c r="D23" i="57" s="1"/>
  <c r="D25" i="61"/>
  <c r="D25" i="38" s="1"/>
  <c r="C26" i="61"/>
  <c r="C26" i="38" s="1"/>
  <c r="B27" i="61"/>
  <c r="B27" i="38" s="1"/>
  <c r="F27" i="61"/>
  <c r="F27" i="38" s="1"/>
  <c r="E28" i="61"/>
  <c r="E28" i="38" s="1"/>
  <c r="D29" i="61"/>
  <c r="D29" i="38" s="1"/>
  <c r="C30" i="61"/>
  <c r="C30" i="38" s="1"/>
  <c r="B31" i="61"/>
  <c r="B31" i="38" s="1"/>
  <c r="F31" i="61"/>
  <c r="F31" i="38" s="1"/>
  <c r="E32" i="61"/>
  <c r="E32" i="38" s="1"/>
  <c r="D36" i="70"/>
  <c r="F49" i="70"/>
  <c r="F45" i="70"/>
  <c r="F44" i="70"/>
  <c r="F42" i="70"/>
  <c r="F41" i="70"/>
  <c r="F39" i="70"/>
  <c r="F38" i="70"/>
  <c r="C48" i="70"/>
  <c r="F14" i="57"/>
  <c r="F15" i="49" s="1"/>
  <c r="C13" i="57"/>
  <c r="C14" i="49" s="1"/>
  <c r="E10" i="57"/>
  <c r="E11" i="49" s="1"/>
  <c r="E47" i="70"/>
  <c r="E45" i="70"/>
  <c r="E43" i="70"/>
  <c r="E39" i="70"/>
  <c r="E13" i="57"/>
  <c r="E14" i="49" s="1"/>
  <c r="F15" i="57"/>
  <c r="F16" i="49" s="1"/>
  <c r="B12" i="61"/>
  <c r="B12" i="38" s="1"/>
  <c r="F12" i="61"/>
  <c r="F12" i="38" s="1"/>
  <c r="E13" i="61"/>
  <c r="E13" i="38" s="1"/>
  <c r="D14" i="61"/>
  <c r="D14" i="38" s="1"/>
  <c r="C15" i="61"/>
  <c r="C15" i="38" s="1"/>
  <c r="B16" i="61"/>
  <c r="B16" i="38" s="1"/>
  <c r="F16" i="61"/>
  <c r="F16" i="38" s="1"/>
  <c r="E17" i="61"/>
  <c r="E17" i="38" s="1"/>
  <c r="D18" i="61"/>
  <c r="D18" i="38" s="1"/>
  <c r="C19" i="61"/>
  <c r="C19" i="38" s="1"/>
  <c r="B20" i="61"/>
  <c r="B20" i="38" s="1"/>
  <c r="F20" i="61"/>
  <c r="F20" i="38" s="1"/>
  <c r="E21" i="61"/>
  <c r="E21" i="38" s="1"/>
  <c r="D22" i="61"/>
  <c r="D22" i="38" s="1"/>
  <c r="C23" i="61"/>
  <c r="C23" i="38" s="1"/>
  <c r="B24" i="61"/>
  <c r="B24" i="38" s="1"/>
  <c r="F24" i="61"/>
  <c r="F24" i="38" s="1"/>
  <c r="B26" i="61"/>
  <c r="B26" i="38" s="1"/>
  <c r="E27" i="61"/>
  <c r="E27" i="38" s="1"/>
  <c r="C29" i="61"/>
  <c r="C29" i="38" s="1"/>
  <c r="F30" i="61"/>
  <c r="F30" i="38" s="1"/>
  <c r="D32" i="61"/>
  <c r="D32" i="38" s="1"/>
  <c r="D30" i="61"/>
  <c r="D30" i="38" s="1"/>
  <c r="C27" i="61"/>
  <c r="C27" i="38" s="1"/>
  <c r="E24" i="61"/>
  <c r="E24" i="38" s="1"/>
  <c r="B23" i="61"/>
  <c r="B23" i="38" s="1"/>
  <c r="D21" i="61"/>
  <c r="D21" i="38" s="1"/>
  <c r="F19" i="61"/>
  <c r="F19" i="38" s="1"/>
  <c r="C18" i="61"/>
  <c r="C18" i="38" s="1"/>
  <c r="E16" i="61"/>
  <c r="E16" i="38" s="1"/>
  <c r="B15" i="61"/>
  <c r="B15" i="38" s="1"/>
  <c r="D13" i="61"/>
  <c r="D13" i="38" s="1"/>
  <c r="C42" i="70"/>
  <c r="F12" i="57"/>
  <c r="F13" i="49" s="1"/>
  <c r="B25" i="61"/>
  <c r="B25" i="38" s="1"/>
  <c r="E18" i="61"/>
  <c r="E18" i="38" s="1"/>
  <c r="C12" i="61"/>
  <c r="C12" i="38" s="1"/>
  <c r="B21" i="61"/>
  <c r="B21" i="38" s="1"/>
  <c r="F38" i="62"/>
  <c r="F39" i="14" s="1"/>
  <c r="F30" i="62"/>
  <c r="F31" i="14" s="1"/>
  <c r="D23" i="62"/>
  <c r="D24" i="14" s="1"/>
  <c r="B17" i="62"/>
  <c r="B18" i="14" s="1"/>
  <c r="E33" i="62"/>
  <c r="E34" i="14" s="1"/>
  <c r="B14" i="62"/>
  <c r="B15" i="14" s="1"/>
  <c r="B11" i="62"/>
  <c r="D11" i="62"/>
  <c r="F22" i="60"/>
  <c r="F23" i="12" s="1"/>
  <c r="D22" i="60"/>
  <c r="D23" i="12" s="1"/>
  <c r="B22" i="60"/>
  <c r="B23" i="12" s="1"/>
  <c r="E21" i="60"/>
  <c r="E22" i="12" s="1"/>
  <c r="C21" i="60"/>
  <c r="C22" i="12" s="1"/>
  <c r="F20" i="60"/>
  <c r="F21" i="12" s="1"/>
  <c r="D20" i="60"/>
  <c r="D21" i="12" s="1"/>
  <c r="B20" i="60"/>
  <c r="B21" i="12" s="1"/>
  <c r="E19" i="60"/>
  <c r="E20" i="12" s="1"/>
  <c r="C19" i="60"/>
  <c r="C20" i="12" s="1"/>
  <c r="F18" i="60"/>
  <c r="F19" i="12" s="1"/>
  <c r="D18" i="60"/>
  <c r="D19" i="12" s="1"/>
  <c r="B18" i="60"/>
  <c r="B19" i="12" s="1"/>
  <c r="E17" i="60"/>
  <c r="E18" i="12" s="1"/>
  <c r="C17" i="60"/>
  <c r="C18" i="12" s="1"/>
  <c r="F16" i="60"/>
  <c r="F17" i="12" s="1"/>
  <c r="D16" i="60"/>
  <c r="B16" i="60"/>
  <c r="B17" i="12" s="1"/>
  <c r="E15" i="60"/>
  <c r="E16" i="12" s="1"/>
  <c r="C15" i="60"/>
  <c r="C16" i="12" s="1"/>
  <c r="F14" i="60"/>
  <c r="F15" i="12" s="1"/>
  <c r="D14" i="60"/>
  <c r="B14" i="60"/>
  <c r="B15" i="12" s="1"/>
  <c r="E13" i="60"/>
  <c r="E14" i="12" s="1"/>
  <c r="C13" i="60"/>
  <c r="C14" i="12" s="1"/>
  <c r="F12" i="60"/>
  <c r="D12" i="60"/>
  <c r="B12" i="60"/>
  <c r="B13" i="12" s="1"/>
  <c r="E11" i="60"/>
  <c r="E12" i="12" s="1"/>
  <c r="C11" i="60"/>
  <c r="C12" i="12" s="1"/>
  <c r="E22" i="60"/>
  <c r="E23" i="12" s="1"/>
  <c r="C22" i="60"/>
  <c r="C23" i="12" s="1"/>
  <c r="F21" i="60"/>
  <c r="F22" i="12" s="1"/>
  <c r="D21" i="60"/>
  <c r="D22" i="12" s="1"/>
  <c r="B21" i="60"/>
  <c r="B22" i="12" s="1"/>
  <c r="E20" i="60"/>
  <c r="E21" i="12" s="1"/>
  <c r="C20" i="60"/>
  <c r="C21" i="12" s="1"/>
  <c r="F19" i="60"/>
  <c r="F20" i="12" s="1"/>
  <c r="D19" i="60"/>
  <c r="D20" i="12" s="1"/>
  <c r="B19" i="60"/>
  <c r="B20" i="12" s="1"/>
  <c r="E18" i="60"/>
  <c r="E19" i="12" s="1"/>
  <c r="C18" i="60"/>
  <c r="C19" i="12" s="1"/>
  <c r="F17" i="60"/>
  <c r="F18" i="12" s="1"/>
  <c r="D17" i="60"/>
  <c r="D18" i="12" s="1"/>
  <c r="B17" i="60"/>
  <c r="B18" i="12" s="1"/>
  <c r="E16" i="60"/>
  <c r="E17" i="12" s="1"/>
  <c r="C16" i="60"/>
  <c r="C17" i="12" s="1"/>
  <c r="F15" i="60"/>
  <c r="D15" i="60"/>
  <c r="D16" i="12" s="1"/>
  <c r="B15" i="60"/>
  <c r="B16" i="12" s="1"/>
  <c r="E14" i="60"/>
  <c r="C14" i="60"/>
  <c r="F13" i="60"/>
  <c r="F14" i="12" s="1"/>
  <c r="D13" i="60"/>
  <c r="B13" i="60"/>
  <c r="E12" i="60"/>
  <c r="C12" i="60"/>
  <c r="F11" i="60"/>
  <c r="F12" i="12" s="1"/>
  <c r="D11" i="60"/>
  <c r="D12" i="12" s="1"/>
  <c r="B12" i="12"/>
  <c r="G11" i="60"/>
  <c r="G12" i="12" s="1"/>
  <c r="K11" i="60"/>
  <c r="K12" i="12" s="1"/>
  <c r="J12" i="60"/>
  <c r="J13" i="12" s="1"/>
  <c r="I13" i="60"/>
  <c r="I14" i="12" s="1"/>
  <c r="H14" i="60"/>
  <c r="H15" i="12" s="1"/>
  <c r="G15" i="60"/>
  <c r="G16" i="12" s="1"/>
  <c r="K15" i="60"/>
  <c r="K16" i="12" s="1"/>
  <c r="J16" i="60"/>
  <c r="J17" i="12" s="1"/>
  <c r="I17" i="60"/>
  <c r="I18" i="12" s="1"/>
  <c r="H18" i="60"/>
  <c r="H19" i="12" s="1"/>
  <c r="G19" i="60"/>
  <c r="G20" i="12" s="1"/>
  <c r="K19" i="60"/>
  <c r="K20" i="12" s="1"/>
  <c r="J20" i="60"/>
  <c r="J21" i="12" s="1"/>
  <c r="I21" i="60"/>
  <c r="I22" i="12" s="1"/>
  <c r="H22" i="60"/>
  <c r="H23" i="12" s="1"/>
  <c r="H11" i="60"/>
  <c r="H12" i="12" s="1"/>
  <c r="G12" i="60"/>
  <c r="K12" i="60"/>
  <c r="J13" i="60"/>
  <c r="I14" i="60"/>
  <c r="H15" i="60"/>
  <c r="H16" i="12" s="1"/>
  <c r="G16" i="60"/>
  <c r="K16" i="60"/>
  <c r="K17" i="12" s="1"/>
  <c r="J17" i="60"/>
  <c r="J18" i="12" s="1"/>
  <c r="I18" i="60"/>
  <c r="H19" i="60"/>
  <c r="H20" i="12" s="1"/>
  <c r="G20" i="60"/>
  <c r="G21" i="12" s="1"/>
  <c r="K20" i="60"/>
  <c r="J21" i="60"/>
  <c r="J22" i="12" s="1"/>
  <c r="I22" i="60"/>
  <c r="I23" i="12" s="1"/>
  <c r="I11" i="60"/>
  <c r="I12" i="12" s="1"/>
  <c r="H12" i="60"/>
  <c r="H13" i="12" s="1"/>
  <c r="G13" i="60"/>
  <c r="G14" i="12" s="1"/>
  <c r="K13" i="60"/>
  <c r="J14" i="60"/>
  <c r="J15" i="12" s="1"/>
  <c r="I15" i="60"/>
  <c r="H16" i="60"/>
  <c r="H17" i="12" s="1"/>
  <c r="G17" i="60"/>
  <c r="K17" i="60"/>
  <c r="K18" i="12" s="1"/>
  <c r="J18" i="60"/>
  <c r="J19" i="12" s="1"/>
  <c r="I19" i="60"/>
  <c r="I20" i="12" s="1"/>
  <c r="H20" i="60"/>
  <c r="G21" i="60"/>
  <c r="G22" i="12" s="1"/>
  <c r="K21" i="60"/>
  <c r="K22" i="12" s="1"/>
  <c r="J22" i="60"/>
  <c r="J23" i="12" s="1"/>
  <c r="J11" i="60"/>
  <c r="J12" i="12" s="1"/>
  <c r="I12" i="60"/>
  <c r="H13" i="60"/>
  <c r="H14" i="12" s="1"/>
  <c r="G14" i="60"/>
  <c r="G15" i="12" s="1"/>
  <c r="K14" i="60"/>
  <c r="K15" i="12" s="1"/>
  <c r="J15" i="60"/>
  <c r="I16" i="60"/>
  <c r="I17" i="12" s="1"/>
  <c r="H17" i="60"/>
  <c r="H18" i="12" s="1"/>
  <c r="G18" i="60"/>
  <c r="G19" i="12" s="1"/>
  <c r="K18" i="60"/>
  <c r="K19" i="12" s="1"/>
  <c r="J19" i="60"/>
  <c r="J20" i="12" s="1"/>
  <c r="I20" i="60"/>
  <c r="H21" i="60"/>
  <c r="H22" i="12" s="1"/>
  <c r="G22" i="60"/>
  <c r="G23" i="12" s="1"/>
  <c r="K22" i="60"/>
  <c r="K23" i="12" s="1"/>
  <c r="D43" i="62"/>
  <c r="D44" i="14" s="1"/>
  <c r="C39" i="62"/>
  <c r="C40" i="14" s="1"/>
  <c r="F36" i="62"/>
  <c r="F37" i="14" s="1"/>
  <c r="C35" i="62"/>
  <c r="C36" i="14" s="1"/>
  <c r="E32" i="62"/>
  <c r="E33" i="14" s="1"/>
  <c r="B31" i="62"/>
  <c r="B32" i="14" s="1"/>
  <c r="F26" i="62"/>
  <c r="F27" i="14" s="1"/>
  <c r="C25" i="62"/>
  <c r="C26" i="14" s="1"/>
  <c r="E23" i="62"/>
  <c r="E24" i="14" s="1"/>
  <c r="B22" i="62"/>
  <c r="B23" i="14" s="1"/>
  <c r="D20" i="62"/>
  <c r="D21" i="14" s="1"/>
  <c r="F18" i="62"/>
  <c r="F19" i="14" s="1"/>
  <c r="C17" i="62"/>
  <c r="C18" i="14" s="1"/>
  <c r="E14" i="62"/>
  <c r="E15" i="14" s="1"/>
  <c r="B13" i="62"/>
  <c r="B14" i="14" s="1"/>
  <c r="C45" i="70"/>
  <c r="C41" i="70"/>
  <c r="C37" i="70"/>
  <c r="C44" i="70"/>
  <c r="C40" i="70"/>
  <c r="B43" i="62"/>
  <c r="B44" i="14" s="1"/>
  <c r="E36" i="62"/>
  <c r="E37" i="14" s="1"/>
  <c r="D32" i="62"/>
  <c r="D33" i="14" s="1"/>
  <c r="B25" i="62"/>
  <c r="B26" i="14" s="1"/>
  <c r="F21" i="62"/>
  <c r="E18" i="62"/>
  <c r="E19" i="14" s="1"/>
  <c r="D14" i="62"/>
  <c r="D15" i="14" s="1"/>
  <c r="B38" i="62"/>
  <c r="B39" i="14" s="1"/>
  <c r="D30" i="62"/>
  <c r="D31" i="14" s="1"/>
  <c r="B23" i="62"/>
  <c r="B24" i="14" s="1"/>
  <c r="E16" i="62"/>
  <c r="E17" i="14" s="1"/>
  <c r="B50" i="70"/>
  <c r="F46" i="70"/>
  <c r="C49" i="70"/>
  <c r="B46" i="70"/>
  <c r="B49" i="70"/>
  <c r="B28" i="61"/>
  <c r="B28" i="38" s="1"/>
  <c r="D23" i="61"/>
  <c r="D23" i="38" s="1"/>
  <c r="C20" i="61"/>
  <c r="C20" i="38" s="1"/>
  <c r="B17" i="61"/>
  <c r="B17" i="38" s="1"/>
  <c r="F13" i="61"/>
  <c r="F13" i="38" s="1"/>
  <c r="C24" i="61"/>
  <c r="C24" i="38" s="1"/>
  <c r="B48" i="70"/>
  <c r="D50" i="70"/>
  <c r="D46" i="70"/>
  <c r="E49" i="70"/>
  <c r="C38" i="62"/>
  <c r="C39" i="14" s="1"/>
  <c r="B39" i="62"/>
  <c r="B40" i="14" s="1"/>
  <c r="F39" i="62"/>
  <c r="F40" i="14" s="1"/>
  <c r="E40" i="62"/>
  <c r="E41" i="14" s="1"/>
  <c r="D42" i="62"/>
  <c r="D43" i="14" s="1"/>
  <c r="C43" i="62"/>
  <c r="C44" i="14" s="1"/>
  <c r="B44" i="62"/>
  <c r="B45" i="14" s="1"/>
  <c r="F44" i="62"/>
  <c r="F45" i="14" s="1"/>
  <c r="E45" i="62"/>
  <c r="E46" i="14" s="1"/>
  <c r="C44" i="62"/>
  <c r="C45" i="14" s="1"/>
  <c r="E42" i="62"/>
  <c r="E43" i="14" s="1"/>
  <c r="B40" i="62"/>
  <c r="B41" i="14" s="1"/>
  <c r="D38" i="62"/>
  <c r="D39" i="14" s="1"/>
  <c r="C37" i="62"/>
  <c r="C38" i="14" s="1"/>
  <c r="D36" i="62"/>
  <c r="D37" i="14" s="1"/>
  <c r="E35" i="62"/>
  <c r="E36" i="14" s="1"/>
  <c r="F33" i="62"/>
  <c r="F34" i="14" s="1"/>
  <c r="B33" i="62"/>
  <c r="B34" i="14" s="1"/>
  <c r="C32" i="62"/>
  <c r="C33" i="14" s="1"/>
  <c r="D31" i="62"/>
  <c r="D32" i="14" s="1"/>
  <c r="E30" i="62"/>
  <c r="E31" i="14" s="1"/>
  <c r="D26" i="62"/>
  <c r="D27" i="14" s="1"/>
  <c r="E25" i="62"/>
  <c r="E26" i="14" s="1"/>
  <c r="F24" i="62"/>
  <c r="F25" i="14" s="1"/>
  <c r="B24" i="62"/>
  <c r="B25" i="14" s="1"/>
  <c r="C23" i="62"/>
  <c r="C24" i="14" s="1"/>
  <c r="D22" i="62"/>
  <c r="D23" i="14" s="1"/>
  <c r="E21" i="62"/>
  <c r="F20" i="62"/>
  <c r="F21" i="14" s="1"/>
  <c r="B20" i="62"/>
  <c r="B21" i="14" s="1"/>
  <c r="C19" i="62"/>
  <c r="C20" i="14" s="1"/>
  <c r="D18" i="62"/>
  <c r="D19" i="14" s="1"/>
  <c r="E17" i="62"/>
  <c r="E18" i="14" s="1"/>
  <c r="F16" i="62"/>
  <c r="F17" i="14" s="1"/>
  <c r="B16" i="62"/>
  <c r="B17" i="14" s="1"/>
  <c r="C14" i="62"/>
  <c r="C15" i="14" s="1"/>
  <c r="D13" i="62"/>
  <c r="D14" i="14" s="1"/>
  <c r="E11" i="62"/>
  <c r="C47" i="70"/>
  <c r="E44" i="62"/>
  <c r="E45" i="14" s="1"/>
  <c r="D40" i="62"/>
  <c r="D41" i="14" s="1"/>
  <c r="D37" i="62"/>
  <c r="D38" i="14" s="1"/>
  <c r="F35" i="62"/>
  <c r="F36" i="14" s="1"/>
  <c r="C33" i="62"/>
  <c r="C34" i="14" s="1"/>
  <c r="E31" i="62"/>
  <c r="E32" i="14" s="1"/>
  <c r="B30" i="62"/>
  <c r="B31" i="14" s="1"/>
  <c r="F25" i="62"/>
  <c r="F26" i="14" s="1"/>
  <c r="C24" i="62"/>
  <c r="C25" i="14" s="1"/>
  <c r="E22" i="62"/>
  <c r="E23" i="14" s="1"/>
  <c r="B21" i="62"/>
  <c r="D19" i="62"/>
  <c r="D20" i="14" s="1"/>
  <c r="F17" i="62"/>
  <c r="F18" i="14" s="1"/>
  <c r="C16" i="62"/>
  <c r="C17" i="14" s="1"/>
  <c r="E13" i="62"/>
  <c r="E14" i="14" s="1"/>
  <c r="C42" i="62"/>
  <c r="C43" i="14" s="1"/>
  <c r="C36" i="62"/>
  <c r="C37" i="14" s="1"/>
  <c r="B32" i="62"/>
  <c r="B33" i="14" s="1"/>
  <c r="E24" i="62"/>
  <c r="E25" i="14" s="1"/>
  <c r="D21" i="62"/>
  <c r="C18" i="62"/>
  <c r="C19" i="14" s="1"/>
  <c r="B32" i="61"/>
  <c r="B32" i="38" s="1"/>
  <c r="D26" i="61"/>
  <c r="D26" i="38" s="1"/>
  <c r="D19" i="61"/>
  <c r="D19" i="38" s="1"/>
  <c r="B13" i="61"/>
  <c r="B13" i="38" s="1"/>
  <c r="F32" i="61"/>
  <c r="F32" i="38" s="1"/>
  <c r="E22" i="61"/>
  <c r="E22" i="38" s="1"/>
  <c r="C16" i="61"/>
  <c r="C16" i="38" s="1"/>
  <c r="F45" i="62"/>
  <c r="F46" i="14" s="1"/>
  <c r="E39" i="62"/>
  <c r="E40" i="14" s="1"/>
  <c r="D35" i="62"/>
  <c r="D36" i="14" s="1"/>
  <c r="C31" i="62"/>
  <c r="C32" i="14" s="1"/>
  <c r="F23" i="62"/>
  <c r="F24" i="14" s="1"/>
  <c r="E20" i="62"/>
  <c r="E21" i="14" s="1"/>
  <c r="D17" i="62"/>
  <c r="D18" i="14" s="1"/>
  <c r="C13" i="62"/>
  <c r="C14" i="14" s="1"/>
  <c r="F43" i="62"/>
  <c r="F44" i="14" s="1"/>
  <c r="B37" i="62"/>
  <c r="B38" i="14" s="1"/>
  <c r="F32" i="62"/>
  <c r="F33" i="14" s="1"/>
  <c r="D25" i="62"/>
  <c r="D26" i="14" s="1"/>
  <c r="C22" i="62"/>
  <c r="C23" i="14" s="1"/>
  <c r="B19" i="62"/>
  <c r="B20" i="14" s="1"/>
  <c r="F14" i="62"/>
  <c r="F15" i="14" s="1"/>
  <c r="C16" i="49"/>
  <c r="L32" i="60" l="1"/>
  <c r="Q34" i="60"/>
  <c r="J32" i="60"/>
  <c r="F11" i="49"/>
  <c r="N36" i="60"/>
  <c r="R32" i="60"/>
  <c r="Q32" i="60"/>
  <c r="O39" i="60"/>
  <c r="P33" i="60"/>
  <c r="P34" i="60"/>
  <c r="J34" i="60"/>
  <c r="P31" i="60"/>
  <c r="R31" i="60"/>
  <c r="E23" i="57"/>
  <c r="B25" i="57"/>
  <c r="B11" i="49"/>
  <c r="B23" i="57"/>
  <c r="B28" i="57"/>
  <c r="C28" i="57"/>
  <c r="B27" i="57"/>
  <c r="I15" i="12"/>
  <c r="J16" i="12"/>
  <c r="N35" i="60"/>
  <c r="B11" i="57"/>
  <c r="B24" i="57" s="1"/>
  <c r="D11" i="57"/>
  <c r="D12" i="49" s="1"/>
  <c r="F28" i="57"/>
  <c r="P37" i="60"/>
  <c r="K39" i="60"/>
  <c r="L38" i="60"/>
  <c r="I16" i="12"/>
  <c r="K34" i="60"/>
  <c r="N34" i="60"/>
  <c r="L37" i="60"/>
  <c r="K35" i="60"/>
  <c r="O38" i="60"/>
  <c r="D17" i="12"/>
  <c r="D25" i="57"/>
  <c r="G17" i="12"/>
  <c r="C36" i="12" s="1"/>
  <c r="A28" i="44"/>
  <c r="E28" i="57"/>
  <c r="E25" i="57"/>
  <c r="Q37" i="60"/>
  <c r="E13" i="49"/>
  <c r="Q36" i="60"/>
  <c r="E12" i="14"/>
  <c r="D22" i="14"/>
  <c r="D28" i="14"/>
  <c r="K13" i="12"/>
  <c r="P40" i="60"/>
  <c r="E22" i="14"/>
  <c r="E28" i="14"/>
  <c r="R40" i="60"/>
  <c r="K37" i="60"/>
  <c r="D12" i="14"/>
  <c r="D29" i="14"/>
  <c r="F12" i="14"/>
  <c r="C22" i="14"/>
  <c r="C28" i="14"/>
  <c r="C12" i="14"/>
  <c r="F22" i="14"/>
  <c r="F28" i="14"/>
  <c r="K14" i="12"/>
  <c r="C33" i="12" s="1"/>
  <c r="H21" i="12"/>
  <c r="B22" i="14"/>
  <c r="B28" i="14"/>
  <c r="B12" i="14"/>
  <c r="G18" i="12"/>
  <c r="C37" i="12" s="1"/>
  <c r="O34" i="60"/>
  <c r="I21" i="12"/>
  <c r="I19" i="12"/>
  <c r="Q40" i="60"/>
  <c r="R35" i="60"/>
  <c r="R39" i="60"/>
  <c r="K21" i="12"/>
  <c r="C40" i="12" s="1"/>
  <c r="M39" i="60"/>
  <c r="M32" i="60"/>
  <c r="J41" i="60"/>
  <c r="K33" i="60"/>
  <c r="K41" i="60"/>
  <c r="M35" i="60"/>
  <c r="M33" i="60"/>
  <c r="M41" i="60"/>
  <c r="E26" i="57"/>
  <c r="D11" i="49"/>
  <c r="D28" i="57"/>
  <c r="C11" i="49"/>
  <c r="C27" i="57"/>
  <c r="D27" i="57"/>
  <c r="E27" i="57"/>
  <c r="C26" i="57"/>
  <c r="F27" i="57"/>
  <c r="D26" i="57"/>
  <c r="F13" i="12"/>
  <c r="D15" i="12"/>
  <c r="J39" i="60"/>
  <c r="R37" i="60"/>
  <c r="Q31" i="60"/>
  <c r="I13" i="12"/>
  <c r="R38" i="60"/>
  <c r="P41" i="60"/>
  <c r="P32" i="60"/>
  <c r="Q35" i="60"/>
  <c r="B41" i="12"/>
  <c r="C31" i="12"/>
  <c r="J35" i="60"/>
  <c r="B37" i="12"/>
  <c r="J14" i="12"/>
  <c r="N39" i="60"/>
  <c r="C11" i="57"/>
  <c r="C12" i="49" s="1"/>
  <c r="L35" i="60"/>
  <c r="C34" i="12"/>
  <c r="B31" i="12"/>
  <c r="C38" i="12"/>
  <c r="P39" i="60"/>
  <c r="B26" i="57"/>
  <c r="I41" i="60"/>
  <c r="I40" i="60"/>
  <c r="I38" i="60"/>
  <c r="I37" i="60"/>
  <c r="I36" i="60"/>
  <c r="I33" i="60"/>
  <c r="B14" i="12"/>
  <c r="I32" i="60"/>
  <c r="N33" i="60"/>
  <c r="N32" i="60"/>
  <c r="O36" i="60"/>
  <c r="O37" i="60"/>
  <c r="M37" i="60"/>
  <c r="F25" i="57"/>
  <c r="F11" i="57"/>
  <c r="F24" i="57" s="1"/>
  <c r="F16" i="12"/>
  <c r="B35" i="12" s="1"/>
  <c r="I31" i="60"/>
  <c r="N41" i="60"/>
  <c r="J38" i="60"/>
  <c r="I39" i="60"/>
  <c r="J37" i="60"/>
  <c r="M31" i="60"/>
  <c r="L36" i="60"/>
  <c r="O32" i="60"/>
  <c r="R33" i="60"/>
  <c r="P35" i="60"/>
  <c r="N37" i="60"/>
  <c r="Q38" i="60"/>
  <c r="O40" i="60"/>
  <c r="R41" i="60"/>
  <c r="O41" i="60"/>
  <c r="M34" i="60"/>
  <c r="K36" i="60"/>
  <c r="M38" i="60"/>
  <c r="K40" i="60"/>
  <c r="L39" i="60"/>
  <c r="J40" i="60"/>
  <c r="Q33" i="60"/>
  <c r="O35" i="60"/>
  <c r="R36" i="60"/>
  <c r="P38" i="60"/>
  <c r="N40" i="60"/>
  <c r="E11" i="57"/>
  <c r="E24" i="57" s="1"/>
  <c r="B40" i="12"/>
  <c r="O33" i="60"/>
  <c r="R34" i="60"/>
  <c r="P36" i="60"/>
  <c r="N38" i="60"/>
  <c r="Q39" i="60"/>
  <c r="C25" i="57"/>
  <c r="F26" i="57"/>
  <c r="L34" i="60"/>
  <c r="J36" i="60"/>
  <c r="M36" i="60"/>
  <c r="K38" i="60"/>
  <c r="C41" i="12"/>
  <c r="L40" i="60"/>
  <c r="M40" i="60"/>
  <c r="L41" i="60"/>
  <c r="O31" i="60"/>
  <c r="E15" i="12"/>
  <c r="L33" i="60"/>
  <c r="D14" i="12"/>
  <c r="K32" i="60"/>
  <c r="C13" i="12"/>
  <c r="J31" i="60"/>
  <c r="D13" i="12"/>
  <c r="K31" i="60"/>
  <c r="C15" i="12"/>
  <c r="J33" i="60"/>
  <c r="L31" i="60"/>
  <c r="E13" i="12"/>
  <c r="B39" i="12"/>
  <c r="C42" i="12"/>
  <c r="C35" i="12"/>
  <c r="C39" i="12"/>
  <c r="B34" i="12"/>
  <c r="B38" i="12"/>
  <c r="B36" i="12"/>
  <c r="A35" i="38"/>
  <c r="I34" i="60"/>
  <c r="I35" i="60"/>
  <c r="Q41" i="60"/>
  <c r="G13" i="12"/>
  <c r="N31" i="60"/>
  <c r="B42" i="12"/>
  <c r="B33" i="12" l="1"/>
  <c r="B12" i="49"/>
  <c r="D24" i="57"/>
  <c r="B32" i="12"/>
  <c r="C32" i="12"/>
  <c r="B29" i="14"/>
  <c r="C29" i="14"/>
  <c r="F29" i="14"/>
  <c r="E29" i="14"/>
  <c r="C24" i="57"/>
  <c r="E12" i="49"/>
  <c r="F12" i="49"/>
  <c r="A49" i="14" l="1"/>
</calcChain>
</file>

<file path=xl/sharedStrings.xml><?xml version="1.0" encoding="utf-8"?>
<sst xmlns="http://schemas.openxmlformats.org/spreadsheetml/2006/main" count="6767" uniqueCount="585">
  <si>
    <t>Impressum</t>
  </si>
  <si>
    <t>Titel:</t>
  </si>
  <si>
    <t>Region:</t>
  </si>
  <si>
    <t>Berichtsmonat:</t>
  </si>
  <si>
    <t>Erstellungsdatum:</t>
  </si>
  <si>
    <t>Bundesagentur für Arbeit</t>
  </si>
  <si>
    <t>Statistik</t>
  </si>
  <si>
    <t>Rückfragen an:</t>
  </si>
  <si>
    <t>90478 Nürnberg</t>
  </si>
  <si>
    <t>E-Mail:</t>
  </si>
  <si>
    <t>Hotline:</t>
  </si>
  <si>
    <t>Weiterführende statistische Informationen</t>
  </si>
  <si>
    <t>Internet:</t>
  </si>
  <si>
    <t xml:space="preserve">http://statistik.arbeitsagentur.de </t>
  </si>
  <si>
    <t>Zitierhinweis:</t>
  </si>
  <si>
    <t>Statistik der Bundesagentur für Arbeit</t>
  </si>
  <si>
    <t>© Statistik der Bundesagentur für Arbeit</t>
  </si>
  <si>
    <t>Statistik-Infoseite</t>
  </si>
  <si>
    <t>einmündende Bewerber</t>
  </si>
  <si>
    <t>andere ehemalige Bewerber</t>
  </si>
  <si>
    <t>Fördermaßnahmen</t>
  </si>
  <si>
    <t>Insgesamt</t>
  </si>
  <si>
    <t>* Die erhobenen Daten unterliegen grundsätzlich der Geheimhaltung nach § 16 BStatG. Eine Übermittlung von Einzelangaben ist daher ausgeschlossen. Aus diesem Grund werden auch Zahlenwerte kleiner 3 anonymisiert.</t>
  </si>
  <si>
    <t/>
  </si>
  <si>
    <t>Zeitreihe</t>
  </si>
  <si>
    <t>Berichtsmonate</t>
  </si>
  <si>
    <t>Oktober</t>
  </si>
  <si>
    <t>November</t>
  </si>
  <si>
    <t>Dezember</t>
  </si>
  <si>
    <t>Januar</t>
  </si>
  <si>
    <t>Februar</t>
  </si>
  <si>
    <t>März</t>
  </si>
  <si>
    <t>April</t>
  </si>
  <si>
    <t>Mai</t>
  </si>
  <si>
    <t>Juni</t>
  </si>
  <si>
    <t>Juli</t>
  </si>
  <si>
    <t>August</t>
  </si>
  <si>
    <t>September</t>
  </si>
  <si>
    <t>Merkmale</t>
  </si>
  <si>
    <t>Alter</t>
  </si>
  <si>
    <t>15 Jahre und jünger</t>
  </si>
  <si>
    <t>16 Jahre</t>
  </si>
  <si>
    <t>17 Jahre</t>
  </si>
  <si>
    <t>18 Jahre</t>
  </si>
  <si>
    <t>19 Jahre</t>
  </si>
  <si>
    <t>Unter 20 Jahre</t>
  </si>
  <si>
    <t>20 Jahre</t>
  </si>
  <si>
    <t>21 Jahre</t>
  </si>
  <si>
    <t xml:space="preserve">22 Jahre </t>
  </si>
  <si>
    <t>23 Jahre</t>
  </si>
  <si>
    <t>24 Jahre</t>
  </si>
  <si>
    <t>Unter 25 Jahre</t>
  </si>
  <si>
    <t>25 Jahre und älter</t>
  </si>
  <si>
    <t>Nationalität</t>
  </si>
  <si>
    <t>Deutsche</t>
  </si>
  <si>
    <t>Ausländer</t>
  </si>
  <si>
    <t>dar. Türken</t>
  </si>
  <si>
    <t>Italiener</t>
  </si>
  <si>
    <t>Kein Hauptschulabschluss</t>
  </si>
  <si>
    <t>Mit Hauptschulabschluss</t>
  </si>
  <si>
    <t>Fachhochschulreife</t>
  </si>
  <si>
    <t>Keine Angabe</t>
  </si>
  <si>
    <t>Allgemeinbildende Schule</t>
  </si>
  <si>
    <t>Berufsbildende Schule</t>
  </si>
  <si>
    <t>Hochschulen und Akademien</t>
  </si>
  <si>
    <t>Abweichungen in den Summen können sich durch nicht zuordenbare Daten ergeben</t>
  </si>
  <si>
    <t>Art des Verbleibs</t>
  </si>
  <si>
    <t>Schule/Studium/Praktikum</t>
  </si>
  <si>
    <t>Schulbildung</t>
  </si>
  <si>
    <t>Studium</t>
  </si>
  <si>
    <t>Berufsvorbereitendes Jahr</t>
  </si>
  <si>
    <t>Berufsgrundbildungsjahr</t>
  </si>
  <si>
    <t>Praktikum</t>
  </si>
  <si>
    <t>Berufsausbildung/Erwerbstätigkeit</t>
  </si>
  <si>
    <t>Berufsausbildung ungefördert</t>
  </si>
  <si>
    <t>Berufsausbildung gefördert</t>
  </si>
  <si>
    <t>Erwerbstätigkeit</t>
  </si>
  <si>
    <t>Gemeinnützige/soziale Dienste</t>
  </si>
  <si>
    <t>Bundeswehr/Zivildienst</t>
  </si>
  <si>
    <t>Einstiegsqualifizierung Jugendlicher</t>
  </si>
  <si>
    <t>sonstige Förderung</t>
  </si>
  <si>
    <t>sonstige Reha-Förderung</t>
  </si>
  <si>
    <t>ohne Angabe eines Verbleibs</t>
  </si>
  <si>
    <t>Zuständige Stelle</t>
  </si>
  <si>
    <t>Landwirtschaftskammer</t>
  </si>
  <si>
    <t>Handwerkskammer</t>
  </si>
  <si>
    <t>Industrie- und Handelskammer</t>
  </si>
  <si>
    <t>Ärztekammer</t>
  </si>
  <si>
    <t>Zahnärztekammer</t>
  </si>
  <si>
    <t>Tierärztekammer</t>
  </si>
  <si>
    <t>Rechtsanwaltskammer</t>
  </si>
  <si>
    <t>Notarkammer</t>
  </si>
  <si>
    <t>Patentanwaltskammer</t>
  </si>
  <si>
    <t>Steuerberaterkammer</t>
  </si>
  <si>
    <t>Öffentlicher Dienst</t>
  </si>
  <si>
    <t>Beschäftigung</t>
  </si>
  <si>
    <t>Grundsicherung für Arbeitsuchende (SGB II)</t>
  </si>
  <si>
    <t>Leistungen SGB III</t>
  </si>
  <si>
    <t>Deutschland</t>
  </si>
  <si>
    <t>Erstellungsdatum: 09.12.2010, Statistik Datenzentrum</t>
  </si>
  <si>
    <t>Geschlecht</t>
  </si>
  <si>
    <t>Männer</t>
  </si>
  <si>
    <t>Frauen</t>
  </si>
  <si>
    <t>versorgte Bewerber</t>
  </si>
  <si>
    <t>unversorgte Bewerber</t>
  </si>
  <si>
    <t>Bewerber mit Alternative zum 30.09.</t>
  </si>
  <si>
    <t>Status der Ausbildungssuche</t>
  </si>
  <si>
    <t>Deutschland und Länder</t>
  </si>
  <si>
    <t>01 Schleswig-Holstein</t>
  </si>
  <si>
    <t>02 Hamburg</t>
  </si>
  <si>
    <t>03 Niedersachsen</t>
  </si>
  <si>
    <t>04 Bremen</t>
  </si>
  <si>
    <t>05 Nordrhein-Westfalen</t>
  </si>
  <si>
    <t>06 Hessen</t>
  </si>
  <si>
    <t>07 Rheinland-Pfalz</t>
  </si>
  <si>
    <t>08 Baden-Württemberg</t>
  </si>
  <si>
    <t>09 Bayern</t>
  </si>
  <si>
    <t>10 Saarland</t>
  </si>
  <si>
    <t>11 Berlin</t>
  </si>
  <si>
    <t>12 Brandenburg</t>
  </si>
  <si>
    <t>13 Mecklenburg-Vorpommern</t>
  </si>
  <si>
    <t>14 Sachsen</t>
  </si>
  <si>
    <t>15 Sachsen-Anhalt</t>
  </si>
  <si>
    <t>16 Thüringen</t>
  </si>
  <si>
    <t>Westdeutschland</t>
  </si>
  <si>
    <t>Ostdeutschland</t>
  </si>
  <si>
    <t>Regionen</t>
  </si>
  <si>
    <t>Inhaltsverzeichnis</t>
  </si>
  <si>
    <t>Tabelle</t>
  </si>
  <si>
    <t>Info</t>
  </si>
  <si>
    <t>1 Seit Beginn des jeweiligen Berichtsjahres gemeldete Berufsausbildungsstellen und Bewerber für Berufsausbildungsstellen - monatlich</t>
  </si>
  <si>
    <t>2 Seit Beginn des Berichtsjahres gemeldete Bewerber für Berufsausbildungsstellen nach dem Status der Ausbildungssuche - jeweils zum 30.09.</t>
  </si>
  <si>
    <t>3 Seit Beginn des Berichtsjahres gemeldete Bewerber nach Personenmerkmalen - jeweils zum 30.09.</t>
  </si>
  <si>
    <t>4 Seit Beginn des Berichtsjahres gemeldete Bewerber für Berufsausbildungsstellen nach dem Status der Ausbildungsuche und der Art des Verbleibs - jeweils zum 30.09.</t>
  </si>
  <si>
    <t>5 Seit Beginn des Berichtsjahres gemeldete Berufsausbildungsstellen und unbesetzte Berufsausbildungsstellen nach zuständiger Stelle - jeweils zum 30.09.</t>
  </si>
  <si>
    <t>Tab_1</t>
  </si>
  <si>
    <t>Tab_2</t>
  </si>
  <si>
    <t>Tab_3</t>
  </si>
  <si>
    <t>Tab_4</t>
  </si>
  <si>
    <t>Tab_5</t>
  </si>
  <si>
    <t>Tab_6</t>
  </si>
  <si>
    <t>Schulabschluss</t>
  </si>
  <si>
    <t>Besuchte Schule</t>
  </si>
  <si>
    <t>Schleswig-Holstein</t>
  </si>
  <si>
    <t>Hamburg</t>
  </si>
  <si>
    <t>Niedersachsen</t>
  </si>
  <si>
    <t>Bremen</t>
  </si>
  <si>
    <t>Nordrhein-Westfalen</t>
  </si>
  <si>
    <t>Hessen</t>
  </si>
  <si>
    <t>Rheinland-Pfalz</t>
  </si>
  <si>
    <t>Baden-Württemberg</t>
  </si>
  <si>
    <t>Bayern</t>
  </si>
  <si>
    <t>Saarland</t>
  </si>
  <si>
    <t>Berlin</t>
  </si>
  <si>
    <t>Brandenburg</t>
  </si>
  <si>
    <t>Mecklenburg-Vorpommern</t>
  </si>
  <si>
    <t>Sachsen</t>
  </si>
  <si>
    <t>Sachsen-Anhalt</t>
  </si>
  <si>
    <t>Thüringen</t>
  </si>
  <si>
    <t>Regensburger Straße 104</t>
  </si>
  <si>
    <t>Periodizität:</t>
  </si>
  <si>
    <t>jährlich</t>
  </si>
  <si>
    <t>Stellen:</t>
  </si>
  <si>
    <t>Bewerber:</t>
  </si>
  <si>
    <t>gemeldete Berufsausbildungsstellen</t>
  </si>
  <si>
    <t>gemeldete Bewerber für Berufsausbildungsstellen</t>
  </si>
  <si>
    <t>Berufsausbildungsstellen und Bewerber</t>
  </si>
  <si>
    <t>unbesetzte Berufsausbildungsstellen</t>
  </si>
  <si>
    <t>unversorgte Bewerber für Berufsausbildungsstellen</t>
  </si>
  <si>
    <t>Tab_3 und Tab_4</t>
  </si>
  <si>
    <t>Realschulabschluss</t>
  </si>
  <si>
    <t>Allgemeine Hochschulreife</t>
  </si>
  <si>
    <t>Fußnote:</t>
  </si>
  <si>
    <t>Status Ausbildungsuche</t>
  </si>
  <si>
    <t>Berichtsmonatswert</t>
  </si>
  <si>
    <t>Berichtsmonat</t>
  </si>
  <si>
    <t>unbesetzte Berufsausbildungsstellen und unversorgte Bewerber</t>
  </si>
  <si>
    <t>[-]Alle Zuständige Stelle</t>
  </si>
  <si>
    <t xml:space="preserve">   Landwirtschaftskammer</t>
  </si>
  <si>
    <t xml:space="preserve">   Handwerkskammer</t>
  </si>
  <si>
    <t xml:space="preserve">   Industrie- und Handelskammer</t>
  </si>
  <si>
    <t xml:space="preserve">   Ärztekammer</t>
  </si>
  <si>
    <t xml:space="preserve">   Zahnärztekammer</t>
  </si>
  <si>
    <t xml:space="preserve">   Tierärztekammer</t>
  </si>
  <si>
    <t xml:space="preserve">   Rechtsanwaltskammer</t>
  </si>
  <si>
    <t xml:space="preserve">   Notarkammer</t>
  </si>
  <si>
    <t xml:space="preserve">   Patentanwaltskammer</t>
  </si>
  <si>
    <t xml:space="preserve">   Steuerberaterkammer</t>
  </si>
  <si>
    <t xml:space="preserve">   Öffentlicher Dienst</t>
  </si>
  <si>
    <t xml:space="preserve">   übrige Berufe</t>
  </si>
  <si>
    <t xml:space="preserve">   keine Angabe ber</t>
  </si>
  <si>
    <t>6 Seit Beginn des Berichtsjahres gemeldete Bewerber für Berufsausbildungsstellen und gemeldete Berufsausbildungsstellen im Regionenvergleich jeweils zum 30.09.</t>
  </si>
  <si>
    <t>gemeldete Berufsausbil-dungsstellen je Bewerber</t>
  </si>
  <si>
    <t>unbesetzte Berufsausbil-dungsstellen je unversorgtem Bewerber</t>
  </si>
  <si>
    <t xml:space="preserve">Methodische Hinweise und Definitionen - Erläuterungen zu den Statistiken über den Ausbildungsstellenmarkt </t>
  </si>
  <si>
    <t>2 Seit Beginn des Berichtsjahres gemeldete Bewerber für Berufsausbildungsstellen nach dem Status der Ausbildungssuche jeweils zum 30.09.</t>
  </si>
  <si>
    <t>-</t>
  </si>
  <si>
    <t>Anonymisierungsprüfung mit Vormonat</t>
  </si>
  <si>
    <t>2</t>
  </si>
  <si>
    <t>roh_Tab_1_Bew</t>
  </si>
  <si>
    <t>Beschreibung</t>
  </si>
  <si>
    <t>Keine Primäre Geheimhaltung</t>
  </si>
  <si>
    <t>Summe</t>
  </si>
  <si>
    <t>Summanden</t>
  </si>
  <si>
    <t>Sonderfälle</t>
  </si>
  <si>
    <t>Typangabe</t>
  </si>
  <si>
    <t>Blöcke</t>
  </si>
  <si>
    <t>Zeile</t>
  </si>
  <si>
    <t>Spalte</t>
  </si>
  <si>
    <t>Anzahl in den Zeilen</t>
  </si>
  <si>
    <t>Zeilenabstand</t>
  </si>
  <si>
    <t>Anzahl in den Spalten</t>
  </si>
  <si>
    <t>Spaltenabstand</t>
  </si>
  <si>
    <t>Beispiele:
2-10
2/5-6/19</t>
  </si>
  <si>
    <t>Keine Angabe = X
Hohe Priorität = H
Niedrige Prio. = N</t>
  </si>
  <si>
    <t>Beispiele:
davon
darunter</t>
  </si>
  <si>
    <t>1-2</t>
  </si>
  <si>
    <t>davon</t>
  </si>
  <si>
    <t>darunter</t>
  </si>
  <si>
    <t>roh_Tab_1_Stellen</t>
  </si>
  <si>
    <t>roh_Tab_2</t>
  </si>
  <si>
    <t>11/16/21/26/31/36/41/46/51/56</t>
  </si>
  <si>
    <t>6/61</t>
  </si>
  <si>
    <t>66/71/76/81/86/91</t>
  </si>
  <si>
    <t>2-5</t>
  </si>
  <si>
    <t>roh_Tab_3</t>
  </si>
  <si>
    <t>61/91/121/151/181/211/241/271/301/331</t>
  </si>
  <si>
    <t>31/361</t>
  </si>
  <si>
    <t>391/421/451/481/511/541</t>
  </si>
  <si>
    <t>1-570</t>
  </si>
  <si>
    <t>roh_Tab_4</t>
  </si>
  <si>
    <t>43/64/85/106/127/148/169/190/211/232</t>
  </si>
  <si>
    <t>22/253</t>
  </si>
  <si>
    <t>274/295/316/337/358/379</t>
  </si>
  <si>
    <t>3-7</t>
  </si>
  <si>
    <t>9-11</t>
  </si>
  <si>
    <t>13-14</t>
  </si>
  <si>
    <t>16-20</t>
  </si>
  <si>
    <t>2/8/12/15/21</t>
  </si>
  <si>
    <t>1-399</t>
  </si>
  <si>
    <t>roh_Tab_5</t>
  </si>
  <si>
    <t>roh_Tab_6_Bew</t>
  </si>
  <si>
    <t>3-12</t>
  </si>
  <si>
    <t>2/13</t>
  </si>
  <si>
    <t>14-19</t>
  </si>
  <si>
    <t>1-19</t>
  </si>
  <si>
    <t>roh_Tab_6_Stellen</t>
  </si>
  <si>
    <t>Bewerber für Berufsausbildungsstellen und Berufsausbildungsstellen - Zeitreihe</t>
  </si>
  <si>
    <t>Bundes- / Jugendfreiwilligendienst</t>
  </si>
  <si>
    <t>betrieblichen Berufsausbildungsstellen und Bewerber</t>
  </si>
  <si>
    <t>betriebliche Berufsausbildungsstellen</t>
  </si>
  <si>
    <t>betriebliche Berufsausbildungsstellen und Bewerber</t>
  </si>
  <si>
    <t>betriebliche Berufsausbil-dungsstellen je Bewerber</t>
  </si>
  <si>
    <t>*) Aus Datenschutzgründen und Gründen der statistischen Geheimhaltung werden Zahlenwerte von 1 oder 2 und Daten, aus denen rechnerisch auf einen solchen Zahlenwert geschlossen werden kann, anonymisiert.</t>
  </si>
  <si>
    <t>3</t>
  </si>
  <si>
    <t>Kommentar</t>
  </si>
  <si>
    <t>Hinweise AusbM</t>
  </si>
  <si>
    <t>z.B. Summme / 1. Summand</t>
  </si>
  <si>
    <t>241/361/481/601/721/841/961/1081/1201/1321</t>
  </si>
  <si>
    <t>121/1441</t>
  </si>
  <si>
    <t>1561/1681/1801/1921/2041/2161</t>
  </si>
  <si>
    <t>1-2280</t>
  </si>
  <si>
    <t>121/181/241/301/361/421/481/541/601/661</t>
  </si>
  <si>
    <t>61/721</t>
  </si>
  <si>
    <t>781/841/901/961/1021/1081</t>
  </si>
  <si>
    <t>1-1140</t>
  </si>
  <si>
    <t>1-5</t>
  </si>
  <si>
    <t>1-25</t>
  </si>
  <si>
    <t>1-10</t>
  </si>
  <si>
    <t>West</t>
  </si>
  <si>
    <t>Ost</t>
  </si>
  <si>
    <t>Gesamt</t>
  </si>
  <si>
    <t>unversorgte Bewerber zum 30.9.</t>
  </si>
  <si>
    <t>keine Förderung nach Sonderprogrammen</t>
  </si>
  <si>
    <t>Bewerber mit Alternative zum 30.9.</t>
  </si>
  <si>
    <t>Berichtsfilter:</t>
  </si>
  <si>
    <t>Polit Gebiet fiktiv</t>
  </si>
  <si>
    <t>Metriken</t>
  </si>
  <si>
    <t>Anzahl</t>
  </si>
  <si>
    <t>M01 1 Monatswert - September 2012</t>
  </si>
  <si>
    <t>M01 1 Monatswert - September 2013</t>
  </si>
  <si>
    <t>M01 1 Monatswert - September 2014</t>
  </si>
  <si>
    <t>roh_Tab_2_Bew</t>
  </si>
  <si>
    <t>roh_Tab_3_Bew</t>
  </si>
  <si>
    <t>Türken</t>
  </si>
  <si>
    <t>Ohne Hauptschulabschluss</t>
  </si>
  <si>
    <t>Hauptschulabschluss</t>
  </si>
  <si>
    <t>keine Angabe  Schulabschluss</t>
  </si>
  <si>
    <t>Allgemeinbildende Schulen</t>
  </si>
  <si>
    <t>Berufsbildende Schulen</t>
  </si>
  <si>
    <t>keine Angabe Schulart</t>
  </si>
  <si>
    <t>unter 20 Jahre</t>
  </si>
  <si>
    <t>22 Jahre</t>
  </si>
  <si>
    <t>ab 25</t>
  </si>
  <si>
    <t>roh_Tab_4_Bew</t>
  </si>
  <si>
    <t>Schule/ Studium/ Praktikum</t>
  </si>
  <si>
    <t>Berufsausbildung/ Erwerbstätigkeit</t>
  </si>
  <si>
    <t>Gemeinnützige/ soziale Dienste</t>
  </si>
  <si>
    <t>Einstiegsqualifizierung (EQ/EQJ)</t>
  </si>
  <si>
    <t>roh_Tab_5_Stellen</t>
  </si>
  <si>
    <t>keine Angabe</t>
  </si>
  <si>
    <t>keine Angabe ber</t>
  </si>
  <si>
    <t>0911/179-3632</t>
  </si>
  <si>
    <t>Nutzungsbedingungen:</t>
  </si>
  <si>
    <t>Sie können Informationen speichern, (auch auszugsweise) mit Quellen-</t>
  </si>
  <si>
    <t>nicht verändert oder verfälscht werden. Eigene Berechnungen sind</t>
  </si>
  <si>
    <t>erlaubt, jedoch als solche kenntlich zu machen.</t>
  </si>
  <si>
    <t>Im Falle einer Zugänglichmachung im Internet soll dies in Form einer</t>
  </si>
  <si>
    <t>Verlinkung auf die Homepage der Statistik der Bundesagentur für Arbeit</t>
  </si>
  <si>
    <t xml:space="preserve">erfolgen. </t>
  </si>
  <si>
    <t xml:space="preserve">Die Nutzung der Inhalte für gewerbliche Zwecke, ausgenommen Presse, </t>
  </si>
  <si>
    <t>Rundfunk und Fernsehen und wissenschaftliche Publikationen, bedarf</t>
  </si>
  <si>
    <t xml:space="preserve">der Genehmigung durch die Statistik der Bundesagentur für Arbeit. </t>
  </si>
  <si>
    <t>roh_Tab_1_Bew!D8:E2287</t>
  </si>
  <si>
    <t>Gesamt / Westdeutschland</t>
  </si>
  <si>
    <t>Westdeutschland / 01 Schleswig-Holstei</t>
  </si>
  <si>
    <t>Ostdeutschland / 11 Berlin</t>
  </si>
  <si>
    <t>Gesamt / unversorgte Bewerber</t>
  </si>
  <si>
    <t>roh_Tab_1_Stellen!D8:G1147</t>
  </si>
  <si>
    <t>1-4</t>
  </si>
  <si>
    <t>Gesamt / West</t>
  </si>
  <si>
    <t>West / 01 Schleswig-Holstei</t>
  </si>
  <si>
    <t>Ost / 11 Berlin</t>
  </si>
  <si>
    <t>Anz Gem Stellen / Anz Off Stellen</t>
  </si>
  <si>
    <t>Gesamt / keine Förderung nach</t>
  </si>
  <si>
    <t>roh_Tab_2!D8:H102</t>
  </si>
  <si>
    <t>Gesamt / einmündende Bewerber</t>
  </si>
  <si>
    <t>roh_Tab_3!D9:AB578</t>
  </si>
  <si>
    <t>3-4</t>
  </si>
  <si>
    <t>Ausländer / Türken</t>
  </si>
  <si>
    <t>5-6</t>
  </si>
  <si>
    <t>7-12</t>
  </si>
  <si>
    <t>13-16</t>
  </si>
  <si>
    <t>unter 20 Jahre / 15 Jahre und jünger</t>
  </si>
  <si>
    <t>Gesamt / Männer</t>
  </si>
  <si>
    <t>Gesamt / Deutsche</t>
  </si>
  <si>
    <t>Gesamt / Ohne Hauptschulabsch</t>
  </si>
  <si>
    <t>Gesamt / Allgemeinbildende Sc</t>
  </si>
  <si>
    <t>roh_Tab_4!D9:AB407</t>
  </si>
  <si>
    <t>Gesamt / Schule/ Studium/ Pra</t>
  </si>
  <si>
    <t>Schule/ Studium/ Pra / Schulbildung</t>
  </si>
  <si>
    <t>Berufsausbildung/ Er / Berufsausbildung ung</t>
  </si>
  <si>
    <t>Gemeinnützige/ sozia / Bundeswehr/Zivildien</t>
  </si>
  <si>
    <t xml:space="preserve">Fördermaßnahmen / Berufsvorbereitende </t>
  </si>
  <si>
    <t>roh_Tab_5!D9:W274</t>
  </si>
  <si>
    <t>1-20</t>
  </si>
  <si>
    <t>29/43/57/71/85/99/113/127/141/155</t>
  </si>
  <si>
    <t>15/169</t>
  </si>
  <si>
    <t>183/197/211/225/239/253</t>
  </si>
  <si>
    <t>Gesamt / Landwirtschaftskamme</t>
  </si>
  <si>
    <t>2-14</t>
  </si>
  <si>
    <t>14X</t>
  </si>
  <si>
    <t>1-266</t>
  </si>
  <si>
    <t>2/5</t>
  </si>
  <si>
    <t>1/4</t>
  </si>
  <si>
    <t>roh_Tab_6_Bew!C9:L27</t>
  </si>
  <si>
    <t>roh_Tab_6_Stellen!C9:V27</t>
  </si>
  <si>
    <t>M01 1 Monatswert - September 2015</t>
  </si>
  <si>
    <t>M01 1 Monatswert - September 2016</t>
  </si>
  <si>
    <t>unter 25 Jahre</t>
  </si>
  <si>
    <t xml:space="preserve">Blattname: </t>
  </si>
  <si>
    <t xml:space="preserve">Erste Dimension - Zeile: </t>
  </si>
  <si>
    <t xml:space="preserve">Letzte Dimension - Zeile: </t>
  </si>
  <si>
    <t xml:space="preserve">Erste Dimension - Spalte: </t>
  </si>
  <si>
    <t xml:space="preserve">Letzte Dimension - Spalte: </t>
  </si>
  <si>
    <t xml:space="preserve">Erster Wert - Zeile: </t>
  </si>
  <si>
    <t xml:space="preserve">Letzter Wert - Zeile: </t>
  </si>
  <si>
    <t xml:space="preserve">Erster Wert - Spalte: </t>
  </si>
  <si>
    <t xml:space="preserve">Letzter Wert - Spalte: </t>
  </si>
  <si>
    <t xml:space="preserve">Bereich ohne primäre Anonymisierung: </t>
  </si>
  <si>
    <t>Vorschlag roh_Tab_3</t>
  </si>
  <si>
    <t>1dav</t>
  </si>
  <si>
    <t>W</t>
  </si>
  <si>
    <t>1</t>
  </si>
  <si>
    <t>1;3dav</t>
  </si>
  <si>
    <t>1;2dav</t>
  </si>
  <si>
    <t>2;3dar</t>
  </si>
  <si>
    <t>4</t>
  </si>
  <si>
    <t>5</t>
  </si>
  <si>
    <t>5X</t>
  </si>
  <si>
    <t>4X</t>
  </si>
  <si>
    <t>6</t>
  </si>
  <si>
    <t>6dav;7</t>
  </si>
  <si>
    <t>7</t>
  </si>
  <si>
    <t>1dav;2dav;4dav;5dav;8dav</t>
  </si>
  <si>
    <t>8</t>
  </si>
  <si>
    <t>7dav;8</t>
  </si>
  <si>
    <t>12X</t>
  </si>
  <si>
    <t>16X</t>
  </si>
  <si>
    <t>Gesamt / ab 25</t>
  </si>
  <si>
    <t>unter 25 Jahre / unter 20 Jahre</t>
  </si>
  <si>
    <t>19/21</t>
  </si>
  <si>
    <t>17/22-25</t>
  </si>
  <si>
    <t>18/26-30</t>
  </si>
  <si>
    <t>Produktlinie/Reihe:</t>
  </si>
  <si>
    <t>Herausgeberin:</t>
  </si>
  <si>
    <t>Zentraler Statistik-Service</t>
  </si>
  <si>
    <t>Zentraler-Statistik-Service@arbeitsagentur.de</t>
  </si>
  <si>
    <t>angabe weitergeben, vervielfältigen und verbreiten. Die Inhalte dürfen</t>
  </si>
  <si>
    <t>Tabellen</t>
  </si>
  <si>
    <t xml:space="preserve">Bewerber und Berufsausbildungsstellen </t>
  </si>
  <si>
    <t>Deutschland, West/Ost und Länder</t>
  </si>
  <si>
    <t>nächster Veröffentlichungstermin:</t>
  </si>
  <si>
    <t>Migration</t>
  </si>
  <si>
    <t>Frauen und Männer</t>
  </si>
  <si>
    <t>Berufsausbildungsstellen gem</t>
  </si>
  <si>
    <t>Berufsausbildungsstellen unb</t>
  </si>
  <si>
    <t>Langzeitarbeitslosigkeit</t>
  </si>
  <si>
    <t>Berufe</t>
  </si>
  <si>
    <t>Wirtschaftszweige</t>
  </si>
  <si>
    <t xml:space="preserve">Abkürzungen und Zeichen, die in den Produkten der Statistik der BA vorkommen, werden im </t>
  </si>
  <si>
    <t>Abkürzungsverzeichnis</t>
  </si>
  <si>
    <t>Ausbildungsmarkt</t>
  </si>
  <si>
    <t>Förderung und berufliche Rehabilitation</t>
  </si>
  <si>
    <t>Bildung</t>
  </si>
  <si>
    <t>Einnahmen/Ausgaben</t>
  </si>
  <si>
    <t>Familien und Kinder</t>
  </si>
  <si>
    <t>Regionale Mobilität</t>
  </si>
  <si>
    <t>(Berichtsmonat = Descendants(Jahr 2015, Jahr 2016, Jahr 2017, Jahr 2018, Jahr 2019) Ebene 2 SELF Oder (Berichtsmonat = Oktober 2014, November 2014, Dezember 2014)) Und (Berichtsmonat &lt;&gt; Oktober 2019) und (BBiG Kenner = BBiG) und (Status Ausbildungsuche = unversorgte Bewerber zum 30.9., Gesamt) und Polit Gebiet fiktiv = Descendants(Deutschland) Ebene 2 SELF Oder Polit Gebiet fiktiv = Descendants(Deutschland) Ebene 3 SELF Oder (Polit Gebiet fiktiv = Gesamt)</t>
  </si>
  <si>
    <t>(Berichtsmonat = September 2017, September 2018, September 2016, September 2019, September 2015) und (BBiG Kenner = BBiG) und (Status Ausbildungsuche = unversorgte Bewerber zum 30.9., Gesamt, einmündende Bewerber, Bewerber mit Alternative zum 30.9., andere ehemalige Bewerber) und Polit Gebiet fiktiv = Descendants(Deutschland) Ebene 2 SELF Oder Polit Gebiet fiktiv = Descendants(Deutschland) Ebene 3 SELF Oder (Polit Gebiet fiktiv = Gesamt)</t>
  </si>
  <si>
    <t>(Berichtsmonat = September 2017, September 2018, September 2016, September 2019, September 2015) und Alter has Derived Elements {Männer, Frauen, Deutsche, Ausländer, Türken, Italiener, Ohne Hauptschulabschluss, Hauptschulabschluss, Realschulabschluss, Fachhochschulreife, Allgemeine Hochschulreife, keine Angabe  Schulabschluss, Allgemeinbildende Schulen, Berufsbildende Schulen, Hochschulen und Akademien, keine Angabe Schulart, 15 Jahre und jünger, unter 20 Jahre, ab 25, Restmenge} where (Alter = 24 Jahre, unter 25 Jahre, Gesamt, 23 Jahre, 19 Jahre, 22 Jahre, 16 Jahre, 21 Jahre, 17 Jahre, 20 Jahre, 18 Jahre) und (BBiG Kenner = BBiG) und (Status Ausbildungsuche = unversorgte Bewerber zum 30.9., Gesamt, einmündende Bewerber, Bewerber mit Alternative zum 30.9., andere ehemalige Bewerber) und Polit Gebiet fiktiv = Descendants(Deutschland) Ebene 2 SELF Oder Polit Gebiet fiktiv = Descendants(Deutschland) Ebene 3 SELF Oder (Polit Gebiet fiktiv = Gesamt)</t>
  </si>
  <si>
    <t>(Berichtsmonat = September 2017, September 2018, September 2016, September 2019, September 2015) und (BBiG Kenner = BBiG) und (Status Ausbildungsuche = unversorgte Bewerber zum 30.9., Gesamt) und Polit Gebiet fiktiv = Descendants(Deutschland) Ebene 2 SELF Oder Polit Gebiet fiktiv = Descendants(Deutschland) Ebene 3 SELF Oder (Polit Gebiet fiktiv = Gesamt)</t>
  </si>
  <si>
    <t>Polit Gebiet fiktiv has Derived Elements {Sort1, West, Sort2, Ost, Sort3, Restmenge} where (Polit Gebiet fiktiv = Gesamt, 10 Saarland, 15 Sachsen-Anhalt, 01 Schleswig-Holstein, 13 Mecklenburg-Vorpommern, 12 Brandenburg, 14 Sachsen, 09 Bayern, 08 Baden-Württemberg, 06 Hessen, 07 Rheinland-Pfalz, 03 Niedersachsen, 11 Berlin, 05 Nordrhein-Westfalen, 16 Thüringen, 02 Hamburg, 04 Bremen) und (BJ AusbBeginn gegliedert = im aktuellen Berichtsjahr) und (Berichtsmonat = September 2017, September 2018, September 2019, September 2015, September 2016) und (Sonderprogramme und EQJ = keine Förderung nach Sonderprogrammen, Gesamt)</t>
  </si>
  <si>
    <t>Fachstatistiken:</t>
  </si>
  <si>
    <t>Arbeitsuche, Arbeitslosigkeit und Unterbeschäftigung</t>
  </si>
  <si>
    <t>Gemeldete Arbeitsstellen</t>
  </si>
  <si>
    <t>Themen im Fokus:</t>
  </si>
  <si>
    <t>Demografie</t>
  </si>
  <si>
    <t>Entgelt</t>
  </si>
  <si>
    <t>Fachkräftebedarf</t>
  </si>
  <si>
    <t>Menschen mit Behinderungen</t>
  </si>
  <si>
    <t>Zeitarbeit</t>
  </si>
  <si>
    <t>Oktober 2020</t>
  </si>
  <si>
    <t>November 2020</t>
  </si>
  <si>
    <t>Dezember 2020</t>
  </si>
  <si>
    <t>Januar 2021</t>
  </si>
  <si>
    <t>Februar 2021</t>
  </si>
  <si>
    <t>März 2021</t>
  </si>
  <si>
    <t>April 2021</t>
  </si>
  <si>
    <t>Mai 2021</t>
  </si>
  <si>
    <t>Juni 2021</t>
  </si>
  <si>
    <t>Juli 2021</t>
  </si>
  <si>
    <t>August 2021</t>
  </si>
  <si>
    <t>September 2021</t>
  </si>
  <si>
    <t>Polit Gebiet fiktiv(Gruppieren)</t>
  </si>
  <si>
    <t>Alter(Gruppieren)</t>
  </si>
  <si>
    <t>Verbleibsart zum 30 09(Gruppieren)</t>
  </si>
  <si>
    <t>Berufsvorbereitende Bildungsmaßnahmen/Assistierte Ausbildung – Vorphase</t>
  </si>
  <si>
    <t>Berufsvorbereitende Bildungsmaßnahmen - Reha</t>
  </si>
  <si>
    <t>Zuständige Stelle(Gruppieren)</t>
  </si>
  <si>
    <t>Berichtsjahr 2020/21</t>
  </si>
  <si>
    <t>Berichtsjahr 2022/23</t>
  </si>
  <si>
    <t>Berichtsjahr 2021/22</t>
  </si>
  <si>
    <t>Oktober 2021</t>
  </si>
  <si>
    <t>November 2021</t>
  </si>
  <si>
    <t>Dezember 2021</t>
  </si>
  <si>
    <t>Januar 2022</t>
  </si>
  <si>
    <t>Februar 2022</t>
  </si>
  <si>
    <t>März 2022</t>
  </si>
  <si>
    <t>April 2022</t>
  </si>
  <si>
    <t>Mai 2022</t>
  </si>
  <si>
    <t>Juni 2022</t>
  </si>
  <si>
    <t>Juli 2022</t>
  </si>
  <si>
    <t>August 2022</t>
  </si>
  <si>
    <t>September 2022</t>
  </si>
  <si>
    <t>Oktober 2022</t>
  </si>
  <si>
    <t>November 2022</t>
  </si>
  <si>
    <t>Dezember 2022</t>
  </si>
  <si>
    <t>Januar 2023</t>
  </si>
  <si>
    <t>Februar 2023</t>
  </si>
  <si>
    <t>März 2023</t>
  </si>
  <si>
    <t>April 2023</t>
  </si>
  <si>
    <t>Mai 2023</t>
  </si>
  <si>
    <t>Juni 2023</t>
  </si>
  <si>
    <t>Juli 2023</t>
  </si>
  <si>
    <t>August 2023</t>
  </si>
  <si>
    <t>September 2023</t>
  </si>
  <si>
    <t>Status Ausbildungsuche = unversorgte Bewerber zum 30.9.; Gesamt; einmündende Bewerber; Bewerber mit Alternative zum 30.9.; andere ehemalige Bewerber; , BBiG Kenner = BBiG; , Verbleibsart zum 30 09(Gruppieren) = ([Verbleibsart zum 30 09(Gruppieren)] In (Berufsausbildung ungefördert,Erwerbstätigkeit,ohne Angabe eines Verbleibs,Berufsausbildung/ Erwerbstätigkeit,Berufsvorbereitende Bildungsmaßn. - Reha,sonstige Förderung,Schulbildung,Berufsvorbereitendes Jahr,Bundeswehr/Zivildienst,Praktikum,Berufsvorbereitende Bildungsmaßnahmen,Gesamt,Berufsausbildung gefördert,Einstiegsqualifizierung (EQ/EQJ),Gemeinnützige/ soziale Dienste,Fördermaßnahmen,Schule/ Studium/ Praktikum,sonstige Reha-Förderung,Studium,Berufsgrundbildungsjahr)) Or ([Verbleibsart zum 30 09(Gruppieren)] Descendants (Bundes- / Jugendfreiwilligendienst)), Berichtsmonat = (Berichtsmonat In (September 2019,September 2020,September 2021,September 2022,September 2023)), Polit Gebiet fiktiv = ([Polit Gebiet fiktiv] Descendants (Deutschland) Descendants 2 Descendants 18) Or ([Polit Gebiet fiktiv] Descendants (Deutschland) Descendants 3 Descendants 18) Or ([Polit Gebiet fiktiv] In (Gesamt))</t>
  </si>
  <si>
    <t>Polit Gebiet fiktiv(Gruppieren) = ([Polit Gebiet fiktiv(Gruppieren)] In (Gesamt,10 Saarland,15 Sachsen-Anhalt,01 Schleswig-Holstein,13 Mecklenburg-Vorpommern,12 Brandenburg,14 Sachsen,09 Bayern,08 Baden-Württemberg,06 Hessen,07 Rheinland-Pfalz,03 Niedersachsen,11 Berlin,05 Nordrhein-Westfalen,16 Thüringen,02 Hamburg,04 Bremen)) Or ([Polit Gebiet fiktiv(Gruppieren)] Descendants (West)) Or ([Polit Gebiet fiktiv(Gruppieren)] Descendants (Ost)), BJ AusbBeginn gegliedert = im aktuellen Berichtsjahr; , Berichtsmonat = (Berichtsmonat In (September 2019,September 2020,September 2021,September 2022,September 2023)), Sonderprogramme und EQJ = keine Förderung nach Sonderprogrammen; Gesamt; , Zuständige Stelle(Gruppieren) = ([Zuständige Stelle(Gruppieren)] In (Ärztekammer,Gesamt,Industrie- und Handelskammer,Zahnärztekammer,Tierärztekammer,Patentanwaltskammer,Landwirtschaftskammer,Handwerkskammer,Öffentlicher Dienst,Steuerberaterkammer,Apothekenkammer,Notarkammer,Rechtsanwaltskammer)) Or ([Zuständige Stelle(Gruppieren)] Descendants (keine Angabe))</t>
  </si>
  <si>
    <t>Oktober 2023</t>
  </si>
  <si>
    <t>November 2023</t>
  </si>
  <si>
    <t>Dezember 2023</t>
  </si>
  <si>
    <t>Januar 2024</t>
  </si>
  <si>
    <t>Februar 2024</t>
  </si>
  <si>
    <t>März 2024</t>
  </si>
  <si>
    <t>April 2024</t>
  </si>
  <si>
    <t>Mai 2024</t>
  </si>
  <si>
    <t>Juni 2024</t>
  </si>
  <si>
    <t>Juli 2024</t>
  </si>
  <si>
    <t>August 2024</t>
  </si>
  <si>
    <t>September 2024</t>
  </si>
  <si>
    <t>Oktober 2024</t>
  </si>
  <si>
    <t>November 2024</t>
  </si>
  <si>
    <t>Dezember 2024</t>
  </si>
  <si>
    <t>Januar 2025</t>
  </si>
  <si>
    <t>Februar 2025</t>
  </si>
  <si>
    <t>März 2025</t>
  </si>
  <si>
    <t>April 2025</t>
  </si>
  <si>
    <t>Mai 2025</t>
  </si>
  <si>
    <t>Juni 2025</t>
  </si>
  <si>
    <t>Juli 2025</t>
  </si>
  <si>
    <t>August 2025</t>
  </si>
  <si>
    <t>September 2025</t>
  </si>
  <si>
    <t xml:space="preserve">Polit Gebiet fiktiv(Gruppieren) = ([Polit Gebiet fiktiv(Gruppieren)] In (Gesamt,10 Saarland,15 Sachsen-Anhalt,01 Schleswig-Holstein,13 Mecklenburg-Vorpommern,12 Brandenburg,14 Sachsen,09 Bayern,08 Baden-Württemberg,06 Hessen,07 Rheinland-Pfalz,03 Niedersachsen,11 Berlin,05 Nordrhein-Westfalen,16 Thüringen,02 Hamburg,04 Bremen)) Or ([Polit Gebiet fiktiv(Gruppieren)] Descendants (West)) Or ([Polit Gebiet fiktiv(Gruppieren)] Descendants (Ost)), BJ AusbBeginn gegliedert = im aktuellen Berichtsjahr; , Berichtsmonat = ((Berichtsmonat Descendants (Jahr 2015) Descendants "2;Berichtsmonat" Descendants 18) Or (Berichtsmonat Descendants (Jahr 2016) Descendants "2;Berichtsmonat" Descendants 18) Or (Berichtsmonat Descendants (Jahr 2017) Descendants "2;Berichtsmonat" Descendants 18) Or (Berichtsmonat Descendants (Jahr 2018) Descendants "2;Berichtsmonat" Descendants 18) Or (Berichtsmonat Descendants (Jahr 2019) Descendants "2;Berichtsmonat" Descendants 18) Or (Berichtsmonat Descendants (Jahr 2021) Descendants "2;Berichtsmonat" Descendants 18) Or (Berichtsmonat Descendants (Jahr 2023) Descendants "2;Berichtsmonat" Descendants 18) Or (Berichtsmonat In (Januar 2022,Februar 2022,März 2022,April 2022,Mai 2022,Juni 2022,Juli 2022,August 2022,September 2022,Oktober 2022,November 2022,Dezember 2022,September 2024,August 2024,Juli 2024,Juni 2024,Mai 2024,April 2024,März 2024,Februar 2024,Januar 2024,Oktober 2024,November 2024,Dezember 2024,Januar 2025,Februar 2025,März 2025,April 2025,Mai 2025,Juni 2025,Juli 2025,August 2025,September 2025))) And (Berichtsmonat [Not In] (Januar 2015,Februar 2015,März 2015,April 2015,Mai 2015,Juni 2015,Juli 2015,August 2015,September 2015,Oktober 2015,November 2015,Dezember 2015,Januar 2016,Februar 2016,März 2016,April 2016,Mai 2016,Juni 2016,Juli 2016,August 2016,September 2016,Oktober 2016,November 2016,Dezember 2016,Januar 2017,Februar 2017,März 2017,April 2017,Mai 2017,Juni 2017,Juli 2017,August 2017,September 2017,Oktober 2017,November 2017,Dezember 2017,Januar 2018,Februar 2018,März 2018,April 2018,Mai 2018,Juni 2018,Juli 2018,August 2018,September 2018,Oktober 2018,November 2018,Dezember 2018,Januar 2019,Februar 2019,März 2019,April 2019,Mai 2019,Juni 2019,Juli 2019,August 2019,September 2019,Oktober 2019,November 2019,Dezember 2019,Januar 2021,Februar 2021,März 2021,April 2021,Mai 2021,Juni 2021,Juli 2021,August 2021,September 2021)), Sonderprogramme und EQJ = keine Förderung nach Sonderprogrammen; Gesamt; </t>
  </si>
  <si>
    <t>Im Internet stehen statistische Informationen zu diesen Themen zur Verfügung:</t>
  </si>
  <si>
    <t>Jüngere</t>
  </si>
  <si>
    <t>Transformation</t>
  </si>
  <si>
    <t>Methodische Hinweise zu den Statistiken über den Ausbildungsmarkt</t>
  </si>
  <si>
    <t>Kurzbeschreibung</t>
  </si>
  <si>
    <t>Die Ausbildungsmarktstatistik berichtet über
- gemeldete Bewerberinnen und Bewerber für Berufsausbildungsstellen, die das Beratungs- und Vermittlungsangebot der Agenturen für Arbeit (AA) und Jobcenter (JC) zum Ausbildungsmarkt in Anspruch nehmen, sowie
- Berufsausbildungsstellen, die bei AA und JC für die Ausbildungsvermittlung mit Vermittlungsauftrag gemeldet wurden.
Sowohl die AA als auch die JC in gemeinsamen Einrichtungen (gE) und in alleiniger kommunaler Trägerschaft (zkT) führen Ausbildungsvermittlung nach § 35 Sozialgesetzbuch Drittes Buch (SGB III) durch. Träger der Grundsicherung können diese Aufgabe durch die AA wahrnehmen lassen (§ 16 Abs. 4 SGB II).</t>
  </si>
  <si>
    <t>Grundgesamtheit</t>
  </si>
  <si>
    <t>Berichtsjahr</t>
  </si>
  <si>
    <r>
      <t xml:space="preserve">Das Berichtsjahr ist der Zeitraum vom </t>
    </r>
    <r>
      <rPr>
        <b/>
        <sz val="9"/>
        <rFont val="Arial"/>
        <family val="2"/>
      </rPr>
      <t>1. Oktober bis zum 30. September des folgenden Jahres</t>
    </r>
    <r>
      <rPr>
        <sz val="9"/>
        <rFont val="Arial"/>
        <family val="2"/>
      </rPr>
      <t>. Die Ausbildungsmarktstatistik weist Bewerberinnen und Bewerber sowie Berufsausbildungsstellen aus, die bei den AA und JC mit dem Ziel der Ausbildungsaufnahme im Berichtsjahr gemeldet sind. Die Monatswerte sind immer kumulierte Daten seit Beginn des Berichtsjahres. Damit bleibt jede/r Bewerberin/Bewerber bzw. jede Berufsausbildungsstelle, die während des Berichtsjahres einmal gemeldet war, statistisch bis zum Ende des Berichtsjahres in der Grundgesamtheit enthalten (Prinzip der Anwesenheitsgesamtheit), auch wenn der Vermittlungsauftrag bereits beendet wurde.</t>
    </r>
  </si>
  <si>
    <r>
      <t xml:space="preserve">Für den Nachvermittlungszeitraum nach Ende des Berichtsjahres, also zu Beginn des neuen Berichtsjahres, liefert die Ausbildungsmarktstatistik Daten zum sogenannten </t>
    </r>
    <r>
      <rPr>
        <b/>
        <sz val="9"/>
        <rFont val="Arial"/>
        <family val="2"/>
      </rPr>
      <t>5. Quartal</t>
    </r>
    <r>
      <rPr>
        <sz val="9"/>
        <rFont val="Arial"/>
        <family val="2"/>
      </rPr>
      <t>. Dies sind Bewerberinnen und Bewerber bzw. Berufsausbildungsstellen, deren gewünschter Ausbildungsbeginn zwischen 01.10. und 31.12. liegt. Bewerberinnen und Bewerber, die im 5. Quartal eine Ausbildungsstelle suchen, haben im vorangegangenen Berichtsjahr nicht die gewünschte Ausbildungsstelle gefunden oder sich kurzfristig zur Suche entschlossen. Dies gilt auch für die Berufsausbildungsstellen: Sie waren zum 30.09. unbesetzt oder sind zum Beispiel kurzfristig (wieder) frei geworden.</t>
    </r>
  </si>
  <si>
    <r>
      <t xml:space="preserve">Üblicherweise beginnen Ausbildungen im August oder September. Deshalb bildet die Ausbildungsmarktstatistik Bewerberinnen/Bewerber sowie Berufsausbildungsstellen zusätzlich als Teilgruppen </t>
    </r>
    <r>
      <rPr>
        <b/>
        <sz val="9"/>
        <rFont val="Arial"/>
        <family val="2"/>
      </rPr>
      <t>mit einem gewünschten Ausbildungsbeginn von Januar bis September</t>
    </r>
    <r>
      <rPr>
        <sz val="9"/>
        <rFont val="Arial"/>
        <family val="2"/>
      </rPr>
      <t xml:space="preserve"> ab. Der gewünschte Beginn liegt hier von vornherein nach dem 31.12. oder er lag ursprünglich zwischen 01.10. und 31.12. und wurde in das neue Kalenderjahr verschoben.</t>
    </r>
  </si>
  <si>
    <t>Erhebungszeitpunkt</t>
  </si>
  <si>
    <r>
      <t xml:space="preserve">Die Daten werden monatlich mit Bezug auf einen bestimmten </t>
    </r>
    <r>
      <rPr>
        <b/>
        <sz val="9"/>
        <rFont val="Arial"/>
        <family val="2"/>
      </rPr>
      <t>Stichtag</t>
    </r>
    <r>
      <rPr>
        <sz val="9"/>
        <rFont val="Arial"/>
        <family val="2"/>
      </rPr>
      <t xml:space="preserve"> aufbereitet. Dieser entspricht dem allgemeinen Stichtag der Arbeitsmarktstatistik zur Mitte des Kalendermonats. Eine Ausnahme bildet der Zähltag zum Ende des Berichtsjahres im Berichtsmonat September, der </t>
    </r>
    <r>
      <rPr>
        <b/>
        <sz val="9"/>
        <rFont val="Arial"/>
        <family val="2"/>
      </rPr>
      <t>30. September</t>
    </r>
    <r>
      <rPr>
        <sz val="9"/>
        <rFont val="Arial"/>
        <family val="2"/>
      </rPr>
      <t xml:space="preserve">.
</t>
    </r>
  </si>
  <si>
    <t>Regionale Zuordnung</t>
  </si>
  <si>
    <r>
      <t xml:space="preserve">Berufsausbildungsstellen sind seit dem Berichtsjahr 2005/2006 nach dem </t>
    </r>
    <r>
      <rPr>
        <b/>
        <sz val="9"/>
        <rFont val="Arial"/>
        <family val="2"/>
      </rPr>
      <t>Arbeitsort</t>
    </r>
    <r>
      <rPr>
        <sz val="9"/>
        <rFont val="Arial"/>
        <family val="2"/>
      </rPr>
      <t xml:space="preserve"> abgebildet, zuvor nach dem Ort der betreuenden Dienststelle. Für Bewerberinnen und Bewerber richtet sich die Ortsangabe seit September 2003 nach dem </t>
    </r>
    <r>
      <rPr>
        <b/>
        <sz val="9"/>
        <rFont val="Arial"/>
        <family val="2"/>
      </rPr>
      <t>Wohnort</t>
    </r>
    <r>
      <rPr>
        <sz val="9"/>
        <rFont val="Arial"/>
        <family val="2"/>
      </rPr>
      <t>. Die kleinsten berichtsfähigen Gebietseinheiten sind Kreise bzw. BA-Geschäftsstellen.</t>
    </r>
  </si>
  <si>
    <t>Bewerberinnen und Bewerber</t>
  </si>
  <si>
    <r>
      <t xml:space="preserve">Gemeldete Bewerberinnen/Bewerber für Berufsausbildungsstellen sind </t>
    </r>
    <r>
      <rPr>
        <b/>
        <sz val="9"/>
        <rFont val="Arial"/>
        <family val="2"/>
      </rPr>
      <t>gemeldete Personen</t>
    </r>
    <r>
      <rPr>
        <sz val="9"/>
        <rFont val="Arial"/>
        <family val="2"/>
      </rPr>
      <t>, die im Berichtsjahr die individuelle Vermittlung in eine betriebliche oder außerbetriebliche Berufsausbildungsstelle in anerkannten Ausbildungsberufen nach dem Berufsbildungsgesetz (BBiG) wünschen und deren Eignung dafür geklärt ist bzw. deren Voraussetzungen dafür gegeben sind.
Seit dem Berichtsjahr 2008/2009 fließen in die Statistiken zu Bewerberinnen und Bewerbern die Daten der JC zkT ein.</t>
    </r>
  </si>
  <si>
    <r>
      <t xml:space="preserve">Die Ausbildungsstellenvermittlung richtet ihre Aktivitäten darauf aus, bis </t>
    </r>
    <r>
      <rPr>
        <b/>
        <sz val="9"/>
        <rFont val="Arial"/>
        <family val="2"/>
      </rPr>
      <t>zum 30. September</t>
    </r>
    <r>
      <rPr>
        <sz val="9"/>
        <rFont val="Arial"/>
        <family val="2"/>
      </rPr>
      <t xml:space="preserve"> möglichst für alle Bewerberinnen und Bewerber eine Einmündung in eine Ausbildungsstelle oder in eine Alternative zur Berufsausbildung zu erreichen. Auch danach werden die Vermittlungsbemühungen für unversorgte Bewerberinnen und Bewerber fortgesetzt (s. auch Abschnitt zum „5. Quartal“ unter „Berichtsjahr“).</t>
    </r>
  </si>
  <si>
    <r>
      <t xml:space="preserve">- </t>
    </r>
    <r>
      <rPr>
        <b/>
        <sz val="9"/>
        <rFont val="Arial"/>
        <family val="2"/>
      </rPr>
      <t>Andere ehemalige</t>
    </r>
    <r>
      <rPr>
        <sz val="9"/>
        <rFont val="Arial"/>
        <family val="2"/>
      </rPr>
      <t xml:space="preserve"> Bewerberinnen/Bewerber fragen keine weitere aktive Hilfe bei der Ausbildungssuche
   nach, ohne dass der Grund explizit bekannt sein muss.</t>
    </r>
  </si>
  <si>
    <r>
      <t xml:space="preserve">- Bewerberinnen/Bewerber </t>
    </r>
    <r>
      <rPr>
        <b/>
        <sz val="9"/>
        <rFont val="Arial"/>
        <family val="2"/>
      </rPr>
      <t>mit Alternative</t>
    </r>
    <r>
      <rPr>
        <sz val="9"/>
        <rFont val="Arial"/>
        <family val="2"/>
      </rPr>
      <t xml:space="preserve"> sind weiter auf Ausbildungssuche, obwohl sie bereits eine
   alternative Möglichkeit zur Ausbildung haben oder eine laufende Berufsausbildung fortsetzen. Zu den
   Alternativen gehören z. B. Schulbildung, Berufsgrundschuljahr, Berufsvorbereitungsjahr, Berufsvorbereitende
   Bildungsmaßnahmen, Einstiegsqualifizierung oder freiwillige Dienste (wie etwa das Freiwillige Soziale Jahr).</t>
    </r>
  </si>
  <si>
    <r>
      <t xml:space="preserve">- </t>
    </r>
    <r>
      <rPr>
        <b/>
        <sz val="9"/>
        <rFont val="Arial"/>
        <family val="2"/>
      </rPr>
      <t>Unversorgte</t>
    </r>
    <r>
      <rPr>
        <sz val="9"/>
        <rFont val="Arial"/>
        <family val="2"/>
      </rPr>
      <t xml:space="preserve"> Bewerberinnen/Bewerber sind Ausbildungssuchende, für die weder die Einmündung in eine
   Berufsausbildung, noch ein weiterer Schulbesuch, eine Teilnahme an einer Fördermaßnahme oder eine
   Alternative zur Ausbildung bekannt ist und für die Vermittlungsbemühungen weiter laufen.</t>
    </r>
  </si>
  <si>
    <r>
      <t xml:space="preserve">Die Status informieren auch darüber, ob die Bewerberinnen/Bewerber noch auf der Suche nach einer Ausbildung sind. Andere ehemalige Bewerberinnen/Bewerber sind </t>
    </r>
    <r>
      <rPr>
        <b/>
        <sz val="9"/>
        <rFont val="Arial"/>
        <family val="2"/>
      </rPr>
      <t>nicht mehr suchend</t>
    </r>
    <r>
      <rPr>
        <sz val="9"/>
        <rFont val="Arial"/>
        <family val="2"/>
      </rPr>
      <t xml:space="preserve">, Bewerberinnen/Bewerber mit Alternative und unversorgte Bewerberinnen/Bewerber sind </t>
    </r>
    <r>
      <rPr>
        <b/>
        <sz val="9"/>
        <rFont val="Arial"/>
        <family val="2"/>
      </rPr>
      <t>noch suchend</t>
    </r>
    <r>
      <rPr>
        <sz val="9"/>
        <rFont val="Arial"/>
        <family val="2"/>
      </rPr>
      <t>.</t>
    </r>
  </si>
  <si>
    <t>Personen, die in Ausbildung verbleiben, führen eine vor dem aktuellen Berichtsjahr begonnene Ausbildung fort und 
- wünschen keine weitere Hilfe bei der Ausbildungssuche (andere ehemalige) oder
- sind weiter auf Ausbildungssuche (mit Alternative).</t>
  </si>
  <si>
    <r>
      <t xml:space="preserve">Zum Berichtsjahresende berichtet die Ausbildungsmarktstatistik auch darüber, ob andere ehemalige und unversorgte Bewerberinnen/Bewerbern </t>
    </r>
    <r>
      <rPr>
        <b/>
        <sz val="9"/>
        <rFont val="Arial"/>
        <family val="2"/>
      </rPr>
      <t>am 30. September arbeitslos</t>
    </r>
    <r>
      <rPr>
        <sz val="9"/>
        <rFont val="Arial"/>
        <family val="2"/>
      </rPr>
      <t xml:space="preserve"> sind.</t>
    </r>
  </si>
  <si>
    <r>
      <rPr>
        <b/>
        <sz val="9"/>
        <rFont val="Arial"/>
        <family val="2"/>
      </rPr>
      <t>Altbewerberinnen und Altbewerber</t>
    </r>
    <r>
      <rPr>
        <sz val="9"/>
        <rFont val="Arial"/>
        <family val="2"/>
      </rPr>
      <t xml:space="preserve"> waren bereits in einem der letzten fünf Berichtsjahre vor dem aktuellen Berichtsjahr als Bewerberin/Bewerber für Berufsausbildungsstellen oder andere Ausbildungen gemeldet. Sie können also auch eine schulische oder öffentlich-rechtliche Ausbildung oder eine Ausbildung in einem nicht anerkannten Beruf gesucht haben. Bei Bewerberinnen und Bewerbern im aktuellen Berichtsjahr in einer Agentur für Arbeit oder gemeinsamen Einrichtungen fließen nur frühere Meldungen bei AA und gE ein, bei aktuellen Bewerberinnen und Bewerbern bei einem zugelassenen kommunalen Träger hingegen nur frühere Meldungen bei zkT.</t>
    </r>
  </si>
  <si>
    <t>Berufsausbildungsstellen</t>
  </si>
  <si>
    <t>Zeitliche Vergleichbarkeit</t>
  </si>
  <si>
    <r>
      <rPr>
        <b/>
        <sz val="9"/>
        <rFont val="Arial"/>
        <family val="2"/>
      </rPr>
      <t>Oktober 2023: Aktualisierung der anerkannten Ausbildungsberufe nach dem Berufsbildungsgesetz (BBiG)</t>
    </r>
    <r>
      <rPr>
        <sz val="9"/>
        <rFont val="Arial"/>
        <family val="2"/>
      </rPr>
      <t xml:space="preserve">
Die berufsfachliche Zuordnung von Ausbildungsberufen zu den anerkannten Ausbildungsberufen nach dem BBiG wurde aktualisiert. Dies gilt für Berichtsmonate ab Oktober 2023. Hätte die neue Zuordnung schon im Berichtsjahr 2022/23 gegolten, hätte die Ausbildungsmarktstatistik etwa 0,2 Prozent weniger Bewerberinnen und Bewerber sowie etwa 0,4 Prozent weniger Berufsausbildungsstellen ausgewiesen. Die bereits veröffentlichten Daten werden nicht revidiert.</t>
    </r>
  </si>
  <si>
    <r>
      <rPr>
        <b/>
        <sz val="9"/>
        <rFont val="Arial"/>
        <family val="2"/>
      </rPr>
      <t>Juni 2022: Revision der gemeldeten Berufsausbildungsstellen</t>
    </r>
    <r>
      <rPr>
        <sz val="9"/>
        <rFont val="Arial"/>
        <family val="2"/>
      </rPr>
      <t xml:space="preserve">
Die Statistik war untererfasst und wurde rückwirkend ab dem Berichtsjahr 2006/2007 korrigiert. Insbesondere werden nun Berufsausbildungsstellen, deren Ausbildungsbeginn vom aktuellen auf das nächste Berichtsjahr verschoben wurde, in beiden Berichtsjahren gezählt. Durch die Revision erhöhte sich die Zahl der Stellen in den Berichtsjahren 2006/07 bis 2019/20 deutschlandweit zwischen 0,7 und 1,1 Prozent und im Berichtsjahr 2020/21 um 2,2 Prozent. Statistische Ergebnisse zu unbesetzten Berufsausbildungsstellen waren von der Revision nicht betroffen; s. a.</t>
    </r>
  </si>
  <si>
    <t>Methodenbericht „Revision der Statistik über Berufsausbildungsstellen 2022“.</t>
  </si>
  <si>
    <r>
      <rPr>
        <b/>
        <sz val="9"/>
        <rFont val="Arial"/>
        <family val="2"/>
      </rPr>
      <t>April 2021: Änderungen erfasster Berufe im Zusammenhang mit dualem Studium</t>
    </r>
    <r>
      <rPr>
        <sz val="9"/>
        <rFont val="Arial"/>
        <family val="2"/>
      </rPr>
      <t xml:space="preserve">
Mit Wirkung zum Berichtsmonat April 2021 wurde bei einigen Bewerberinnen und Bewerbern für Berufsausbildungsstellen und bei einigen Berufsausbildungsstellen der operativ erfasste gewünschte Beruf vor der statistischen Verarbeitung zu einem Beruf geändert, der kein anerkannter Ausbildungsberuf nach dem Berufsbildungsgesetz (BBiG) ist. Dadurch fallen Bewerberinnen und Bewerber und Ausbildungsstellen aus der Grundgesamtheit der Ausbildungsmarktstatistik heraus. Grund für diese der Statistik vorgelagerte technische Änderung ist ein Versionswechsel im operativen Fachverfahren der BA, der die Erfassung von Ausbildungsberufen eines dualen Studiums ermöglicht. Bei Auswertungen nach regionaler und beruflicher Gliederung kann dies im Vormonatsvergleich zu einem Rückgang der Anzahl der Bewerberinnen und Bewerber für Berufsausbildungsstellen bzw. Berufsausbildungsstellen führen.</t>
    </r>
  </si>
  <si>
    <r>
      <rPr>
        <b/>
        <sz val="9"/>
        <rFont val="Arial"/>
        <family val="2"/>
      </rPr>
      <t>Januar 2021: Einführung der KldB 2010 – überarbeitete Fassung 2020</t>
    </r>
    <r>
      <rPr>
        <sz val="9"/>
        <rFont val="Arial"/>
        <family val="2"/>
      </rPr>
      <t xml:space="preserve">
Einmal im Jahr wird in der Klassifikation der Berufe 2010 (KldB 2010) die Zuordnung von Einzelberufen unter berufskundlichen Aspekten überprüft und bei Bedarf angepasst. Dabei werden Einzelberufe anderen Berufsgattungen (KldB 2010-5-Steller) zugeordnet. Nach fast zehnjährigem Einsatz wurde zudem die KldB 2010 selbst überarbeitet und eine neue Version „Klassifikation der Berufe 2010 – überarbeitete Fassung 2020“ erstellt. Sie führt zwei neue Berufsuntergruppen (KldB 2010-4-Steller) und 14 neue Berufsgattungen (KldB 2010-5-Steller) ein. Zudem sind eine Berufsuntergruppe und eine Berufsgattung innerhalb der Systematik umgezogen. Eine Berufsuntergruppe und eine Berufsgattung wurden umbenannt. Ab dem Berichtsmonat Januar 2021 wurden Bewerberinnen/Bewerber sowie Berufsausbildungsstellen entsprechend neu zugeordnet. Die Änderungen erfolgten unterhalb der Ebene der Berufsgruppe (KldB 2010-3-Steller). Rückwirkende Änderungen für die Berichtsmonate vor Januar 2021 fanden nicht statt. Weitere Informationen finden Sie im Internetangebot der BA-Statistik:</t>
    </r>
  </si>
  <si>
    <t>Methodenbericht „Einführung der Klassifikation der Berufe 2010 – überarbeitete Fassung 2020“</t>
  </si>
  <si>
    <t>Informationen zu wichtigen Änderungen vor 2020 finden Sie im Internetangebot der BA-Statistik:</t>
  </si>
  <si>
    <t>Logbuch zu Änderungen und Neuerungen der Statistik der BA</t>
  </si>
  <si>
    <t>Weitere Informationen</t>
  </si>
  <si>
    <t>Hintergrundinformationen zur Ausbildungsmarktstatistik finden Sie im Internetangebot der BA-Statistik:</t>
  </si>
  <si>
    <t>Qualitätsbericht Ausbildungsmarktstatistik</t>
  </si>
  <si>
    <t>Methodenberichte zum Thema Ausbildungsmarkt</t>
  </si>
  <si>
    <t>Handbuch XSozial-BA-SGB-II Ausbildungsstellenmarkt</t>
  </si>
  <si>
    <t>Übersichtliche Grafiken und Eckwerte für Ihre Region bietet</t>
  </si>
  <si>
    <t>das interaktive Angebot zum Ausbildungsmarkt.</t>
  </si>
  <si>
    <t>Berichtsjahr 2023/24</t>
  </si>
  <si>
    <t>Berichtsjahr 2024/25</t>
  </si>
  <si>
    <t>Apothekerkammer</t>
  </si>
  <si>
    <t>*</t>
  </si>
  <si>
    <t xml:space="preserve">   Apothekerkammer</t>
  </si>
  <si>
    <t>Stand: 22.07.2026</t>
  </si>
  <si>
    <r>
      <t xml:space="preserve">Die Ausbildungsmarktstatistik berichtet über Bewerberinnen und Bewerber, deren Hauptberufswunsch ein anerkannter Ausbildungsberuf nach dem </t>
    </r>
    <r>
      <rPr>
        <b/>
        <sz val="9"/>
        <rFont val="Arial"/>
        <family val="2"/>
      </rPr>
      <t>Berufsbildungsgesetz (BBiG)</t>
    </r>
    <r>
      <rPr>
        <sz val="9"/>
        <rFont val="Arial"/>
        <family val="2"/>
      </rPr>
      <t xml:space="preserve"> ist, und über Berufsausbildungsstellen für nach dem BBiG anerkannte Ausbildungsberufe. Das BBiG gilt auch für die Berufe der Handwerksordnung.
Die Berichterstattung der Ausbildungsmarktstatistik konzentriert sich damit auf das zahlenmäßig bedeutsamste Segment des Ausbildungsmarktes: die BBiG-Berufe. Hierbei handelt es sich üblicherweise um duale Ausbildungen, d. h. Ausbildungen, die parallel in Betrieb und Berufsschule stattfinden.</t>
    </r>
  </si>
  <si>
    <t>Dazu gehören auch:
- Ausbildungsplätze in Berufsbildungswerken und sonstigen Einrichtungen, die Ausbildungsmaßnahmen
  für Menschen mit Behinderungen durchführen
- Berufsausbildungen in außerbetrieblichen Einrichtungen (z. B. für sozialbenachteiligte junge Menschen)
- Ausbildungen im Rahmen eines dualen, ausbildungsintegrierenden Studiums oder einer
  Abiturientenausbildung, die den Abschluss einer Berufsausbildung nach dem BBiG beinhaltet</t>
  </si>
  <si>
    <t>In der Grundgesamtheit nicht enthalten sind:
- schulische Ausbildungen
- Ausbildungen im öffentlich-rechtlichen Dienstverhältnis (z. B. Beamtin/Beamter)
- Ausbildungen in nicht anerkannten Ausbildungsberufen
- duale, praxisintegrierende Studiengänge</t>
  </si>
  <si>
    <r>
      <t xml:space="preserve">Die Ausbildungsmarktstatistik unterscheidet zwischen drei </t>
    </r>
    <r>
      <rPr>
        <b/>
        <sz val="9"/>
        <rFont val="Arial"/>
        <family val="2"/>
      </rPr>
      <t>Ausbildungsarten</t>
    </r>
    <r>
      <rPr>
        <sz val="9"/>
        <rFont val="Arial"/>
        <family val="2"/>
      </rPr>
      <t xml:space="preserve">:
- Duale Berufsausbildungen führen zu einem Abschluss in einem anerkannten Ausbildungsberuf.
- Abiturientenausbildungen ermöglichen neben dem Abschluss in einem anerkannten Ausbildungsberuf noch
  einen weiteren Abschluss, z. B. Handelsfachwirtin/Handelsfachwirt. Sie setzen die (Fach-)Hochschulreife
  voraus.
- Duales Studium: Die ausbildungsintegrierende Studienform schließt eine Berufsausbildung systematisch
  mit ein.
</t>
    </r>
  </si>
  <si>
    <r>
      <t xml:space="preserve">Über Bewerberinnen und Bewerber sowie Ausbildungsstellen in </t>
    </r>
    <r>
      <rPr>
        <b/>
        <sz val="9"/>
        <rFont val="Arial"/>
        <family val="2"/>
      </rPr>
      <t>Beamtenausbildungen</t>
    </r>
    <r>
      <rPr>
        <sz val="9"/>
        <rFont val="Arial"/>
        <family val="2"/>
      </rPr>
      <t xml:space="preserve"> und </t>
    </r>
    <r>
      <rPr>
        <b/>
        <sz val="9"/>
        <rFont val="Arial"/>
        <family val="2"/>
      </rPr>
      <t>schulischen Ausbildungen</t>
    </r>
    <r>
      <rPr>
        <sz val="9"/>
        <rFont val="Arial"/>
        <family val="2"/>
      </rPr>
      <t xml:space="preserve"> wird gesondert berichtet; siehe auch: Methodische Hinweise zu Ausbildungen, die nicht nach dem Berufsbildungsgesetz (BBiG) oder der Handwerksordnung (HwO) geregelt sind (Nicht-BBiG-Berufe). Die folgenden Ausführungen gelten analog auch für diese Bewerberinnen und Bewerber sowie Ausbildungsstellen.</t>
    </r>
  </si>
  <si>
    <t>Bei allen Angaben über Berufswünsche der Bewerberinnen und Bewerber wird statistisch jeweils nur der Hauptberufswunsch ausgewertet. In der Vermittlungspraxis können daneben noch mehrere weitere Berufswünsche vorhanden sein.</t>
  </si>
  <si>
    <t>Die vier Status der Ausbildungssuche zeigen den Vermittlungsstand der Bewerberinnen und Bewerber am jeweiligen Stichtag in Hinblick auf den 30. September:</t>
  </si>
  <si>
    <r>
      <t xml:space="preserve">- </t>
    </r>
    <r>
      <rPr>
        <b/>
        <sz val="9"/>
        <rFont val="Arial"/>
        <family val="2"/>
      </rPr>
      <t>Einmündende</t>
    </r>
    <r>
      <rPr>
        <sz val="9"/>
        <rFont val="Arial"/>
        <family val="2"/>
      </rPr>
      <t xml:space="preserve"> Bewerberinnen/Bewerber nehmen im Laufe des Berichtsjahres oder später eine Ausbildung
   auf.</t>
    </r>
  </si>
  <si>
    <r>
      <t>Gemeldete Berufsausbildungsstellen sind alle mit einem</t>
    </r>
    <r>
      <rPr>
        <b/>
        <sz val="9"/>
        <rFont val="Arial"/>
        <family val="2"/>
      </rPr>
      <t xml:space="preserve"> Auftrag zur Vermittlung</t>
    </r>
    <r>
      <rPr>
        <sz val="9"/>
        <rFont val="Arial"/>
        <family val="2"/>
      </rPr>
      <t xml:space="preserve"> gemeldeten und im Berichtsjahr zu besetzenden betrieblichen und außerbetrieblichen Berufsausbildungsstellen für anerkannte Ausbildungsberufe nach dem BBiG. </t>
    </r>
  </si>
  <si>
    <r>
      <t xml:space="preserve">Die gemeldeten Berufsausbildungsstellen unterscheiden sich in betriebliche und außerbetriebliche Berufsausbildungsstellen. </t>
    </r>
    <r>
      <rPr>
        <b/>
        <sz val="9"/>
        <rFont val="Arial"/>
        <family val="2"/>
      </rPr>
      <t>Betriebliche</t>
    </r>
    <r>
      <rPr>
        <sz val="9"/>
        <rFont val="Arial"/>
        <family val="2"/>
      </rPr>
      <t xml:space="preserve"> Berufsausbildungsstellen werden von Betrieben und Behörden angeboten. Zu den </t>
    </r>
    <r>
      <rPr>
        <b/>
        <sz val="9"/>
        <rFont val="Arial"/>
        <family val="2"/>
      </rPr>
      <t>außerbetrieblichen</t>
    </r>
    <r>
      <rPr>
        <sz val="9"/>
        <rFont val="Arial"/>
        <family val="2"/>
      </rPr>
      <t xml:space="preserve"> Berufsausbildungsstellen zählen öffentlich geförderte Berufsausbildungen in außerbetrieblichen Einrichtungen (BaE) nach § 76 SGB III, Ausbildungsmaßnahmen für Menschen mit Behinderungen nach § 117 SGB III und ggf. Sonderprogramme, die von Bund oder Ländern initiiert werden.  Berufsbildungswerke, Rehabilitationszentren und Bildungsträger führen außerbetriebliche Ausbildungen üblicherweise in integrativer Form durch, Betriebe auch in kooperativer Form.</t>
    </r>
  </si>
  <si>
    <r>
      <t xml:space="preserve">Für die </t>
    </r>
    <r>
      <rPr>
        <b/>
        <sz val="9"/>
        <rFont val="Arial"/>
        <family val="2"/>
      </rPr>
      <t>betrieblichen</t>
    </r>
    <r>
      <rPr>
        <sz val="9"/>
        <rFont val="Arial"/>
        <family val="2"/>
      </rPr>
      <t xml:space="preserve"> Berufsausbildungsstellen liegen zum jeweiligen Stichtag Informationen zum </t>
    </r>
    <r>
      <rPr>
        <b/>
        <sz val="9"/>
        <rFont val="Arial"/>
        <family val="2"/>
      </rPr>
      <t>Status</t>
    </r>
    <r>
      <rPr>
        <sz val="9"/>
        <rFont val="Arial"/>
        <family val="2"/>
      </rPr>
      <t xml:space="preserve"> mit Hinblick auf den 30. September vor:</t>
    </r>
  </si>
  <si>
    <r>
      <rPr>
        <b/>
        <sz val="9"/>
        <rFont val="Arial"/>
        <family val="2"/>
      </rPr>
      <t xml:space="preserve">- Besetzte </t>
    </r>
    <r>
      <rPr>
        <sz val="9"/>
        <rFont val="Arial"/>
        <family val="2"/>
      </rPr>
      <t xml:space="preserve">betriebliche Berufsausbildungsstellen sind zum 30. September besetzt.
- Für </t>
    </r>
    <r>
      <rPr>
        <b/>
        <sz val="9"/>
        <rFont val="Arial"/>
        <family val="2"/>
      </rPr>
      <t xml:space="preserve">stornierte </t>
    </r>
    <r>
      <rPr>
        <sz val="9"/>
        <rFont val="Arial"/>
        <family val="2"/>
      </rPr>
      <t xml:space="preserve">betriebliche Berufsausbildungsstellen wünscht der Ausbildungsbetrieb keine weitere
  Vermittlung mehr. Informationen über Gründe liegen in der Ausbildungsmarktstatistik nicht vor.
- </t>
    </r>
    <r>
      <rPr>
        <b/>
        <sz val="9"/>
        <rFont val="Arial"/>
        <family val="2"/>
      </rPr>
      <t>Unbesetzte</t>
    </r>
    <r>
      <rPr>
        <sz val="9"/>
        <rFont val="Arial"/>
        <family val="2"/>
      </rPr>
      <t xml:space="preserve"> Berufsausbildungsstellen sind noch offen. Der Vermittlungsauftrag besteht weiterhin.
- Für Berufsausbildungsstellen mit </t>
    </r>
    <r>
      <rPr>
        <b/>
        <sz val="9"/>
        <rFont val="Arial"/>
        <family val="2"/>
      </rPr>
      <t>sonstigem Status</t>
    </r>
    <r>
      <rPr>
        <sz val="9"/>
        <rFont val="Arial"/>
        <family val="2"/>
      </rPr>
      <t xml:space="preserve"> besteht kein Vermittlungsauftrag mehr. Sie sind 
  weder besetzt noch storniert. Unter den sonstigen Status fallen beispielsweise ins nächste Berichtsjahr
  verschobene Stellen.</t>
    </r>
  </si>
  <si>
    <t>Die drei letztgenannten Status ergeben in Summe die nicht besetzten Berufsausbildungsstellen.</t>
  </si>
  <si>
    <t>Außerbetriebliche Ausbildungsstellen werden im Unterschied dazu nur dann ausgewiesen, wenn sie besetzt wurden. Status werden hier nicht unterschieden.</t>
  </si>
  <si>
    <r>
      <t xml:space="preserve">Die Angaben zu den Berufsausbildungsstellen enthalten nicht die von den </t>
    </r>
    <r>
      <rPr>
        <b/>
        <sz val="9"/>
        <rFont val="Arial"/>
        <family val="2"/>
      </rPr>
      <t>zugelassenen kommunalen Trägern (zkT)</t>
    </r>
    <r>
      <rPr>
        <sz val="9"/>
        <rFont val="Arial"/>
        <family val="2"/>
      </rPr>
      <t xml:space="preserve"> gelieferten Daten. Nach Einschätzung der Statistik der BA dürften bei den zkT nur wenige ungeförderte Ausbildungsstellen nach dem Berufsbildungsgesetz gemeldet sein, die nicht gleichzeitig bei den Agenturen für Arbeit oder den gemeinsamen Einrichtungen erfasst sind. Deshalb wird der Zahl der Bewerberinnen und Bewerber einschließlich zkT die Zahl der Berufsausbildungsstellen ohne zkT gegenübergestellt.</t>
    </r>
  </si>
  <si>
    <t>Meldequote auf Basis institutionell erfasster Ausbildungsuchender bzw. Ausbildungsstellen</t>
  </si>
  <si>
    <t>Die gemeldeten Berufsausbildungsstellen und die gemeldeten Bewerberinnen und Bewerber bilden den Markt nicht vollständig ab, weil alle Meldungen freiwillig sind. Wie hoch die Inanspruchnahme der Ausbildungsvermittlung ist, kann mittels der institutionellen Meldequote eingeschätzt werden. Diese errechnet sich als Anteil der Bewerber- bzw. Stellenmeldungen an allen institutionell erfassten Ausbildungsuchenden bzw. allen institutionell erfassten Ausbildungsangeboten.</t>
  </si>
  <si>
    <t>Zu den institutionell erfassten Ausbildungsuchenden gehören neben den gemeldeten Bewerberinnen und Bewerbern alle Ausbildungsuchenden, die einen Ausbildungsvertrag ohne Beteiligung der öffentlichen Ausbildungsvermittlung abgeschlossen haben. Die institutionell erfassten Ausbildungsstellen beinhalten neben den gemeldeten Ausbildungsstellen alle Ausbildungsverträge, die ohne Einschaltung der Ausbildungsvermittlung abgeschlossen wurden. Die Meldequote stellt nur einen Näherungswert für die Inanspruchnahme der Ausbildungsvermittlung dar, weil junge Menschen oder Betriebe, die auf eigene Faust gesucht haben und dabei erfolglos geblieben sind, nicht berücksichtigt werden können.</t>
  </si>
  <si>
    <t>Da die Meldequoten der beiden Marktseiten erkennbar auseinanderliegen, muss davon ausgegangen werden, dass die Zahlen der gemeldeten Bewerberinnen und Bewerber die Gesamtnachfrage nach Ausbildung unvollständiger abbilden als es bei den gemeldeten Berufsausbildungsstellen der Fall ist. Dies sollte bei der Gegenüberstellung von gemeldeten Bewerberinnen und Bewerber sowie gemeldeten Berufsausbildungsstellen berücksichtigt werden, um Fehlinterpretationen zu vermeiden.</t>
  </si>
  <si>
    <t>Grundsätzlich gilt, dass bei wachsendem Nachfrageüberhang Ausbildungsbetriebe die Ausbildungsvermittlung seltener nutzen, die Jugendlichen jedoch häufiger. Bei einem Angebotsüberhang verhält es sich umgekehrt.
Weiterführende Informationen:</t>
  </si>
  <si>
    <t>Methodenbericht – Berechnung und Entwicklung der Meldequoten von Ausbildungsuchenden und Berufsausbildungsstellen, Nürnberg, März 2025</t>
  </si>
  <si>
    <r>
      <t xml:space="preserve">Juli 2026: Revision der gemeldeten Berufsausbildungsstellen
</t>
    </r>
    <r>
      <rPr>
        <sz val="9"/>
        <rFont val="Arial"/>
        <family val="2"/>
      </rPr>
      <t>Die statistische Abbildung der gemeldeten Berufsausbildungsstellen war seit Berichtsmonat April 2025 unvollständig und wurde rückwirkend korrigiert. Grund für die Untererfassung war eine Änderung im operativen Fachverfahren, durch die Ausbildungsstellen seit Berichtsmonat April 2025 in Betreuung übernommen werden können, ohne dass eine Ausbildungsberechtigung des Arbeitgebers vorliegen muss. Die zugehörige Statistik wurde nun entsprechend angepasst, sodass rückwirkend, beginnend mit Berichtsmonat April 2025, die Ausbildungsberechtigung keine Bedingung mehr dafür ist, dass eine Stelle in der Ausbildungsstellenstatistik gezählt wird. Statistische Daten vor Berichtsmonat April 2025 sind von der Revision nicht betroffen.</t>
    </r>
  </si>
  <si>
    <r>
      <rPr>
        <b/>
        <sz val="9"/>
        <rFont val="Arial"/>
        <family val="2"/>
      </rPr>
      <t xml:space="preserve">bis September 2025: </t>
    </r>
    <r>
      <rPr>
        <sz val="9"/>
        <rFont val="Arial"/>
        <family val="2"/>
      </rPr>
      <t>Die Zahl der außerbetrieblichen Berufsausbildungsstellen ist bis zum Berichtsjahr 2023/24 in unterschiedlicher Höhe unterzeichnet. Vergleiche mit früheren Jahren sind deshalb nicht aussagekräftig.</t>
    </r>
  </si>
  <si>
    <t>Stand: 16.04.2026</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</si>
  <si>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</si>
  <si>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</si>
  <si>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</si>
  <si>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r>
      <rPr>
        <sz val="10"/>
        <rFont val="Arial"/>
        <family val="2"/>
      </rPr>
      <t xml:space="preserve">bzw. der </t>
    </r>
    <r>
      <rPr>
        <u/>
        <sz val="10"/>
        <color indexed="12"/>
        <rFont val="Arial"/>
        <family val="2"/>
      </rPr>
      <t>Zeichenerklärung</t>
    </r>
    <r>
      <rPr>
        <sz val="10"/>
        <rFont val="Arial"/>
        <family val="2"/>
      </rPr>
      <t xml:space="preserve"> der Statistik der BA erläutert.</t>
    </r>
  </si>
  <si>
    <t>September 2025 (Revidierte Daten)</t>
  </si>
  <si>
    <t>Hinweise:</t>
  </si>
  <si>
    <t>Revidierte Daten für die gemeldeten Berufsausbildungsstellen im Berichtsjahr 2024/25. Es können Abweichungen gegenüber Auswertungen mit früherem Erstellungsdatum auftreten.</t>
  </si>
  <si>
    <t>Revidierte Daten im Berichtsjahr 2024/25. Es können Abweichungen gegenüber Auswertungen mit früherem Erstellungsdatum auftreten.</t>
  </si>
  <si>
    <t>Bitte beachten Sie die das Tabellenblatt "Hinweis_Ausbildungsmarkt" bei der Interpretation der Daten.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</si>
</sst>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5">
    <numFmt numFmtId="44" formatCode="_-* #,##0.00\ &quot;€&quot;_-;\-* #,##0.00\ &quot;€&quot;_-;_-* &quot;-&quot;??\ &quot;€&quot;_-;_-@_-"/>
    <numFmt numFmtId="164" formatCode="mmmm\ yyyy"/>
    <numFmt numFmtId="165" formatCode="@\ *."/>
    <numFmt numFmtId="166" formatCode="0.0_)"/>
    <numFmt numFmtId="167" formatCode="\ @\ *."/>
    <numFmt numFmtId="168" formatCode="\+#\ ###\ ##0;\-\ #\ ###\ ##0;\-"/>
    <numFmt numFmtId="169" formatCode="* &quot;[&quot;#0&quot;]&quot;"/>
    <numFmt numFmtId="170" formatCode="*+\ #\ ###\ ###\ ##0.0;\-\ #\ ###\ ###\ ##0.0;* &quot;&quot;\-&quot;&quot;"/>
    <numFmt numFmtId="171" formatCode="\+\ #\ ###\ ###\ ##0.0;\-\ #\ ###\ ###\ ##0.0;* &quot;&quot;\-&quot;&quot;"/>
    <numFmt numFmtId="172" formatCode="* &quot;[&quot;#0\ \ &quot;]&quot;"/>
    <numFmt numFmtId="173" formatCode="##\ ###\ ##0"/>
    <numFmt numFmtId="174" formatCode="#\ ###\ ###"/>
    <numFmt numFmtId="175" formatCode="#\ ###\ ##0.0;\-\ #\ ###\ ##0.0;\-"/>
    <numFmt numFmtId="176" formatCode="#,##0.0"/>
    <numFmt numFmtId="177" formatCode="0.0"/>
    <numFmt numFmtId="178" formatCode="0&quot;)&quot;;;"/>
    <numFmt numFmtId="179" formatCode="#,##0.0;\-#,##0.0;\-"/>
    <numFmt numFmtId="180" formatCode="#,###;;\-"/>
    <numFmt numFmtId="181" formatCode="#,###"/>
    <numFmt numFmtId="182" formatCode="#,##0;;\-"/>
    <numFmt numFmtId="183" formatCode="_-* #,##0.0\ _€_-;_-* \-\ #,##0.0\ _€_-;_-* \'\-\'??\ _€_-;_-@_-"/>
    <numFmt numFmtId="184" formatCode="* #,##0;* \-_ #,##0;\-"/>
    <numFmt numFmtId="185" formatCode="* 0.0;* \-_ 0.0;\-"/>
    <numFmt numFmtId="186" formatCode="[$-407]mmm\ yy;@"/>
    <numFmt numFmtId="187" formatCode="0.0%"/>
  </numFmts>
  <fonts count="87" x14ac:knownFonts="1">
    <font>
      <sz val="10"/>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b/>
      <i/>
      <sz val="10"/>
      <color indexed="9"/>
      <name val="Arial"/>
      <family val="2"/>
    </font>
    <font>
      <b/>
      <sz val="10"/>
      <color indexed="9"/>
      <name val="Arial"/>
      <family val="2"/>
    </font>
    <font>
      <i/>
      <sz val="10"/>
      <color indexed="9"/>
      <name val="Arial"/>
      <family val="2"/>
    </font>
    <font>
      <b/>
      <sz val="10"/>
      <name val="Arial"/>
      <family val="2"/>
    </font>
    <font>
      <sz val="8"/>
      <name val="Tahoma"/>
      <family val="2"/>
    </font>
    <font>
      <b/>
      <sz val="12"/>
      <name val="Arial"/>
      <family val="2"/>
    </font>
    <font>
      <sz val="12"/>
      <name val="Arial"/>
      <family val="2"/>
    </font>
    <font>
      <i/>
      <sz val="10"/>
      <name val="Arial"/>
      <family val="2"/>
    </font>
    <font>
      <sz val="10"/>
      <color indexed="10"/>
      <name val="Arial"/>
      <family val="2"/>
    </font>
    <font>
      <u/>
      <sz val="9"/>
      <color indexed="12"/>
      <name val="Arial"/>
      <family val="2"/>
    </font>
    <font>
      <sz val="8"/>
      <name val="Arial"/>
      <family val="2"/>
    </font>
    <font>
      <sz val="10"/>
      <color indexed="8"/>
      <name val="Arial"/>
      <family val="2"/>
    </font>
    <font>
      <u/>
      <sz val="10"/>
      <color indexed="12"/>
      <name val="Arial"/>
      <family val="2"/>
    </font>
    <font>
      <sz val="9"/>
      <name val="Arial"/>
      <family val="2"/>
    </font>
    <font>
      <b/>
      <sz val="11"/>
      <name val="Arial"/>
      <family val="2"/>
    </font>
    <font>
      <u/>
      <sz val="8"/>
      <color indexed="12"/>
      <name val="Tahoma"/>
      <family val="2"/>
    </font>
    <font>
      <b/>
      <sz val="14"/>
      <name val="Arial"/>
      <family val="2"/>
    </font>
    <font>
      <sz val="6"/>
      <name val="Arial"/>
      <family val="2"/>
    </font>
    <font>
      <u/>
      <sz val="10"/>
      <name val="Arial"/>
      <family val="2"/>
    </font>
    <font>
      <sz val="7.5"/>
      <name val="Arial"/>
      <family val="2"/>
    </font>
    <font>
      <sz val="10"/>
      <color indexed="9"/>
      <name val="Arial"/>
      <family val="2"/>
    </font>
    <font>
      <sz val="7"/>
      <name val="Arial"/>
      <family val="2"/>
    </font>
    <font>
      <sz val="6"/>
      <color indexed="9"/>
      <name val="Arial"/>
      <family val="2"/>
    </font>
    <font>
      <sz val="8"/>
      <color indexed="10"/>
      <name val="Arial"/>
      <family val="2"/>
    </font>
    <font>
      <b/>
      <sz val="8"/>
      <name val="Arial"/>
      <family val="2"/>
    </font>
    <font>
      <sz val="8"/>
      <color indexed="9"/>
      <name val="Arial"/>
      <family val="2"/>
    </font>
    <font>
      <sz val="6"/>
      <color indexed="10"/>
      <name val="Arial"/>
      <family val="2"/>
    </font>
    <font>
      <u/>
      <sz val="10"/>
      <color indexed="8"/>
      <name val="Arial"/>
      <family val="2"/>
    </font>
    <font>
      <sz val="10"/>
      <name val="Arial"/>
      <family val="2"/>
    </font>
    <font>
      <u/>
      <sz val="10"/>
      <color indexed="12"/>
      <name val="Arial"/>
      <family val="2"/>
    </font>
    <font>
      <sz val="10"/>
      <name val="Arial"/>
      <family val="2"/>
    </font>
    <font>
      <i/>
      <sz val="9"/>
      <name val="Arial"/>
      <family val="2"/>
    </font>
    <font>
      <u/>
      <sz val="9"/>
      <name val="Arial"/>
      <family val="2"/>
    </font>
    <font>
      <sz val="10"/>
      <name val="Arial"/>
      <family val="2"/>
    </font>
    <font>
      <u/>
      <sz val="10"/>
      <color indexed="12"/>
      <name val="Arial"/>
      <family val="2"/>
    </font>
    <font>
      <i/>
      <sz val="8"/>
      <name val="Arial"/>
      <family val="2"/>
    </font>
    <font>
      <sz val="11"/>
      <color theme="1"/>
      <name val="Arial"/>
      <family val="2"/>
    </font>
    <font>
      <sz val="10"/>
      <color theme="0"/>
      <name val="Arial"/>
      <family val="2"/>
    </font>
    <font>
      <sz val="8"/>
      <color theme="0"/>
      <name val="Arial"/>
      <family val="2"/>
    </font>
    <font>
      <sz val="10"/>
      <name val="Arial"/>
      <family val="2"/>
    </font>
    <font>
      <u/>
      <sz val="10"/>
      <color indexed="12"/>
      <name val="Arial"/>
      <family val="2"/>
    </font>
    <font>
      <sz val="7"/>
      <color theme="1"/>
      <name val="Arial"/>
      <family val="2"/>
    </font>
    <font>
      <u/>
      <sz val="11"/>
      <color theme="10"/>
      <name val="Arial"/>
      <family val="2"/>
    </font>
    <font>
      <sz val="8"/>
      <color theme="1"/>
      <name val="Arial"/>
      <family val="2"/>
    </font>
    <font>
      <sz val="11"/>
      <color theme="1"/>
      <name val="Calibri"/>
      <family val="2"/>
      <scheme val="minor"/>
    </font>
    <font>
      <b/>
      <sz val="8"/>
      <color rgb="FF000000"/>
      <name val="Arial"/>
      <family val="2"/>
    </font>
    <font>
      <sz val="8"/>
      <color rgb="FF000000"/>
      <name val="Arial"/>
      <family val="2"/>
    </font>
    <font>
      <b/>
      <sz val="8"/>
      <color rgb="FFFFFFFF"/>
      <name val="Arial"/>
      <family val="2"/>
    </font>
    <font>
      <b/>
      <sz val="8"/>
      <color rgb="FFFF0000"/>
      <name val="Arial"/>
      <family val="2"/>
    </font>
    <font>
      <sz val="8"/>
      <color rgb="FF92D050"/>
      <name val="Arial"/>
      <family val="2"/>
    </font>
    <font>
      <sz val="8"/>
      <color rgb="FF0070C0"/>
      <name val="Arial"/>
      <family val="2"/>
    </font>
    <font>
      <sz val="8"/>
      <color rgb="FFFFFF00"/>
      <name val="Arial"/>
      <family val="2"/>
    </font>
    <font>
      <sz val="8"/>
      <color rgb="FFB6DDE8"/>
      <name val="Arial"/>
      <family val="2"/>
    </font>
    <font>
      <sz val="8"/>
      <color rgb="FF000000"/>
      <name val="Bauhaus 93"/>
      <family val="5"/>
    </font>
    <font>
      <sz val="8"/>
      <color rgb="FFFFC000"/>
      <name val="Arial"/>
      <family val="2"/>
    </font>
    <font>
      <sz val="8"/>
      <color rgb="FF00B0F0"/>
      <name val="Arial"/>
      <family val="2"/>
    </font>
    <font>
      <sz val="8"/>
      <color rgb="FF5A5A5A"/>
      <name val="Arial"/>
      <family val="2"/>
    </font>
    <font>
      <sz val="11"/>
      <color theme="0"/>
      <name val="Arial"/>
      <family val="2"/>
    </font>
    <font>
      <sz val="18"/>
      <color rgb="FF000000"/>
      <name val="Tahoma"/>
      <family val="2"/>
    </font>
    <font>
      <sz val="8"/>
      <color rgb="FF000000"/>
      <name val="Tahoma"/>
      <family val="2"/>
    </font>
    <font>
      <sz val="10"/>
      <name val="Arial"/>
      <family val="2"/>
    </font>
    <font>
      <u/>
      <sz val="10"/>
      <color theme="10"/>
      <name val="Arial"/>
      <family val="2"/>
    </font>
    <font>
      <b/>
      <sz val="10"/>
      <color indexed="8"/>
      <name val="Arial"/>
      <family val="2"/>
    </font>
    <font>
      <sz val="8"/>
      <color rgb="FF35383A"/>
      <name val="Open Sans"/>
    </font>
    <font>
      <b/>
      <sz val="10"/>
      <color indexed="12"/>
      <name val="Arial"/>
      <family val="2"/>
    </font>
    <font>
      <sz val="8"/>
      <color rgb="FF000000"/>
      <name val="Verdana"/>
    </font>
    <font>
      <b/>
      <sz val="8"/>
      <color rgb="FFFFFFFF"/>
      <name val="Verdana"/>
    </font>
    <font>
      <b/>
      <sz val="30"/>
      <name val="Calibri"/>
    </font>
    <font>
      <sz val="10"/>
      <color rgb="FF0000FF"/>
      <name val="Arial"/>
      <family val="2"/>
    </font>
    <font>
      <b/>
      <sz val="9"/>
      <name val="Arial"/>
      <family val="2"/>
    </font>
    <font>
      <u/>
      <sz val="11"/>
      <color theme="10"/>
      <name val="Calibri"/>
      <family val="2"/>
      <scheme val="minor"/>
    </font>
    <font>
      <u/>
      <sz val="9"/>
      <color rgb="FF0000FF"/>
      <name val="Arial"/>
      <family val="2"/>
    </font>
    <font>
      <sz val="11"/>
      <name val="Arial"/>
      <family val="2"/>
    </font>
    <font>
      <b/>
      <u/>
      <sz val="10"/>
      <name val="Arial"/>
      <family val="2"/>
    </font>
    <font>
      <u/>
      <sz val="7"/>
      <name val="Arial"/>
      <family val="2"/>
    </font>
    <font>
      <b/>
      <sz val="10"/>
      <color rgb="FF000000"/>
      <name val="Arial"/>
      <family val="2"/>
    </font>
  </fonts>
  <fills count="33">
    <fill>
      <patternFill patternType="none"/>
    </fill>
    <fill>
      <patternFill patternType="gray125"/>
    </fill>
    <fill>
      <patternFill patternType="solid">
        <fgColor indexed="9"/>
        <bgColor indexed="64"/>
      </patternFill>
    </fill>
    <fill>
      <patternFill patternType="solid">
        <fgColor theme="2" tint="-9.9978637043366805E-2"/>
        <bgColor indexed="64"/>
      </patternFill>
    </fill>
    <fill>
      <patternFill patternType="solid">
        <fgColor theme="2" tint="-0.499984740745262"/>
        <bgColor indexed="64"/>
      </patternFill>
    </fill>
    <fill>
      <patternFill patternType="solid">
        <fgColor theme="3" tint="0.39997558519241921"/>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5" tint="0.39997558519241921"/>
        <bgColor indexed="64"/>
      </patternFill>
    </fill>
    <fill>
      <patternFill patternType="solid">
        <fgColor theme="6" tint="0.79998168889431442"/>
        <bgColor indexed="64"/>
      </patternFill>
    </fill>
    <fill>
      <patternFill patternType="solid">
        <fgColor theme="6" tint="0.39997558519241921"/>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5"/>
        <bgColor indexed="64"/>
      </patternFill>
    </fill>
    <fill>
      <patternFill patternType="solid">
        <fgColor theme="7" tint="0.39997558519241921"/>
        <bgColor indexed="64"/>
      </patternFill>
    </fill>
    <fill>
      <patternFill patternType="solid">
        <fgColor rgb="FF376091"/>
      </patternFill>
    </fill>
    <fill>
      <patternFill patternType="solid">
        <fgColor rgb="FFD8D8D8"/>
      </patternFill>
    </fill>
    <fill>
      <patternFill patternType="solid">
        <fgColor rgb="FFFFFFFF"/>
      </patternFill>
    </fill>
    <fill>
      <patternFill patternType="solid">
        <fgColor rgb="FFFFC000"/>
        <bgColor indexed="64"/>
      </patternFill>
    </fill>
    <fill>
      <patternFill patternType="solid">
        <fgColor rgb="FFFF0000"/>
        <bgColor indexed="64"/>
      </patternFill>
    </fill>
    <fill>
      <patternFill patternType="solid">
        <fgColor rgb="FF000000"/>
        <bgColor indexed="64"/>
      </patternFill>
    </fill>
    <fill>
      <patternFill patternType="solid">
        <fgColor rgb="FF92D050"/>
        <bgColor indexed="64"/>
      </patternFill>
    </fill>
    <fill>
      <patternFill patternType="solid">
        <fgColor rgb="FF0070C0"/>
        <bgColor indexed="64"/>
      </patternFill>
    </fill>
    <fill>
      <patternFill patternType="solid">
        <fgColor rgb="FFFFFF00"/>
        <bgColor indexed="64"/>
      </patternFill>
    </fill>
    <fill>
      <patternFill patternType="solid">
        <fgColor rgb="FF7030A0"/>
        <bgColor indexed="64"/>
      </patternFill>
    </fill>
    <fill>
      <patternFill patternType="solid">
        <fgColor rgb="FFC00000"/>
        <bgColor indexed="64"/>
      </patternFill>
    </fill>
    <fill>
      <patternFill patternType="solid">
        <fgColor rgb="FFB6DDE8"/>
        <bgColor indexed="64"/>
      </patternFill>
    </fill>
    <fill>
      <patternFill patternType="solid">
        <fgColor rgb="FF00B050"/>
        <bgColor indexed="64"/>
      </patternFill>
    </fill>
    <fill>
      <patternFill patternType="solid">
        <fgColor rgb="FF002060"/>
        <bgColor indexed="64"/>
      </patternFill>
    </fill>
    <fill>
      <patternFill patternType="solid">
        <fgColor rgb="FF00B0F0"/>
        <bgColor indexed="64"/>
      </patternFill>
    </fill>
    <fill>
      <patternFill patternType="solid">
        <fgColor rgb="FF5A5A5A"/>
        <bgColor indexed="64"/>
      </patternFill>
    </fill>
    <fill>
      <patternFill patternType="solid">
        <fgColor rgb="FFFFFFFF"/>
        <bgColor indexed="64"/>
      </patternFill>
    </fill>
    <fill>
      <patternFill patternType="solid">
        <fgColor theme="0"/>
        <bgColor indexed="64"/>
      </patternFill>
    </fill>
  </fills>
  <borders count="37">
    <border>
      <left/>
      <right/>
      <top/>
      <bottom/>
      <diagonal/>
    </border>
    <border>
      <left style="medium">
        <color indexed="64"/>
      </left>
      <right style="medium">
        <color indexed="64"/>
      </right>
      <top style="medium">
        <color indexed="64"/>
      </top>
      <bottom/>
      <diagonal/>
    </border>
    <border>
      <left/>
      <right/>
      <top style="thin">
        <color indexed="64"/>
      </top>
      <bottom style="thin">
        <color indexed="64"/>
      </bottom>
      <diagonal/>
    </border>
    <border>
      <left style="hair">
        <color indexed="22"/>
      </left>
      <right style="hair">
        <color indexed="22"/>
      </right>
      <top style="hair">
        <color indexed="22"/>
      </top>
      <bottom/>
      <diagonal/>
    </border>
    <border>
      <left style="hair">
        <color indexed="22"/>
      </left>
      <right style="hair">
        <color indexed="22"/>
      </right>
      <top/>
      <bottom/>
      <diagonal/>
    </border>
    <border>
      <left style="hair">
        <color indexed="22"/>
      </left>
      <right style="hair">
        <color indexed="22"/>
      </right>
      <top/>
      <bottom style="hair">
        <color indexed="22"/>
      </bottom>
      <diagonal/>
    </border>
    <border>
      <left/>
      <right/>
      <top style="hair">
        <color indexed="22"/>
      </top>
      <bottom/>
      <diagonal/>
    </border>
    <border>
      <left style="hair">
        <color indexed="22"/>
      </left>
      <right/>
      <top/>
      <bottom/>
      <diagonal/>
    </border>
    <border>
      <left style="hair">
        <color indexed="22"/>
      </left>
      <right/>
      <top/>
      <bottom style="hair">
        <color indexed="22"/>
      </bottom>
      <diagonal/>
    </border>
    <border>
      <left style="hair">
        <color indexed="22"/>
      </left>
      <right style="hair">
        <color indexed="22"/>
      </right>
      <top style="hair">
        <color indexed="22"/>
      </top>
      <bottom style="hair">
        <color indexed="22"/>
      </bottom>
      <diagonal/>
    </border>
    <border>
      <left style="hair">
        <color indexed="22"/>
      </left>
      <right/>
      <top style="hair">
        <color indexed="22"/>
      </top>
      <bottom/>
      <diagonal/>
    </border>
    <border>
      <left/>
      <right/>
      <top/>
      <bottom style="hair">
        <color indexed="22"/>
      </bottom>
      <diagonal/>
    </border>
    <border>
      <left/>
      <right style="hair">
        <color indexed="22"/>
      </right>
      <top style="hair">
        <color indexed="22"/>
      </top>
      <bottom/>
      <diagonal/>
    </border>
    <border>
      <left/>
      <right style="hair">
        <color indexed="22"/>
      </right>
      <top/>
      <bottom/>
      <diagonal/>
    </border>
    <border>
      <left/>
      <right style="hair">
        <color indexed="22"/>
      </right>
      <top/>
      <bottom style="hair">
        <color indexed="22"/>
      </bottom>
      <diagonal/>
    </border>
    <border>
      <left style="hair">
        <color indexed="22"/>
      </left>
      <right/>
      <top style="hair">
        <color indexed="22"/>
      </top>
      <bottom style="hair">
        <color indexed="22"/>
      </bottom>
      <diagonal/>
    </border>
    <border>
      <left/>
      <right/>
      <top style="hair">
        <color indexed="22"/>
      </top>
      <bottom style="hair">
        <color indexed="22"/>
      </bottom>
      <diagonal/>
    </border>
    <border>
      <left/>
      <right style="hair">
        <color indexed="22"/>
      </right>
      <top style="hair">
        <color indexed="22"/>
      </top>
      <bottom style="hair">
        <color indexed="22"/>
      </bottom>
      <diagonal/>
    </border>
    <border>
      <left style="hair">
        <color rgb="FFD8D8D8"/>
      </left>
      <right style="hair">
        <color rgb="FFD8D8D8"/>
      </right>
      <top style="hair">
        <color rgb="FFD8D8D8"/>
      </top>
      <bottom style="hair">
        <color rgb="FFD8D8D8"/>
      </bottom>
      <diagonal/>
    </border>
    <border>
      <left style="hair">
        <color rgb="FFD8D8D8"/>
      </left>
      <right/>
      <top style="hair">
        <color rgb="FFD8D8D8"/>
      </top>
      <bottom style="hair">
        <color rgb="FFD8D8D8"/>
      </bottom>
      <diagonal/>
    </border>
    <border>
      <left/>
      <right style="hair">
        <color rgb="FFD8D8D8"/>
      </right>
      <top style="hair">
        <color rgb="FFD8D8D8"/>
      </top>
      <bottom style="hair">
        <color rgb="FFD8D8D8"/>
      </bottom>
      <diagonal/>
    </border>
    <border>
      <left style="hair">
        <color rgb="FFD8D8D8"/>
      </left>
      <right style="hair">
        <color rgb="FFD8D8D8"/>
      </right>
      <top/>
      <bottom style="hair">
        <color rgb="FFD8D8D8"/>
      </bottom>
      <diagonal/>
    </border>
    <border>
      <left style="hair">
        <color rgb="FFD8D8D8"/>
      </left>
      <right style="hair">
        <color rgb="FFD8D8D8"/>
      </right>
      <top style="hair">
        <color rgb="FFD8D8D8"/>
      </top>
      <bottom/>
      <diagonal/>
    </border>
    <border>
      <left style="medium">
        <color rgb="FF000000"/>
      </left>
      <right style="medium">
        <color rgb="FF000000"/>
      </right>
      <top style="medium">
        <color rgb="FF000000"/>
      </top>
      <bottom style="medium">
        <color rgb="FF000000"/>
      </bottom>
      <diagonal/>
    </border>
    <border>
      <left/>
      <right/>
      <top/>
      <bottom style="thin">
        <color rgb="FF404040"/>
      </bottom>
      <diagonal/>
    </border>
    <border>
      <left/>
      <right style="thin">
        <color rgb="FF808080"/>
      </right>
      <top/>
      <bottom style="thin">
        <color rgb="FF808080"/>
      </bottom>
      <diagonal/>
    </border>
    <border>
      <left/>
      <right/>
      <top/>
      <bottom style="thin">
        <color rgb="FFEBEBEB"/>
      </bottom>
      <diagonal/>
    </border>
    <border>
      <left/>
      <right style="thin">
        <color rgb="FFFFFFFF"/>
      </right>
      <top/>
      <bottom style="thin">
        <color rgb="FFFFFFFF"/>
      </bottom>
      <diagonal/>
    </border>
    <border>
      <left/>
      <right/>
      <top/>
      <bottom style="thin">
        <color theme="1" tint="0.24994659260841701"/>
      </bottom>
      <diagonal/>
    </border>
    <border>
      <left/>
      <right style="thin">
        <color rgb="FF808080"/>
      </right>
      <top style="thin">
        <color rgb="FF808080"/>
      </top>
      <bottom/>
      <diagonal/>
    </border>
    <border>
      <left/>
      <right style="thin">
        <color rgb="FF808080"/>
      </right>
      <top/>
      <bottom/>
      <diagonal/>
    </border>
    <border>
      <left/>
      <right style="thin">
        <color rgb="FF808080"/>
      </right>
      <top style="thin">
        <color rgb="FFFFFFFF"/>
      </top>
      <bottom/>
      <diagonal/>
    </border>
    <border>
      <left/>
      <right style="thin">
        <color rgb="FFFFFFFF"/>
      </right>
      <top/>
      <bottom/>
      <diagonal/>
    </border>
    <border>
      <left style="thin">
        <color rgb="FFFFFFFF"/>
      </left>
      <right/>
      <top/>
      <bottom style="thin">
        <color rgb="FFFFFFFF"/>
      </bottom>
      <diagonal/>
    </border>
    <border>
      <left style="thin">
        <color rgb="FFFFFFFF"/>
      </left>
      <right/>
      <top style="thin">
        <color rgb="FFFFFFFF"/>
      </top>
      <bottom style="thin">
        <color rgb="FFFFFFFF"/>
      </bottom>
      <diagonal/>
    </border>
    <border>
      <left/>
      <right style="thin">
        <color rgb="FFFFFFFF"/>
      </right>
      <top style="thin">
        <color rgb="FFFFFFFF"/>
      </top>
      <bottom style="thin">
        <color rgb="FFFFFFFF"/>
      </bottom>
      <diagonal/>
    </border>
    <border>
      <left/>
      <right/>
      <top/>
      <bottom style="thin">
        <color rgb="FFFFFFFF"/>
      </bottom>
      <diagonal/>
    </border>
  </borders>
  <cellStyleXfs count="66">
    <xf numFmtId="0" fontId="0" fillId="0" borderId="0"/>
    <xf numFmtId="165" fontId="21" fillId="0" borderId="0"/>
    <xf numFmtId="49" fontId="21" fillId="0" borderId="0"/>
    <xf numFmtId="166" fontId="10" fillId="0" borderId="0">
      <alignment horizontal="center"/>
    </xf>
    <xf numFmtId="167" fontId="21" fillId="0" borderId="0"/>
    <xf numFmtId="168" fontId="10" fillId="0" borderId="0"/>
    <xf numFmtId="169" fontId="10" fillId="0" borderId="0"/>
    <xf numFmtId="170" fontId="10" fillId="0" borderId="0"/>
    <xf numFmtId="171" fontId="10" fillId="0" borderId="0">
      <alignment horizontal="center"/>
    </xf>
    <xf numFmtId="172" fontId="10" fillId="0" borderId="0">
      <alignment horizontal="center"/>
    </xf>
    <xf numFmtId="173" fontId="10" fillId="0" borderId="0">
      <alignment horizontal="center"/>
    </xf>
    <xf numFmtId="174" fontId="10" fillId="0" borderId="0">
      <alignment horizontal="center"/>
    </xf>
    <xf numFmtId="175" fontId="10" fillId="0" borderId="0">
      <alignment horizontal="center"/>
    </xf>
    <xf numFmtId="0" fontId="20" fillId="0" borderId="0" applyNumberFormat="0" applyFill="0" applyBorder="0" applyAlignment="0" applyProtection="0">
      <alignment vertical="top"/>
      <protection locked="0"/>
    </xf>
    <xf numFmtId="44" fontId="10" fillId="0" borderId="0" applyFont="0" applyFill="0" applyBorder="0" applyAlignment="0" applyProtection="0"/>
    <xf numFmtId="0" fontId="20" fillId="0" borderId="0" applyNumberFormat="0" applyFill="0" applyBorder="0" applyAlignment="0" applyProtection="0">
      <alignment vertical="top"/>
      <protection locked="0"/>
    </xf>
    <xf numFmtId="0" fontId="40" fillId="0" borderId="0" applyNumberFormat="0" applyFill="0" applyBorder="0" applyAlignment="0" applyProtection="0">
      <alignment vertical="top"/>
      <protection locked="0"/>
    </xf>
    <xf numFmtId="0" fontId="45"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26" fillId="0" borderId="0" applyNumberFormat="0" applyFill="0" applyBorder="0" applyAlignment="0" applyProtection="0">
      <alignment vertical="top"/>
      <protection locked="0"/>
    </xf>
    <xf numFmtId="0" fontId="28" fillId="0" borderId="1" applyFont="0" applyBorder="0" applyAlignment="0"/>
    <xf numFmtId="1" fontId="14" fillId="2" borderId="2">
      <alignment horizontal="right"/>
    </xf>
    <xf numFmtId="0" fontId="39" fillId="0" borderId="0"/>
    <xf numFmtId="0" fontId="39" fillId="0" borderId="0"/>
    <xf numFmtId="0" fontId="47" fillId="0" borderId="0"/>
    <xf numFmtId="0" fontId="41" fillId="0" borderId="0"/>
    <xf numFmtId="0" fontId="44" fillId="0" borderId="0"/>
    <xf numFmtId="0" fontId="15" fillId="0" borderId="0"/>
    <xf numFmtId="0" fontId="15" fillId="0" borderId="0"/>
    <xf numFmtId="176" fontId="30" fillId="0" borderId="0">
      <alignment horizontal="center" vertical="center"/>
    </xf>
    <xf numFmtId="0" fontId="50" fillId="0" borderId="0"/>
    <xf numFmtId="0" fontId="51" fillId="0" borderId="0" applyNumberFormat="0" applyFill="0" applyBorder="0" applyAlignment="0" applyProtection="0">
      <alignment vertical="top"/>
      <protection locked="0"/>
    </xf>
    <xf numFmtId="0" fontId="10" fillId="0" borderId="0"/>
    <xf numFmtId="0" fontId="9" fillId="0" borderId="0"/>
    <xf numFmtId="0" fontId="53" fillId="0" borderId="0" applyNumberFormat="0" applyFill="0" applyBorder="0" applyAlignment="0" applyProtection="0">
      <alignment vertical="top"/>
      <protection locked="0"/>
    </xf>
    <xf numFmtId="0" fontId="55" fillId="0" borderId="0"/>
    <xf numFmtId="0" fontId="23" fillId="0" borderId="0" applyNumberFormat="0" applyFill="0" applyBorder="0" applyAlignment="0" applyProtection="0">
      <alignment vertical="top"/>
      <protection locked="0"/>
    </xf>
    <xf numFmtId="0" fontId="8" fillId="0" borderId="0"/>
    <xf numFmtId="0" fontId="8" fillId="0" borderId="0"/>
    <xf numFmtId="0" fontId="71" fillId="0" borderId="0"/>
    <xf numFmtId="0" fontId="7" fillId="0" borderId="0"/>
    <xf numFmtId="0" fontId="55" fillId="0" borderId="0"/>
    <xf numFmtId="0" fontId="6" fillId="0" borderId="0"/>
    <xf numFmtId="0" fontId="10" fillId="0" borderId="0"/>
    <xf numFmtId="0" fontId="6" fillId="0" borderId="0"/>
    <xf numFmtId="0" fontId="5" fillId="0" borderId="0"/>
    <xf numFmtId="0" fontId="72" fillId="0" borderId="0" applyNumberFormat="0" applyFill="0" applyBorder="0" applyAlignment="0" applyProtection="0">
      <alignment vertical="top"/>
      <protection locked="0"/>
    </xf>
    <xf numFmtId="0" fontId="53" fillId="0" borderId="0" applyNumberFormat="0" applyFill="0" applyBorder="0" applyAlignment="0" applyProtection="0"/>
    <xf numFmtId="0" fontId="5" fillId="0" borderId="0"/>
    <xf numFmtId="0" fontId="55" fillId="0" borderId="0"/>
    <xf numFmtId="0" fontId="53" fillId="0" borderId="0" applyNumberFormat="0" applyFill="0" applyBorder="0" applyAlignment="0" applyProtection="0"/>
    <xf numFmtId="0" fontId="72" fillId="0" borderId="0" applyNumberFormat="0" applyFill="0" applyBorder="0" applyAlignment="0" applyProtection="0">
      <alignment vertical="top"/>
      <protection locked="0"/>
    </xf>
    <xf numFmtId="0" fontId="4" fillId="0" borderId="0"/>
    <xf numFmtId="0" fontId="4" fillId="0" borderId="0"/>
    <xf numFmtId="0" fontId="3" fillId="0" borderId="0"/>
    <xf numFmtId="0" fontId="3" fillId="0" borderId="0"/>
    <xf numFmtId="0" fontId="2" fillId="0" borderId="0"/>
    <xf numFmtId="0" fontId="2" fillId="0" borderId="0"/>
    <xf numFmtId="0" fontId="81" fillId="0" borderId="0" applyNumberFormat="0" applyFill="0" applyBorder="0" applyAlignment="0" applyProtection="0"/>
    <xf numFmtId="0" fontId="23" fillId="0" borderId="0" applyNumberFormat="0" applyFill="0" applyBorder="0" applyAlignment="0" applyProtection="0">
      <alignment vertical="top"/>
      <protection locked="0"/>
    </xf>
    <xf numFmtId="0" fontId="1" fillId="0" borderId="0"/>
    <xf numFmtId="0" fontId="81" fillId="0" borderId="0" applyNumberFormat="0" applyFill="0" applyBorder="0" applyAlignment="0" applyProtection="0"/>
    <xf numFmtId="0" fontId="72"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1" fillId="0" borderId="0"/>
  </cellStyleXfs>
  <cellXfs count="563">
    <xf numFmtId="0" fontId="0" fillId="0" borderId="0" xfId="0"/>
    <xf numFmtId="0" fontId="0" fillId="0" borderId="0" xfId="0" applyProtection="1">
      <protection hidden="1"/>
    </xf>
    <xf numFmtId="0" fontId="0" fillId="0" borderId="0" xfId="0" applyAlignment="1" applyProtection="1">
      <protection hidden="1"/>
    </xf>
    <xf numFmtId="0" fontId="14" fillId="0" borderId="0" xfId="0" applyFont="1" applyAlignment="1" applyProtection="1">
      <protection hidden="1"/>
    </xf>
    <xf numFmtId="0" fontId="21" fillId="0" borderId="0" xfId="0" applyFont="1" applyAlignment="1" applyProtection="1">
      <protection hidden="1"/>
    </xf>
    <xf numFmtId="0" fontId="21" fillId="0" borderId="3" xfId="0" applyFont="1" applyBorder="1" applyAlignment="1" applyProtection="1">
      <alignment horizontal="center"/>
      <protection hidden="1"/>
    </xf>
    <xf numFmtId="0" fontId="21" fillId="0" borderId="4" xfId="0" applyFont="1" applyBorder="1" applyAlignment="1" applyProtection="1">
      <alignment horizontal="center"/>
      <protection hidden="1"/>
    </xf>
    <xf numFmtId="0" fontId="21" fillId="0" borderId="5" xfId="0" applyFont="1" applyBorder="1" applyAlignment="1" applyProtection="1">
      <alignment horizontal="center"/>
      <protection hidden="1"/>
    </xf>
    <xf numFmtId="14" fontId="32" fillId="0" borderId="6" xfId="0" applyNumberFormat="1" applyFont="1" applyBorder="1" applyAlignment="1" applyProtection="1">
      <protection hidden="1"/>
    </xf>
    <xf numFmtId="0" fontId="28" fillId="0" borderId="0" xfId="0" applyFont="1" applyAlignment="1" applyProtection="1">
      <protection hidden="1"/>
    </xf>
    <xf numFmtId="0" fontId="32" fillId="0" borderId="0" xfId="0" applyFont="1" applyAlignment="1" applyProtection="1">
      <protection hidden="1"/>
    </xf>
    <xf numFmtId="0" fontId="28" fillId="0" borderId="0" xfId="0" applyFont="1" applyProtection="1">
      <protection hidden="1"/>
    </xf>
    <xf numFmtId="0" fontId="33" fillId="0" borderId="0" xfId="0" applyFont="1" applyAlignment="1" applyProtection="1">
      <protection hidden="1"/>
    </xf>
    <xf numFmtId="0" fontId="19" fillId="0" borderId="0" xfId="0" applyFont="1" applyAlignment="1" applyProtection="1">
      <protection hidden="1"/>
    </xf>
    <xf numFmtId="0" fontId="19" fillId="0" borderId="0" xfId="0" applyFont="1" applyProtection="1">
      <protection hidden="1"/>
    </xf>
    <xf numFmtId="0" fontId="35" fillId="0" borderId="7" xfId="0" applyFont="1" applyFill="1" applyBorder="1" applyAlignment="1" applyProtection="1">
      <alignment horizontal="left"/>
      <protection hidden="1"/>
    </xf>
    <xf numFmtId="0" fontId="21" fillId="0" borderId="7" xfId="0" applyFont="1" applyFill="1" applyBorder="1" applyAlignment="1" applyProtection="1">
      <alignment horizontal="left" indent="1"/>
      <protection hidden="1"/>
    </xf>
    <xf numFmtId="0" fontId="21" fillId="0" borderId="8" xfId="0" applyFont="1" applyFill="1" applyBorder="1" applyAlignment="1" applyProtection="1">
      <alignment horizontal="left" indent="1"/>
      <protection hidden="1"/>
    </xf>
    <xf numFmtId="178" fontId="32" fillId="0" borderId="0" xfId="0" applyNumberFormat="1" applyFont="1" applyAlignment="1" applyProtection="1">
      <alignment horizontal="left"/>
      <protection hidden="1"/>
    </xf>
    <xf numFmtId="0" fontId="34" fillId="0" borderId="0" xfId="0" applyFont="1" applyAlignment="1" applyProtection="1">
      <protection hidden="1"/>
    </xf>
    <xf numFmtId="0" fontId="36" fillId="0" borderId="0" xfId="0" applyFont="1" applyAlignment="1" applyProtection="1">
      <protection hidden="1"/>
    </xf>
    <xf numFmtId="0" fontId="21" fillId="0" borderId="9" xfId="0" applyFont="1" applyBorder="1" applyAlignment="1" applyProtection="1">
      <alignment horizontal="center"/>
      <protection hidden="1"/>
    </xf>
    <xf numFmtId="3" fontId="28" fillId="0" borderId="9" xfId="0" applyNumberFormat="1" applyFont="1" applyBorder="1" applyAlignment="1" applyProtection="1">
      <alignment horizontal="center" vertical="center"/>
      <protection hidden="1"/>
    </xf>
    <xf numFmtId="0" fontId="21" fillId="0" borderId="3" xfId="0" applyFont="1" applyBorder="1" applyAlignment="1" applyProtection="1">
      <alignment horizontal="left"/>
      <protection hidden="1"/>
    </xf>
    <xf numFmtId="3" fontId="21" fillId="2" borderId="10" xfId="0" applyNumberFormat="1" applyFont="1" applyFill="1" applyBorder="1" applyAlignment="1" applyProtection="1">
      <alignment horizontal="right"/>
      <protection hidden="1"/>
    </xf>
    <xf numFmtId="3" fontId="21" fillId="2" borderId="6" xfId="0" applyNumberFormat="1" applyFont="1" applyFill="1" applyBorder="1" applyAlignment="1" applyProtection="1">
      <alignment horizontal="right"/>
      <protection hidden="1"/>
    </xf>
    <xf numFmtId="0" fontId="21" fillId="0" borderId="4" xfId="0" applyFont="1" applyBorder="1" applyAlignment="1" applyProtection="1">
      <alignment horizontal="left"/>
      <protection hidden="1"/>
    </xf>
    <xf numFmtId="3" fontId="21" fillId="2" borderId="7" xfId="0" applyNumberFormat="1" applyFont="1" applyFill="1" applyBorder="1" applyAlignment="1" applyProtection="1">
      <alignment horizontal="right"/>
      <protection hidden="1"/>
    </xf>
    <xf numFmtId="3" fontId="21" fillId="2" borderId="0" xfId="0" applyNumberFormat="1" applyFont="1" applyFill="1" applyBorder="1" applyAlignment="1" applyProtection="1">
      <alignment horizontal="right"/>
      <protection hidden="1"/>
    </xf>
    <xf numFmtId="0" fontId="21" fillId="0" borderId="5" xfId="0" applyFont="1" applyBorder="1" applyAlignment="1" applyProtection="1">
      <alignment horizontal="left"/>
      <protection hidden="1"/>
    </xf>
    <xf numFmtId="3" fontId="21" fillId="2" borderId="8" xfId="0" applyNumberFormat="1" applyFont="1" applyFill="1" applyBorder="1" applyAlignment="1" applyProtection="1">
      <alignment horizontal="right"/>
      <protection hidden="1"/>
    </xf>
    <xf numFmtId="3" fontId="21" fillId="2" borderId="11" xfId="0" applyNumberFormat="1" applyFont="1" applyFill="1" applyBorder="1" applyAlignment="1" applyProtection="1">
      <alignment horizontal="right"/>
      <protection hidden="1"/>
    </xf>
    <xf numFmtId="3" fontId="32" fillId="2" borderId="0" xfId="0" applyNumberFormat="1" applyFont="1" applyFill="1" applyBorder="1" applyAlignment="1" applyProtection="1">
      <alignment horizontal="right"/>
      <protection hidden="1"/>
    </xf>
    <xf numFmtId="0" fontId="32" fillId="0" borderId="0" xfId="0" applyFont="1" applyBorder="1" applyAlignment="1" applyProtection="1">
      <protection hidden="1"/>
    </xf>
    <xf numFmtId="0" fontId="37" fillId="0" borderId="0" xfId="0" applyFont="1" applyAlignment="1" applyProtection="1">
      <protection hidden="1"/>
    </xf>
    <xf numFmtId="0" fontId="28" fillId="0" borderId="9" xfId="0" applyFont="1" applyFill="1" applyBorder="1" applyAlignment="1" applyProtection="1">
      <alignment horizontal="center"/>
      <protection hidden="1"/>
    </xf>
    <xf numFmtId="0" fontId="35" fillId="0" borderId="7" xfId="0" applyFont="1" applyFill="1" applyBorder="1" applyAlignment="1" applyProtection="1">
      <protection hidden="1"/>
    </xf>
    <xf numFmtId="180" fontId="21" fillId="0" borderId="7" xfId="0" applyNumberFormat="1" applyFont="1" applyFill="1" applyBorder="1" applyAlignment="1" applyProtection="1">
      <alignment horizontal="right"/>
      <protection hidden="1"/>
    </xf>
    <xf numFmtId="180" fontId="21" fillId="0" borderId="6" xfId="0" applyNumberFormat="1" applyFont="1" applyFill="1" applyBorder="1" applyAlignment="1" applyProtection="1">
      <alignment horizontal="right"/>
      <protection hidden="1"/>
    </xf>
    <xf numFmtId="180" fontId="21" fillId="0" borderId="10" xfId="0" applyNumberFormat="1" applyFont="1" applyFill="1" applyBorder="1" applyAlignment="1" applyProtection="1">
      <alignment horizontal="right"/>
      <protection hidden="1"/>
    </xf>
    <xf numFmtId="180" fontId="21" fillId="0" borderId="0" xfId="0" applyNumberFormat="1" applyFont="1" applyFill="1" applyBorder="1" applyAlignment="1" applyProtection="1">
      <alignment horizontal="right"/>
      <protection hidden="1"/>
    </xf>
    <xf numFmtId="0" fontId="31" fillId="0" borderId="0" xfId="0" applyFont="1" applyAlignment="1" applyProtection="1">
      <protection hidden="1"/>
    </xf>
    <xf numFmtId="0" fontId="21" fillId="0" borderId="7" xfId="0" applyFont="1" applyFill="1" applyBorder="1" applyAlignment="1" applyProtection="1">
      <alignment horizontal="left" indent="2"/>
      <protection hidden="1"/>
    </xf>
    <xf numFmtId="180" fontId="21" fillId="0" borderId="8" xfId="0" applyNumberFormat="1" applyFont="1" applyFill="1" applyBorder="1" applyAlignment="1" applyProtection="1">
      <alignment horizontal="right"/>
      <protection hidden="1"/>
    </xf>
    <xf numFmtId="180" fontId="21" fillId="0" borderId="11" xfId="0" applyNumberFormat="1" applyFont="1" applyFill="1" applyBorder="1" applyAlignment="1" applyProtection="1">
      <alignment horizontal="right"/>
      <protection hidden="1"/>
    </xf>
    <xf numFmtId="181" fontId="32" fillId="0" borderId="6" xfId="0" applyNumberFormat="1" applyFont="1" applyFill="1" applyBorder="1" applyAlignment="1" applyProtection="1">
      <protection hidden="1"/>
    </xf>
    <xf numFmtId="177" fontId="32" fillId="0" borderId="6" xfId="0" applyNumberFormat="1" applyFont="1" applyFill="1" applyBorder="1" applyAlignment="1" applyProtection="1">
      <protection hidden="1"/>
    </xf>
    <xf numFmtId="179" fontId="32" fillId="0" borderId="6" xfId="0" applyNumberFormat="1" applyFont="1" applyFill="1" applyBorder="1" applyAlignment="1" applyProtection="1">
      <alignment horizontal="right"/>
      <protection hidden="1"/>
    </xf>
    <xf numFmtId="0" fontId="34" fillId="0" borderId="0" xfId="0" applyFont="1" applyAlignment="1" applyProtection="1">
      <alignment horizontal="center"/>
      <protection hidden="1"/>
    </xf>
    <xf numFmtId="0" fontId="28" fillId="0" borderId="9" xfId="0" applyFont="1" applyFill="1" applyBorder="1" applyAlignment="1" applyProtection="1">
      <alignment horizontal="center" vertical="center" wrapText="1"/>
      <protection hidden="1"/>
    </xf>
    <xf numFmtId="0" fontId="35" fillId="0" borderId="3" xfId="0" applyFont="1" applyFill="1" applyBorder="1" applyProtection="1">
      <protection hidden="1"/>
    </xf>
    <xf numFmtId="182" fontId="21" fillId="0" borderId="10" xfId="0" applyNumberFormat="1" applyFont="1" applyFill="1" applyBorder="1" applyAlignment="1" applyProtection="1">
      <alignment horizontal="right"/>
      <protection hidden="1"/>
    </xf>
    <xf numFmtId="182" fontId="21" fillId="0" borderId="6" xfId="0" applyNumberFormat="1" applyFont="1" applyFill="1" applyBorder="1" applyAlignment="1" applyProtection="1">
      <alignment horizontal="right"/>
      <protection hidden="1"/>
    </xf>
    <xf numFmtId="0" fontId="36" fillId="0" borderId="0" xfId="0" applyFont="1" applyAlignment="1" applyProtection="1">
      <alignment horizontal="center"/>
      <protection hidden="1"/>
    </xf>
    <xf numFmtId="0" fontId="35" fillId="0" borderId="4" xfId="0" applyFont="1" applyFill="1" applyBorder="1" applyProtection="1">
      <protection hidden="1"/>
    </xf>
    <xf numFmtId="182" fontId="21" fillId="0" borderId="7" xfId="0" applyNumberFormat="1" applyFont="1" applyFill="1" applyBorder="1" applyAlignment="1" applyProtection="1">
      <alignment horizontal="right"/>
      <protection hidden="1"/>
    </xf>
    <xf numFmtId="182" fontId="21" fillId="0" borderId="0" xfId="0" applyNumberFormat="1" applyFont="1" applyFill="1" applyBorder="1" applyAlignment="1" applyProtection="1">
      <alignment horizontal="right"/>
      <protection hidden="1"/>
    </xf>
    <xf numFmtId="0" fontId="21" fillId="0" borderId="4" xfId="0" applyFont="1" applyFill="1" applyBorder="1" applyAlignment="1" applyProtection="1">
      <alignment horizontal="left" indent="1"/>
      <protection hidden="1"/>
    </xf>
    <xf numFmtId="0" fontId="21" fillId="0" borderId="4" xfId="0" applyFont="1" applyFill="1" applyBorder="1" applyAlignment="1" applyProtection="1">
      <alignment horizontal="left" wrapText="1" indent="1"/>
      <protection hidden="1"/>
    </xf>
    <xf numFmtId="0" fontId="35" fillId="0" borderId="5" xfId="0" applyFont="1" applyFill="1" applyBorder="1" applyProtection="1">
      <protection hidden="1"/>
    </xf>
    <xf numFmtId="182" fontId="21" fillId="0" borderId="8" xfId="0" applyNumberFormat="1" applyFont="1" applyFill="1" applyBorder="1" applyAlignment="1" applyProtection="1">
      <alignment horizontal="right"/>
      <protection hidden="1"/>
    </xf>
    <xf numFmtId="182" fontId="21" fillId="0" borderId="11" xfId="0" applyNumberFormat="1" applyFont="1" applyFill="1" applyBorder="1" applyAlignment="1" applyProtection="1">
      <alignment horizontal="right"/>
      <protection hidden="1"/>
    </xf>
    <xf numFmtId="182" fontId="32" fillId="0" borderId="0" xfId="0" applyNumberFormat="1" applyFont="1" applyFill="1" applyBorder="1" applyProtection="1">
      <protection hidden="1"/>
    </xf>
    <xf numFmtId="179" fontId="32" fillId="0" borderId="6" xfId="0" applyNumberFormat="1" applyFont="1" applyFill="1" applyBorder="1" applyAlignment="1" applyProtection="1">
      <alignment horizontal="right" vertical="center"/>
      <protection hidden="1"/>
    </xf>
    <xf numFmtId="0" fontId="28" fillId="0" borderId="9" xfId="0" applyNumberFormat="1" applyFont="1" applyFill="1" applyBorder="1" applyAlignment="1" applyProtection="1">
      <alignment horizontal="center" wrapText="1"/>
      <protection hidden="1"/>
    </xf>
    <xf numFmtId="184" fontId="21" fillId="0" borderId="10" xfId="0" applyNumberFormat="1" applyFont="1" applyFill="1" applyBorder="1" applyAlignment="1" applyProtection="1">
      <alignment horizontal="right"/>
      <protection hidden="1"/>
    </xf>
    <xf numFmtId="184" fontId="21" fillId="0" borderId="6" xfId="0" applyNumberFormat="1" applyFont="1" applyFill="1" applyBorder="1" applyAlignment="1" applyProtection="1">
      <alignment horizontal="right"/>
      <protection hidden="1"/>
    </xf>
    <xf numFmtId="0" fontId="21" fillId="0" borderId="4" xfId="0" applyFont="1" applyFill="1" applyBorder="1" applyAlignment="1" applyProtection="1">
      <alignment horizontal="left" wrapText="1"/>
      <protection hidden="1"/>
    </xf>
    <xf numFmtId="184" fontId="21" fillId="0" borderId="7" xfId="0" applyNumberFormat="1" applyFont="1" applyFill="1" applyBorder="1" applyAlignment="1" applyProtection="1">
      <alignment horizontal="right"/>
      <protection hidden="1"/>
    </xf>
    <xf numFmtId="184" fontId="21" fillId="0" borderId="0" xfId="0" applyNumberFormat="1" applyFont="1" applyFill="1" applyBorder="1" applyAlignment="1" applyProtection="1">
      <alignment horizontal="right"/>
      <protection hidden="1"/>
    </xf>
    <xf numFmtId="184" fontId="21" fillId="0" borderId="8" xfId="0" applyNumberFormat="1" applyFont="1" applyFill="1" applyBorder="1" applyAlignment="1" applyProtection="1">
      <alignment horizontal="right"/>
      <protection hidden="1"/>
    </xf>
    <xf numFmtId="184" fontId="21" fillId="0" borderId="11" xfId="0" applyNumberFormat="1" applyFont="1" applyFill="1" applyBorder="1" applyAlignment="1" applyProtection="1">
      <alignment horizontal="right"/>
      <protection hidden="1"/>
    </xf>
    <xf numFmtId="2" fontId="21" fillId="0" borderId="0" xfId="0" applyNumberFormat="1" applyFont="1" applyAlignment="1" applyProtection="1">
      <protection hidden="1"/>
    </xf>
    <xf numFmtId="0" fontId="32" fillId="0" borderId="0" xfId="0" applyFont="1" applyFill="1" applyAlignment="1" applyProtection="1">
      <alignment vertical="center"/>
      <protection hidden="1"/>
    </xf>
    <xf numFmtId="183" fontId="32" fillId="0" borderId="0" xfId="0" applyNumberFormat="1" applyFont="1" applyFill="1" applyAlignment="1" applyProtection="1">
      <alignment vertical="center"/>
      <protection hidden="1"/>
    </xf>
    <xf numFmtId="182" fontId="21" fillId="0" borderId="12" xfId="0" applyNumberFormat="1" applyFont="1" applyFill="1" applyBorder="1" applyAlignment="1" applyProtection="1">
      <alignment horizontal="right"/>
      <protection hidden="1"/>
    </xf>
    <xf numFmtId="182" fontId="21" fillId="0" borderId="13" xfId="0" applyNumberFormat="1" applyFont="1" applyFill="1" applyBorder="1" applyAlignment="1" applyProtection="1">
      <alignment horizontal="right"/>
      <protection hidden="1"/>
    </xf>
    <xf numFmtId="182" fontId="21" fillId="0" borderId="14" xfId="0" applyNumberFormat="1" applyFont="1" applyFill="1" applyBorder="1" applyAlignment="1" applyProtection="1">
      <alignment horizontal="right"/>
      <protection hidden="1"/>
    </xf>
    <xf numFmtId="0" fontId="21" fillId="0" borderId="7" xfId="0" applyFont="1" applyFill="1" applyBorder="1" applyAlignment="1" applyProtection="1">
      <protection hidden="1"/>
    </xf>
    <xf numFmtId="0" fontId="35" fillId="0" borderId="3" xfId="0" applyFont="1" applyFill="1" applyBorder="1" applyAlignment="1" applyProtection="1">
      <alignment horizontal="left" wrapText="1"/>
      <protection hidden="1"/>
    </xf>
    <xf numFmtId="184" fontId="21" fillId="0" borderId="12" xfId="0" applyNumberFormat="1" applyFont="1" applyFill="1" applyBorder="1" applyAlignment="1" applyProtection="1">
      <alignment horizontal="right"/>
      <protection hidden="1"/>
    </xf>
    <xf numFmtId="184" fontId="21" fillId="0" borderId="13" xfId="0" applyNumberFormat="1" applyFont="1" applyFill="1" applyBorder="1" applyAlignment="1" applyProtection="1">
      <alignment horizontal="right"/>
      <protection hidden="1"/>
    </xf>
    <xf numFmtId="184" fontId="21" fillId="0" borderId="14" xfId="0" applyNumberFormat="1" applyFont="1" applyFill="1" applyBorder="1" applyAlignment="1" applyProtection="1">
      <alignment horizontal="right"/>
      <protection hidden="1"/>
    </xf>
    <xf numFmtId="0" fontId="21" fillId="0" borderId="5" xfId="0" applyFont="1" applyFill="1" applyBorder="1" applyAlignment="1" applyProtection="1">
      <alignment horizontal="left" wrapText="1" indent="1"/>
      <protection hidden="1"/>
    </xf>
    <xf numFmtId="3" fontId="21" fillId="2" borderId="12" xfId="0" applyNumberFormat="1" applyFont="1" applyFill="1" applyBorder="1" applyAlignment="1" applyProtection="1">
      <alignment horizontal="right"/>
      <protection hidden="1"/>
    </xf>
    <xf numFmtId="3" fontId="21" fillId="2" borderId="13" xfId="0" applyNumberFormat="1" applyFont="1" applyFill="1" applyBorder="1" applyAlignment="1" applyProtection="1">
      <alignment horizontal="right"/>
      <protection hidden="1"/>
    </xf>
    <xf numFmtId="3" fontId="21" fillId="2" borderId="14" xfId="0" applyNumberFormat="1" applyFont="1" applyFill="1" applyBorder="1" applyAlignment="1" applyProtection="1">
      <alignment horizontal="right"/>
      <protection hidden="1"/>
    </xf>
    <xf numFmtId="179" fontId="32" fillId="0" borderId="0" xfId="0" applyNumberFormat="1" applyFont="1" applyBorder="1" applyAlignment="1" applyProtection="1">
      <alignment horizontal="right"/>
      <protection hidden="1"/>
    </xf>
    <xf numFmtId="186" fontId="21" fillId="0" borderId="0" xfId="0" applyNumberFormat="1" applyFont="1" applyAlignment="1" applyProtection="1">
      <protection hidden="1"/>
    </xf>
    <xf numFmtId="180" fontId="21" fillId="0" borderId="12" xfId="0" applyNumberFormat="1" applyFont="1" applyFill="1" applyBorder="1" applyAlignment="1" applyProtection="1">
      <alignment horizontal="right"/>
      <protection hidden="1"/>
    </xf>
    <xf numFmtId="180" fontId="21" fillId="0" borderId="13" xfId="0" applyNumberFormat="1" applyFont="1" applyFill="1" applyBorder="1" applyAlignment="1" applyProtection="1">
      <alignment horizontal="right"/>
      <protection hidden="1"/>
    </xf>
    <xf numFmtId="180" fontId="21" fillId="0" borderId="14" xfId="0" applyNumberFormat="1" applyFont="1" applyFill="1" applyBorder="1" applyAlignment="1" applyProtection="1">
      <alignment horizontal="right"/>
      <protection hidden="1"/>
    </xf>
    <xf numFmtId="0" fontId="0" fillId="0" borderId="0" xfId="0" applyFont="1" applyProtection="1">
      <protection hidden="1"/>
    </xf>
    <xf numFmtId="0" fontId="10" fillId="3" borderId="0" xfId="25" quotePrefix="1" applyFont="1" applyFill="1" applyBorder="1" applyAlignment="1">
      <alignment horizontal="left"/>
    </xf>
    <xf numFmtId="0" fontId="0" fillId="3" borderId="0" xfId="0" applyFill="1" applyBorder="1"/>
    <xf numFmtId="0" fontId="35" fillId="0" borderId="7" xfId="0" quotePrefix="1" applyFont="1" applyFill="1" applyBorder="1" applyAlignment="1" applyProtection="1">
      <protection hidden="1"/>
    </xf>
    <xf numFmtId="0" fontId="21" fillId="0" borderId="7" xfId="0" quotePrefix="1" applyFont="1" applyFill="1" applyBorder="1" applyAlignment="1" applyProtection="1">
      <alignment horizontal="left" indent="1"/>
      <protection hidden="1"/>
    </xf>
    <xf numFmtId="0" fontId="21" fillId="0" borderId="7" xfId="0" quotePrefix="1" applyFont="1" applyFill="1" applyBorder="1" applyAlignment="1" applyProtection="1">
      <alignment horizontal="left"/>
      <protection hidden="1"/>
    </xf>
    <xf numFmtId="0" fontId="21" fillId="0" borderId="9" xfId="0" applyFont="1" applyBorder="1" applyAlignment="1" applyProtection="1">
      <alignment horizontal="center" wrapText="1"/>
      <protection hidden="1"/>
    </xf>
    <xf numFmtId="0" fontId="10" fillId="3" borderId="0" xfId="25" quotePrefix="1" applyFont="1" applyFill="1" applyBorder="1" applyAlignment="1">
      <alignment horizontal="left"/>
    </xf>
    <xf numFmtId="0" fontId="10" fillId="3" borderId="0" xfId="25" applyFont="1" applyFill="1" applyBorder="1" applyAlignment="1">
      <alignment horizontal="left"/>
    </xf>
    <xf numFmtId="0" fontId="21" fillId="0" borderId="9" xfId="0" applyFont="1" applyBorder="1" applyAlignment="1" applyProtection="1">
      <alignment horizontal="center" vertical="center" wrapText="1"/>
      <protection hidden="1"/>
    </xf>
    <xf numFmtId="0" fontId="29" fillId="4" borderId="0" xfId="0" applyFont="1" applyFill="1"/>
    <xf numFmtId="0" fontId="21" fillId="0" borderId="0" xfId="0" applyFont="1" applyBorder="1" applyAlignment="1" applyProtection="1">
      <alignment horizontal="left"/>
      <protection hidden="1"/>
    </xf>
    <xf numFmtId="0" fontId="29" fillId="5" borderId="0" xfId="25" applyFont="1" applyFill="1" applyBorder="1" applyAlignment="1">
      <alignment horizontal="left"/>
    </xf>
    <xf numFmtId="0" fontId="29" fillId="5" borderId="0" xfId="0" applyFont="1" applyFill="1"/>
    <xf numFmtId="0" fontId="0" fillId="6" borderId="0" xfId="0" applyFill="1"/>
    <xf numFmtId="0" fontId="10" fillId="6" borderId="0" xfId="25" applyFont="1" applyFill="1" applyBorder="1" applyAlignment="1">
      <alignment horizontal="left"/>
    </xf>
    <xf numFmtId="0" fontId="21" fillId="0" borderId="8" xfId="0" applyFont="1" applyFill="1" applyBorder="1" applyAlignment="1" applyProtection="1">
      <alignment horizontal="left"/>
      <protection hidden="1"/>
    </xf>
    <xf numFmtId="187" fontId="21" fillId="0" borderId="10" xfId="0" applyNumberFormat="1" applyFont="1" applyFill="1" applyBorder="1" applyAlignment="1" applyProtection="1">
      <alignment horizontal="right"/>
      <protection hidden="1"/>
    </xf>
    <xf numFmtId="0" fontId="0" fillId="7" borderId="0" xfId="0" applyFont="1" applyFill="1"/>
    <xf numFmtId="179" fontId="32" fillId="0" borderId="0" xfId="0" applyNumberFormat="1" applyFont="1" applyFill="1" applyBorder="1" applyAlignment="1" applyProtection="1">
      <alignment horizontal="right" vertical="center"/>
      <protection hidden="1"/>
    </xf>
    <xf numFmtId="0" fontId="0" fillId="8" borderId="0" xfId="0" applyFont="1" applyFill="1"/>
    <xf numFmtId="0" fontId="0" fillId="7" borderId="0" xfId="0" applyFill="1"/>
    <xf numFmtId="0" fontId="0" fillId="9" borderId="0" xfId="0" applyFont="1" applyFill="1"/>
    <xf numFmtId="0" fontId="0" fillId="9" borderId="0" xfId="0" applyFill="1"/>
    <xf numFmtId="0" fontId="0" fillId="10" borderId="0" xfId="0" applyFill="1"/>
    <xf numFmtId="0" fontId="21" fillId="0" borderId="5" xfId="0" quotePrefix="1" applyFont="1" applyFill="1" applyBorder="1" applyAlignment="1" applyProtection="1">
      <alignment horizontal="left" wrapText="1"/>
      <protection hidden="1"/>
    </xf>
    <xf numFmtId="0" fontId="0" fillId="11" borderId="0" xfId="0" applyFill="1"/>
    <xf numFmtId="0" fontId="0" fillId="12" borderId="0" xfId="0" applyFill="1"/>
    <xf numFmtId="187" fontId="21" fillId="0" borderId="6" xfId="0" applyNumberFormat="1" applyFont="1" applyFill="1" applyBorder="1" applyAlignment="1" applyProtection="1">
      <alignment horizontal="right"/>
      <protection hidden="1"/>
    </xf>
    <xf numFmtId="187" fontId="21" fillId="0" borderId="12" xfId="0" applyNumberFormat="1" applyFont="1" applyFill="1" applyBorder="1" applyAlignment="1" applyProtection="1">
      <alignment horizontal="right"/>
      <protection hidden="1"/>
    </xf>
    <xf numFmtId="187" fontId="21" fillId="0" borderId="7" xfId="0" applyNumberFormat="1" applyFont="1" applyFill="1" applyBorder="1" applyAlignment="1" applyProtection="1">
      <alignment horizontal="right"/>
      <protection hidden="1"/>
    </xf>
    <xf numFmtId="187" fontId="21" fillId="0" borderId="0" xfId="0" applyNumberFormat="1" applyFont="1" applyFill="1" applyBorder="1" applyAlignment="1" applyProtection="1">
      <alignment horizontal="right"/>
      <protection hidden="1"/>
    </xf>
    <xf numFmtId="187" fontId="21" fillId="0" borderId="13" xfId="0" applyNumberFormat="1" applyFont="1" applyFill="1" applyBorder="1" applyAlignment="1" applyProtection="1">
      <alignment horizontal="right"/>
      <protection hidden="1"/>
    </xf>
    <xf numFmtId="187" fontId="21" fillId="0" borderId="8" xfId="0" applyNumberFormat="1" applyFont="1" applyFill="1" applyBorder="1" applyAlignment="1" applyProtection="1">
      <alignment horizontal="right"/>
      <protection hidden="1"/>
    </xf>
    <xf numFmtId="187" fontId="21" fillId="0" borderId="11" xfId="0" applyNumberFormat="1" applyFont="1" applyFill="1" applyBorder="1" applyAlignment="1" applyProtection="1">
      <alignment horizontal="right"/>
      <protection hidden="1"/>
    </xf>
    <xf numFmtId="187" fontId="21" fillId="0" borderId="14" xfId="0" applyNumberFormat="1" applyFont="1" applyFill="1" applyBorder="1" applyAlignment="1" applyProtection="1">
      <alignment horizontal="right"/>
      <protection hidden="1"/>
    </xf>
    <xf numFmtId="0" fontId="21" fillId="0" borderId="0" xfId="0" applyFont="1" applyBorder="1" applyAlignment="1" applyProtection="1">
      <alignment horizontal="center"/>
      <protection hidden="1"/>
    </xf>
    <xf numFmtId="0" fontId="0" fillId="13" borderId="0" xfId="0" applyFill="1"/>
    <xf numFmtId="49" fontId="21" fillId="0" borderId="0" xfId="0" applyNumberFormat="1" applyFont="1"/>
    <xf numFmtId="49" fontId="35" fillId="0" borderId="0" xfId="0" applyNumberFormat="1" applyFont="1"/>
    <xf numFmtId="0" fontId="46" fillId="0" borderId="0" xfId="0" applyNumberFormat="1" applyFont="1"/>
    <xf numFmtId="49" fontId="35" fillId="0" borderId="0" xfId="0" applyNumberFormat="1" applyFont="1" applyAlignment="1">
      <alignment wrapText="1"/>
    </xf>
    <xf numFmtId="0" fontId="46" fillId="0" borderId="0" xfId="0" applyNumberFormat="1" applyFont="1" applyAlignment="1">
      <alignment wrapText="1"/>
    </xf>
    <xf numFmtId="0" fontId="0" fillId="0" borderId="0" xfId="0" applyProtection="1">
      <protection locked="0" hidden="1"/>
    </xf>
    <xf numFmtId="0" fontId="0" fillId="0" borderId="0" xfId="0" applyAlignment="1" applyProtection="1">
      <protection locked="0" hidden="1"/>
    </xf>
    <xf numFmtId="0" fontId="21" fillId="0" borderId="0" xfId="0" applyFont="1" applyAlignment="1" applyProtection="1">
      <protection locked="0" hidden="1"/>
    </xf>
    <xf numFmtId="0" fontId="34" fillId="0" borderId="0" xfId="0" applyFont="1" applyAlignment="1" applyProtection="1">
      <protection locked="0" hidden="1"/>
    </xf>
    <xf numFmtId="0" fontId="21" fillId="0" borderId="3" xfId="0" applyFont="1" applyBorder="1" applyAlignment="1" applyProtection="1">
      <alignment horizontal="center"/>
      <protection locked="0" hidden="1"/>
    </xf>
    <xf numFmtId="0" fontId="36" fillId="0" borderId="0" xfId="0" applyFont="1" applyAlignment="1" applyProtection="1">
      <protection locked="0" hidden="1"/>
    </xf>
    <xf numFmtId="0" fontId="21" fillId="0" borderId="4" xfId="0" applyFont="1" applyBorder="1" applyAlignment="1" applyProtection="1">
      <alignment horizontal="center"/>
      <protection locked="0" hidden="1"/>
    </xf>
    <xf numFmtId="0" fontId="21" fillId="0" borderId="9" xfId="0" applyFont="1" applyBorder="1" applyAlignment="1" applyProtection="1">
      <alignment horizontal="center"/>
      <protection locked="0" hidden="1"/>
    </xf>
    <xf numFmtId="0" fontId="21" fillId="0" borderId="15" xfId="0" applyFont="1" applyBorder="1" applyAlignment="1" applyProtection="1">
      <alignment horizontal="center"/>
      <protection locked="0" hidden="1"/>
    </xf>
    <xf numFmtId="0" fontId="21" fillId="0" borderId="5" xfId="0" applyFont="1" applyBorder="1" applyAlignment="1" applyProtection="1">
      <alignment horizontal="center"/>
      <protection locked="0" hidden="1"/>
    </xf>
    <xf numFmtId="3" fontId="28" fillId="0" borderId="9" xfId="0" applyNumberFormat="1" applyFont="1" applyBorder="1" applyAlignment="1" applyProtection="1">
      <alignment horizontal="center" vertical="center"/>
      <protection locked="0" hidden="1"/>
    </xf>
    <xf numFmtId="3" fontId="28" fillId="0" borderId="15" xfId="0" applyNumberFormat="1" applyFont="1" applyBorder="1" applyAlignment="1" applyProtection="1">
      <alignment horizontal="center" vertical="center"/>
      <protection locked="0" hidden="1"/>
    </xf>
    <xf numFmtId="0" fontId="21" fillId="0" borderId="3" xfId="0" applyFont="1" applyBorder="1" applyAlignment="1" applyProtection="1">
      <alignment horizontal="left"/>
      <protection locked="0" hidden="1"/>
    </xf>
    <xf numFmtId="3" fontId="21" fillId="2" borderId="10" xfId="0" applyNumberFormat="1" applyFont="1" applyFill="1" applyBorder="1" applyAlignment="1" applyProtection="1">
      <alignment horizontal="right"/>
      <protection locked="0" hidden="1"/>
    </xf>
    <xf numFmtId="3" fontId="21" fillId="2" borderId="6" xfId="0" applyNumberFormat="1" applyFont="1" applyFill="1" applyBorder="1" applyAlignment="1" applyProtection="1">
      <alignment horizontal="right"/>
      <protection locked="0" hidden="1"/>
    </xf>
    <xf numFmtId="3" fontId="21" fillId="2" borderId="12" xfId="0" applyNumberFormat="1" applyFont="1" applyFill="1" applyBorder="1" applyAlignment="1" applyProtection="1">
      <alignment horizontal="right"/>
      <protection locked="0" hidden="1"/>
    </xf>
    <xf numFmtId="0" fontId="21" fillId="0" borderId="4" xfId="0" applyFont="1" applyBorder="1" applyAlignment="1" applyProtection="1">
      <alignment horizontal="left"/>
      <protection locked="0" hidden="1"/>
    </xf>
    <xf numFmtId="3" fontId="21" fillId="2" borderId="7" xfId="0" applyNumberFormat="1" applyFont="1" applyFill="1" applyBorder="1" applyAlignment="1" applyProtection="1">
      <alignment horizontal="right"/>
      <protection locked="0" hidden="1"/>
    </xf>
    <xf numFmtId="3" fontId="21" fillId="2" borderId="0" xfId="0" applyNumberFormat="1" applyFont="1" applyFill="1" applyBorder="1" applyAlignment="1" applyProtection="1">
      <alignment horizontal="right"/>
      <protection locked="0" hidden="1"/>
    </xf>
    <xf numFmtId="3" fontId="21" fillId="2" borderId="13" xfId="0" applyNumberFormat="1" applyFont="1" applyFill="1" applyBorder="1" applyAlignment="1" applyProtection="1">
      <alignment horizontal="right"/>
      <protection locked="0" hidden="1"/>
    </xf>
    <xf numFmtId="0" fontId="21" fillId="0" borderId="5" xfId="0" applyFont="1" applyBorder="1" applyAlignment="1" applyProtection="1">
      <alignment horizontal="left"/>
      <protection locked="0" hidden="1"/>
    </xf>
    <xf numFmtId="3" fontId="21" fillId="2" borderId="8" xfId="0" applyNumberFormat="1" applyFont="1" applyFill="1" applyBorder="1" applyAlignment="1" applyProtection="1">
      <alignment horizontal="right"/>
      <protection locked="0" hidden="1"/>
    </xf>
    <xf numFmtId="3" fontId="21" fillId="2" borderId="11" xfId="0" applyNumberFormat="1" applyFont="1" applyFill="1" applyBorder="1" applyAlignment="1" applyProtection="1">
      <alignment horizontal="right"/>
      <protection locked="0" hidden="1"/>
    </xf>
    <xf numFmtId="3" fontId="21" fillId="2" borderId="14" xfId="0" applyNumberFormat="1" applyFont="1" applyFill="1" applyBorder="1" applyAlignment="1" applyProtection="1">
      <alignment horizontal="right"/>
      <protection locked="0" hidden="1"/>
    </xf>
    <xf numFmtId="14" fontId="32" fillId="0" borderId="6" xfId="0" applyNumberFormat="1" applyFont="1" applyBorder="1" applyAlignment="1" applyProtection="1">
      <protection locked="0" hidden="1"/>
    </xf>
    <xf numFmtId="3" fontId="32" fillId="2" borderId="0" xfId="0" applyNumberFormat="1" applyFont="1" applyFill="1" applyBorder="1" applyAlignment="1" applyProtection="1">
      <alignment horizontal="right"/>
      <protection locked="0" hidden="1"/>
    </xf>
    <xf numFmtId="0" fontId="32" fillId="0" borderId="0" xfId="0" applyFont="1" applyBorder="1" applyAlignment="1" applyProtection="1">
      <protection locked="0" hidden="1"/>
    </xf>
    <xf numFmtId="179" fontId="32" fillId="0" borderId="0" xfId="0" applyNumberFormat="1" applyFont="1" applyBorder="1" applyAlignment="1" applyProtection="1">
      <alignment horizontal="right"/>
      <protection locked="0" hidden="1"/>
    </xf>
    <xf numFmtId="0" fontId="33" fillId="0" borderId="0" xfId="0" applyFont="1" applyAlignment="1" applyProtection="1">
      <protection locked="0" hidden="1"/>
    </xf>
    <xf numFmtId="0" fontId="28" fillId="0" borderId="0" xfId="0" applyFont="1" applyAlignment="1" applyProtection="1">
      <protection locked="0" hidden="1"/>
    </xf>
    <xf numFmtId="0" fontId="32" fillId="0" borderId="0" xfId="0" applyFont="1" applyAlignment="1" applyProtection="1">
      <protection locked="0" hidden="1"/>
    </xf>
    <xf numFmtId="186" fontId="21" fillId="0" borderId="0" xfId="0" applyNumberFormat="1" applyFont="1" applyAlignment="1" applyProtection="1">
      <protection locked="0" hidden="1"/>
    </xf>
    <xf numFmtId="178" fontId="32" fillId="0" borderId="0" xfId="0" applyNumberFormat="1" applyFont="1" applyAlignment="1" applyProtection="1">
      <alignment horizontal="left"/>
      <protection locked="0" hidden="1"/>
    </xf>
    <xf numFmtId="0" fontId="49" fillId="0" borderId="0" xfId="0" applyFont="1" applyBorder="1" applyAlignment="1" applyProtection="1">
      <alignment horizontal="center"/>
      <protection locked="0" hidden="1"/>
    </xf>
    <xf numFmtId="0" fontId="49" fillId="0" borderId="0" xfId="0" applyFont="1" applyBorder="1" applyAlignment="1" applyProtection="1">
      <alignment horizontal="left"/>
      <protection locked="0" hidden="1"/>
    </xf>
    <xf numFmtId="3" fontId="49" fillId="2" borderId="0" xfId="0" applyNumberFormat="1" applyFont="1" applyFill="1" applyBorder="1" applyAlignment="1" applyProtection="1">
      <alignment horizontal="right"/>
      <protection locked="0" hidden="1"/>
    </xf>
    <xf numFmtId="0" fontId="28" fillId="0" borderId="0" xfId="0" applyFont="1" applyProtection="1">
      <protection locked="0" hidden="1"/>
    </xf>
    <xf numFmtId="0" fontId="19" fillId="0" borderId="0" xfId="0" applyFont="1" applyProtection="1">
      <protection locked="0" hidden="1"/>
    </xf>
    <xf numFmtId="0" fontId="0" fillId="0" borderId="0" xfId="0" applyFont="1" applyProtection="1">
      <protection locked="0" hidden="1"/>
    </xf>
    <xf numFmtId="0" fontId="19" fillId="0" borderId="0" xfId="0" applyFont="1" applyAlignment="1" applyProtection="1">
      <protection locked="0" hidden="1"/>
    </xf>
    <xf numFmtId="0" fontId="28" fillId="0" borderId="9" xfId="0" applyFont="1" applyFill="1" applyBorder="1" applyAlignment="1" applyProtection="1">
      <alignment horizontal="center"/>
      <protection locked="0" hidden="1"/>
    </xf>
    <xf numFmtId="0" fontId="35" fillId="0" borderId="7" xfId="0" applyFont="1" applyFill="1" applyBorder="1" applyAlignment="1" applyProtection="1">
      <protection locked="0" hidden="1"/>
    </xf>
    <xf numFmtId="180" fontId="21" fillId="0" borderId="10" xfId="0" applyNumberFormat="1" applyFont="1" applyFill="1" applyBorder="1" applyAlignment="1" applyProtection="1">
      <alignment horizontal="right"/>
      <protection locked="0" hidden="1"/>
    </xf>
    <xf numFmtId="180" fontId="21" fillId="0" borderId="6" xfId="0" applyNumberFormat="1" applyFont="1" applyFill="1" applyBorder="1" applyAlignment="1" applyProtection="1">
      <alignment horizontal="right"/>
      <protection locked="0" hidden="1"/>
    </xf>
    <xf numFmtId="180" fontId="21" fillId="0" borderId="12" xfId="0" applyNumberFormat="1" applyFont="1" applyFill="1" applyBorder="1" applyAlignment="1" applyProtection="1">
      <alignment horizontal="right"/>
      <protection locked="0" hidden="1"/>
    </xf>
    <xf numFmtId="180" fontId="21" fillId="0" borderId="0" xfId="0" applyNumberFormat="1" applyFont="1" applyAlignment="1" applyProtection="1">
      <protection locked="0" hidden="1"/>
    </xf>
    <xf numFmtId="0" fontId="21" fillId="0" borderId="7" xfId="0" applyFont="1" applyFill="1" applyBorder="1" applyAlignment="1" applyProtection="1">
      <protection locked="0" hidden="1"/>
    </xf>
    <xf numFmtId="180" fontId="21" fillId="0" borderId="7" xfId="0" applyNumberFormat="1" applyFont="1" applyFill="1" applyBorder="1" applyAlignment="1" applyProtection="1">
      <alignment horizontal="right"/>
      <protection locked="0" hidden="1"/>
    </xf>
    <xf numFmtId="180" fontId="21" fillId="0" borderId="0" xfId="0" applyNumberFormat="1" applyFont="1" applyFill="1" applyBorder="1" applyAlignment="1" applyProtection="1">
      <alignment horizontal="right"/>
      <protection locked="0" hidden="1"/>
    </xf>
    <xf numFmtId="180" fontId="21" fillId="0" borderId="13" xfId="0" applyNumberFormat="1" applyFont="1" applyFill="1" applyBorder="1" applyAlignment="1" applyProtection="1">
      <alignment horizontal="right"/>
      <protection locked="0" hidden="1"/>
    </xf>
    <xf numFmtId="180" fontId="0" fillId="0" borderId="0" xfId="0" applyNumberFormat="1" applyAlignment="1" applyProtection="1">
      <protection locked="0" hidden="1"/>
    </xf>
    <xf numFmtId="0" fontId="21" fillId="0" borderId="7" xfId="0" applyFont="1" applyFill="1" applyBorder="1" applyAlignment="1" applyProtection="1">
      <alignment horizontal="left" indent="1"/>
      <protection locked="0" hidden="1"/>
    </xf>
    <xf numFmtId="0" fontId="31" fillId="0" borderId="0" xfId="0" applyFont="1" applyAlignment="1" applyProtection="1">
      <protection locked="0" hidden="1"/>
    </xf>
    <xf numFmtId="0" fontId="21" fillId="0" borderId="7" xfId="0" applyFont="1" applyFill="1" applyBorder="1" applyAlignment="1" applyProtection="1">
      <alignment horizontal="left"/>
      <protection locked="0" hidden="1"/>
    </xf>
    <xf numFmtId="180" fontId="21" fillId="0" borderId="8" xfId="0" applyNumberFormat="1" applyFont="1" applyFill="1" applyBorder="1" applyAlignment="1" applyProtection="1">
      <alignment horizontal="right"/>
      <protection locked="0" hidden="1"/>
    </xf>
    <xf numFmtId="180" fontId="21" fillId="0" borderId="11" xfId="0" applyNumberFormat="1" applyFont="1" applyFill="1" applyBorder="1" applyAlignment="1" applyProtection="1">
      <alignment horizontal="right"/>
      <protection locked="0" hidden="1"/>
    </xf>
    <xf numFmtId="180" fontId="21" fillId="0" borderId="14" xfId="0" applyNumberFormat="1" applyFont="1" applyFill="1" applyBorder="1" applyAlignment="1" applyProtection="1">
      <alignment horizontal="right"/>
      <protection locked="0" hidden="1"/>
    </xf>
    <xf numFmtId="181" fontId="32" fillId="0" borderId="6" xfId="0" applyNumberFormat="1" applyFont="1" applyFill="1" applyBorder="1" applyAlignment="1" applyProtection="1">
      <protection locked="0" hidden="1"/>
    </xf>
    <xf numFmtId="177" fontId="32" fillId="0" borderId="6" xfId="0" applyNumberFormat="1" applyFont="1" applyFill="1" applyBorder="1" applyAlignment="1" applyProtection="1">
      <protection locked="0" hidden="1"/>
    </xf>
    <xf numFmtId="179" fontId="32" fillId="0" borderId="6" xfId="0" applyNumberFormat="1" applyFont="1" applyFill="1" applyBorder="1" applyAlignment="1" applyProtection="1">
      <alignment horizontal="right"/>
      <protection locked="0" hidden="1"/>
    </xf>
    <xf numFmtId="0" fontId="37" fillId="0" borderId="0" xfId="0" applyFont="1" applyAlignment="1" applyProtection="1">
      <protection locked="0" hidden="1"/>
    </xf>
    <xf numFmtId="0" fontId="0" fillId="0" borderId="11" xfId="0" applyBorder="1" applyProtection="1">
      <protection locked="0" hidden="1"/>
    </xf>
    <xf numFmtId="180" fontId="49" fillId="0" borderId="7" xfId="0" applyNumberFormat="1" applyFont="1" applyFill="1" applyBorder="1" applyAlignment="1" applyProtection="1">
      <alignment horizontal="right"/>
      <protection locked="0" hidden="1"/>
    </xf>
    <xf numFmtId="180" fontId="49" fillId="0" borderId="0" xfId="0" applyNumberFormat="1" applyFont="1" applyFill="1" applyBorder="1" applyAlignment="1" applyProtection="1">
      <alignment horizontal="right"/>
      <protection locked="0" hidden="1"/>
    </xf>
    <xf numFmtId="180" fontId="49" fillId="0" borderId="13" xfId="0" applyNumberFormat="1" applyFont="1" applyFill="1" applyBorder="1" applyAlignment="1" applyProtection="1">
      <alignment horizontal="right"/>
      <protection locked="0" hidden="1"/>
    </xf>
    <xf numFmtId="0" fontId="35" fillId="0" borderId="7" xfId="0" applyFont="1" applyFill="1" applyBorder="1" applyAlignment="1" applyProtection="1">
      <alignment horizontal="left"/>
      <protection locked="0" hidden="1"/>
    </xf>
    <xf numFmtId="0" fontId="21" fillId="0" borderId="7" xfId="0" applyFont="1" applyFill="1" applyBorder="1" applyAlignment="1" applyProtection="1">
      <alignment horizontal="left" indent="2"/>
      <protection locked="0" hidden="1"/>
    </xf>
    <xf numFmtId="0" fontId="21" fillId="0" borderId="7" xfId="0" applyFont="1" applyFill="1" applyBorder="1" applyAlignment="1" applyProtection="1">
      <alignment horizontal="left" indent="3"/>
      <protection locked="0" hidden="1"/>
    </xf>
    <xf numFmtId="0" fontId="21" fillId="0" borderId="8" xfId="0" applyFont="1" applyFill="1" applyBorder="1" applyAlignment="1" applyProtection="1">
      <alignment horizontal="left" indent="1"/>
      <protection locked="0" hidden="1"/>
    </xf>
    <xf numFmtId="0" fontId="48" fillId="0" borderId="0" xfId="0" applyFont="1" applyBorder="1" applyProtection="1">
      <protection locked="0" hidden="1"/>
    </xf>
    <xf numFmtId="0" fontId="49" fillId="0" borderId="0" xfId="0" applyFont="1" applyFill="1" applyBorder="1" applyAlignment="1" applyProtection="1">
      <alignment horizontal="center" vertical="center" wrapText="1"/>
      <protection locked="0" hidden="1"/>
    </xf>
    <xf numFmtId="0" fontId="34" fillId="0" borderId="0" xfId="0" applyFont="1" applyAlignment="1" applyProtection="1">
      <alignment horizontal="center"/>
      <protection locked="0" hidden="1"/>
    </xf>
    <xf numFmtId="0" fontId="28" fillId="0" borderId="9" xfId="0" applyFont="1" applyFill="1" applyBorder="1" applyAlignment="1" applyProtection="1">
      <alignment horizontal="center" vertical="center" wrapText="1"/>
      <protection locked="0" hidden="1"/>
    </xf>
    <xf numFmtId="0" fontId="35" fillId="0" borderId="3" xfId="0" applyFont="1" applyFill="1" applyBorder="1" applyProtection="1">
      <protection locked="0" hidden="1"/>
    </xf>
    <xf numFmtId="182" fontId="21" fillId="0" borderId="10" xfId="0" applyNumberFormat="1" applyFont="1" applyFill="1" applyBorder="1" applyAlignment="1" applyProtection="1">
      <alignment horizontal="right"/>
      <protection locked="0" hidden="1"/>
    </xf>
    <xf numFmtId="182" fontId="21" fillId="0" borderId="6" xfId="0" applyNumberFormat="1" applyFont="1" applyFill="1" applyBorder="1" applyAlignment="1" applyProtection="1">
      <alignment horizontal="right"/>
      <protection locked="0" hidden="1"/>
    </xf>
    <xf numFmtId="182" fontId="21" fillId="0" borderId="12" xfId="0" applyNumberFormat="1" applyFont="1" applyFill="1" applyBorder="1" applyAlignment="1" applyProtection="1">
      <alignment horizontal="right"/>
      <protection locked="0" hidden="1"/>
    </xf>
    <xf numFmtId="0" fontId="36" fillId="0" borderId="0" xfId="0" applyFont="1" applyAlignment="1" applyProtection="1">
      <alignment horizontal="center"/>
      <protection locked="0" hidden="1"/>
    </xf>
    <xf numFmtId="0" fontId="35" fillId="0" borderId="4" xfId="0" applyFont="1" applyFill="1" applyBorder="1" applyProtection="1">
      <protection locked="0" hidden="1"/>
    </xf>
    <xf numFmtId="182" fontId="21" fillId="0" borderId="7" xfId="0" applyNumberFormat="1" applyFont="1" applyFill="1" applyBorder="1" applyAlignment="1" applyProtection="1">
      <alignment horizontal="right"/>
      <protection locked="0" hidden="1"/>
    </xf>
    <xf numFmtId="182" fontId="21" fillId="0" borderId="0" xfId="0" applyNumberFormat="1" applyFont="1" applyFill="1" applyBorder="1" applyAlignment="1" applyProtection="1">
      <alignment horizontal="right"/>
      <protection locked="0" hidden="1"/>
    </xf>
    <xf numFmtId="182" fontId="21" fillId="0" borderId="13" xfId="0" applyNumberFormat="1" applyFont="1" applyFill="1" applyBorder="1" applyAlignment="1" applyProtection="1">
      <alignment horizontal="right"/>
      <protection locked="0" hidden="1"/>
    </xf>
    <xf numFmtId="0" fontId="21" fillId="0" borderId="4" xfId="0" applyFont="1" applyFill="1" applyBorder="1" applyAlignment="1" applyProtection="1">
      <alignment horizontal="left" indent="1"/>
      <protection locked="0" hidden="1"/>
    </xf>
    <xf numFmtId="0" fontId="21" fillId="0" borderId="4" xfId="0" applyFont="1" applyFill="1" applyBorder="1" applyAlignment="1" applyProtection="1">
      <alignment horizontal="left" wrapText="1" indent="1"/>
      <protection locked="0" hidden="1"/>
    </xf>
    <xf numFmtId="0" fontId="35" fillId="0" borderId="5" xfId="0" applyFont="1" applyFill="1" applyBorder="1" applyProtection="1">
      <protection locked="0" hidden="1"/>
    </xf>
    <xf numFmtId="182" fontId="21" fillId="0" borderId="8" xfId="0" applyNumberFormat="1" applyFont="1" applyFill="1" applyBorder="1" applyAlignment="1" applyProtection="1">
      <alignment horizontal="right"/>
      <protection locked="0" hidden="1"/>
    </xf>
    <xf numFmtId="182" fontId="21" fillId="0" borderId="11" xfId="0" applyNumberFormat="1" applyFont="1" applyFill="1" applyBorder="1" applyAlignment="1" applyProtection="1">
      <alignment horizontal="right"/>
      <protection locked="0" hidden="1"/>
    </xf>
    <xf numFmtId="182" fontId="21" fillId="0" borderId="14" xfId="0" applyNumberFormat="1" applyFont="1" applyFill="1" applyBorder="1" applyAlignment="1" applyProtection="1">
      <alignment horizontal="right"/>
      <protection locked="0" hidden="1"/>
    </xf>
    <xf numFmtId="182" fontId="32" fillId="0" borderId="0" xfId="0" applyNumberFormat="1" applyFont="1" applyFill="1" applyBorder="1" applyProtection="1">
      <protection locked="0" hidden="1"/>
    </xf>
    <xf numFmtId="179" fontId="32" fillId="0" borderId="0" xfId="0" applyNumberFormat="1" applyFont="1" applyFill="1" applyBorder="1" applyAlignment="1" applyProtection="1">
      <alignment horizontal="right" vertical="center"/>
      <protection locked="0" hidden="1"/>
    </xf>
    <xf numFmtId="0" fontId="28" fillId="0" borderId="9" xfId="0" applyNumberFormat="1" applyFont="1" applyFill="1" applyBorder="1" applyAlignment="1" applyProtection="1">
      <alignment horizontal="center" wrapText="1"/>
      <protection locked="0" hidden="1"/>
    </xf>
    <xf numFmtId="0" fontId="35" fillId="0" borderId="3" xfId="0" applyFont="1" applyFill="1" applyBorder="1" applyAlignment="1" applyProtection="1">
      <alignment horizontal="left" wrapText="1"/>
      <protection locked="0" hidden="1"/>
    </xf>
    <xf numFmtId="184" fontId="21" fillId="0" borderId="10" xfId="0" applyNumberFormat="1" applyFont="1" applyFill="1" applyBorder="1" applyAlignment="1" applyProtection="1">
      <alignment horizontal="right"/>
      <protection locked="0" hidden="1"/>
    </xf>
    <xf numFmtId="184" fontId="21" fillId="0" borderId="6" xfId="0" applyNumberFormat="1" applyFont="1" applyFill="1" applyBorder="1" applyAlignment="1" applyProtection="1">
      <alignment horizontal="right"/>
      <protection locked="0" hidden="1"/>
    </xf>
    <xf numFmtId="184" fontId="21" fillId="0" borderId="12" xfId="0" applyNumberFormat="1" applyFont="1" applyFill="1" applyBorder="1" applyAlignment="1" applyProtection="1">
      <alignment horizontal="right"/>
      <protection locked="0" hidden="1"/>
    </xf>
    <xf numFmtId="0" fontId="21" fillId="0" borderId="4" xfId="0" applyFont="1" applyFill="1" applyBorder="1" applyAlignment="1" applyProtection="1">
      <alignment horizontal="left" wrapText="1"/>
      <protection locked="0" hidden="1"/>
    </xf>
    <xf numFmtId="184" fontId="21" fillId="0" borderId="7" xfId="0" applyNumberFormat="1" applyFont="1" applyFill="1" applyBorder="1" applyAlignment="1" applyProtection="1">
      <alignment horizontal="right"/>
      <protection locked="0" hidden="1"/>
    </xf>
    <xf numFmtId="184" fontId="21" fillId="0" borderId="0" xfId="0" applyNumberFormat="1" applyFont="1" applyFill="1" applyBorder="1" applyAlignment="1" applyProtection="1">
      <alignment horizontal="right"/>
      <protection locked="0" hidden="1"/>
    </xf>
    <xf numFmtId="184" fontId="21" fillId="0" borderId="13" xfId="0" applyNumberFormat="1" applyFont="1" applyFill="1" applyBorder="1" applyAlignment="1" applyProtection="1">
      <alignment horizontal="right"/>
      <protection locked="0" hidden="1"/>
    </xf>
    <xf numFmtId="184" fontId="21" fillId="0" borderId="8" xfId="0" applyNumberFormat="1" applyFont="1" applyFill="1" applyBorder="1" applyAlignment="1" applyProtection="1">
      <alignment horizontal="right"/>
      <protection locked="0" hidden="1"/>
    </xf>
    <xf numFmtId="184" fontId="21" fillId="0" borderId="11" xfId="0" applyNumberFormat="1" applyFont="1" applyFill="1" applyBorder="1" applyAlignment="1" applyProtection="1">
      <alignment horizontal="right"/>
      <protection locked="0" hidden="1"/>
    </xf>
    <xf numFmtId="184" fontId="21" fillId="0" borderId="14" xfId="0" applyNumberFormat="1" applyFont="1" applyFill="1" applyBorder="1" applyAlignment="1" applyProtection="1">
      <alignment horizontal="right"/>
      <protection locked="0" hidden="1"/>
    </xf>
    <xf numFmtId="2" fontId="21" fillId="0" borderId="0" xfId="0" applyNumberFormat="1" applyFont="1" applyAlignment="1" applyProtection="1">
      <protection locked="0" hidden="1"/>
    </xf>
    <xf numFmtId="0" fontId="32" fillId="0" borderId="0" xfId="0" applyFont="1" applyFill="1" applyAlignment="1" applyProtection="1">
      <alignment vertical="center"/>
      <protection locked="0" hidden="1"/>
    </xf>
    <xf numFmtId="183" fontId="32" fillId="0" borderId="0" xfId="0" applyNumberFormat="1" applyFont="1" applyFill="1" applyAlignment="1" applyProtection="1">
      <alignment vertical="center"/>
      <protection locked="0" hidden="1"/>
    </xf>
    <xf numFmtId="0" fontId="14" fillId="0" borderId="0" xfId="0" applyFont="1" applyAlignment="1" applyProtection="1">
      <protection locked="0" hidden="1"/>
    </xf>
    <xf numFmtId="0" fontId="20" fillId="0" borderId="0" xfId="13" applyAlignment="1" applyProtection="1">
      <alignment horizontal="right"/>
      <protection locked="0" hidden="1"/>
    </xf>
    <xf numFmtId="0" fontId="21" fillId="0" borderId="9" xfId="0" applyFont="1" applyBorder="1" applyAlignment="1" applyProtection="1">
      <alignment horizontal="center" vertical="center" wrapText="1"/>
      <protection locked="0" hidden="1"/>
    </xf>
    <xf numFmtId="185" fontId="21" fillId="0" borderId="3" xfId="0" applyNumberFormat="1" applyFont="1" applyFill="1" applyBorder="1" applyAlignment="1" applyProtection="1">
      <alignment horizontal="right"/>
      <protection locked="0" hidden="1"/>
    </xf>
    <xf numFmtId="185" fontId="21" fillId="0" borderId="4" xfId="0" applyNumberFormat="1" applyFont="1" applyFill="1" applyBorder="1" applyAlignment="1" applyProtection="1">
      <alignment horizontal="right"/>
      <protection locked="0" hidden="1"/>
    </xf>
    <xf numFmtId="0" fontId="21" fillId="0" borderId="5" xfId="0" applyFont="1" applyFill="1" applyBorder="1" applyAlignment="1" applyProtection="1">
      <alignment horizontal="left" wrapText="1" indent="1"/>
      <protection locked="0" hidden="1"/>
    </xf>
    <xf numFmtId="185" fontId="21" fillId="0" borderId="5" xfId="0" applyNumberFormat="1" applyFont="1" applyFill="1" applyBorder="1" applyAlignment="1" applyProtection="1">
      <alignment horizontal="right"/>
      <protection locked="0" hidden="1"/>
    </xf>
    <xf numFmtId="179" fontId="32" fillId="0" borderId="6" xfId="0" applyNumberFormat="1" applyFont="1" applyFill="1" applyBorder="1" applyAlignment="1" applyProtection="1">
      <alignment horizontal="right" vertical="center"/>
      <protection locked="0" hidden="1"/>
    </xf>
    <xf numFmtId="0" fontId="14" fillId="0" borderId="0" xfId="0" applyFont="1" applyAlignment="1" applyProtection="1">
      <alignment wrapText="1"/>
      <protection locked="0" hidden="1"/>
    </xf>
    <xf numFmtId="0" fontId="0" fillId="0" borderId="0" xfId="0" applyFill="1" applyBorder="1"/>
    <xf numFmtId="0" fontId="0" fillId="0" borderId="0" xfId="0" applyFill="1" applyBorder="1" applyAlignment="1">
      <alignment horizontal="center"/>
    </xf>
    <xf numFmtId="0" fontId="21" fillId="0" borderId="4" xfId="0" quotePrefix="1" applyFont="1" applyFill="1" applyBorder="1" applyAlignment="1" applyProtection="1">
      <alignment horizontal="left" indent="1"/>
      <protection hidden="1"/>
    </xf>
    <xf numFmtId="0" fontId="0" fillId="6" borderId="0" xfId="0" quotePrefix="1" applyFill="1"/>
    <xf numFmtId="0" fontId="0" fillId="9" borderId="0" xfId="0" quotePrefix="1" applyFill="1"/>
    <xf numFmtId="0" fontId="24" fillId="0" borderId="0" xfId="0" applyFont="1" applyBorder="1" applyProtection="1">
      <protection locked="0" hidden="1"/>
    </xf>
    <xf numFmtId="0" fontId="24" fillId="0" borderId="0" xfId="0" applyFont="1" applyBorder="1" applyAlignment="1" applyProtection="1">
      <alignment horizontal="left"/>
      <protection locked="0" hidden="1"/>
    </xf>
    <xf numFmtId="0" fontId="24" fillId="0" borderId="0" xfId="29" applyFont="1" applyBorder="1" applyAlignment="1" applyProtection="1">
      <alignment horizontal="left"/>
      <protection locked="0" hidden="1"/>
    </xf>
    <xf numFmtId="0" fontId="24" fillId="0" borderId="0" xfId="29" applyFont="1" applyAlignment="1" applyProtection="1">
      <alignment horizontal="left"/>
      <protection locked="0" hidden="1"/>
    </xf>
    <xf numFmtId="0" fontId="16" fillId="0" borderId="0" xfId="29" applyFont="1" applyFill="1" applyAlignment="1" applyProtection="1">
      <protection locked="0" hidden="1"/>
    </xf>
    <xf numFmtId="0" fontId="16" fillId="0" borderId="0" xfId="28" applyFont="1" applyAlignment="1" applyProtection="1">
      <alignment horizontal="left"/>
      <protection locked="0" hidden="1"/>
    </xf>
    <xf numFmtId="0" fontId="25" fillId="0" borderId="0" xfId="28" applyFont="1" applyAlignment="1" applyProtection="1">
      <alignment horizontal="left"/>
      <protection locked="0" hidden="1"/>
    </xf>
    <xf numFmtId="0" fontId="10" fillId="0" borderId="0" xfId="28" applyFont="1" applyAlignment="1" applyProtection="1">
      <protection locked="0" hidden="1"/>
    </xf>
    <xf numFmtId="0" fontId="14" fillId="0" borderId="0" xfId="28" applyFont="1" applyAlignment="1" applyProtection="1">
      <alignment horizontal="left"/>
      <protection locked="0" hidden="1"/>
    </xf>
    <xf numFmtId="0" fontId="14" fillId="0" borderId="0" xfId="28" applyFont="1" applyAlignment="1" applyProtection="1">
      <alignment horizontal="right"/>
      <protection locked="0" hidden="1"/>
    </xf>
    <xf numFmtId="0" fontId="10" fillId="0" borderId="0" xfId="0" applyFont="1" applyFill="1" applyBorder="1" applyAlignment="1" applyProtection="1">
      <alignment horizontal="left"/>
      <protection locked="0" hidden="1"/>
    </xf>
    <xf numFmtId="0" fontId="14" fillId="0" borderId="0" xfId="28" applyFont="1" applyFill="1" applyAlignment="1" applyProtection="1">
      <alignment horizontal="left"/>
      <protection locked="0" hidden="1"/>
    </xf>
    <xf numFmtId="49" fontId="20" fillId="0" borderId="0" xfId="15" applyNumberFormat="1" applyFill="1" applyBorder="1" applyAlignment="1" applyProtection="1">
      <alignment horizontal="left"/>
      <protection locked="0" hidden="1"/>
    </xf>
    <xf numFmtId="0" fontId="10" fillId="0" borderId="0" xfId="28" applyFont="1" applyFill="1" applyBorder="1" applyAlignment="1" applyProtection="1">
      <alignment horizontal="left"/>
      <protection locked="0" hidden="1"/>
    </xf>
    <xf numFmtId="0" fontId="23" fillId="0" borderId="0" xfId="28" applyFont="1" applyFill="1" applyBorder="1" applyAlignment="1" applyProtection="1">
      <alignment horizontal="right"/>
      <protection locked="0" hidden="1"/>
    </xf>
    <xf numFmtId="49" fontId="10" fillId="0" borderId="0" xfId="28" applyNumberFormat="1" applyFont="1" applyBorder="1" applyAlignment="1" applyProtection="1">
      <alignment horizontal="left"/>
      <protection locked="0" hidden="1"/>
    </xf>
    <xf numFmtId="0" fontId="10" fillId="0" borderId="0" xfId="28" applyFont="1" applyBorder="1" applyAlignment="1" applyProtection="1">
      <protection locked="0" hidden="1"/>
    </xf>
    <xf numFmtId="0" fontId="10" fillId="0" borderId="0" xfId="0" applyFont="1" applyBorder="1" applyAlignment="1" applyProtection="1">
      <alignment horizontal="left"/>
      <protection locked="0" hidden="1"/>
    </xf>
    <xf numFmtId="0" fontId="10" fillId="0" borderId="0" xfId="28" applyFont="1" applyBorder="1" applyAlignment="1" applyProtection="1">
      <alignment horizontal="left"/>
      <protection locked="0" hidden="1"/>
    </xf>
    <xf numFmtId="0" fontId="10" fillId="0" borderId="0" xfId="28" applyFont="1" applyBorder="1" applyAlignment="1" applyProtection="1">
      <alignment horizontal="center"/>
      <protection locked="0" hidden="1"/>
    </xf>
    <xf numFmtId="0" fontId="10" fillId="0" borderId="0" xfId="28" applyFont="1" applyBorder="1" applyProtection="1">
      <protection locked="0" hidden="1"/>
    </xf>
    <xf numFmtId="0" fontId="18" fillId="0" borderId="0" xfId="28" applyFont="1" applyBorder="1" applyAlignment="1" applyProtection="1">
      <protection locked="0" hidden="1"/>
    </xf>
    <xf numFmtId="0" fontId="18" fillId="0" borderId="0" xfId="28" applyFont="1" applyBorder="1" applyAlignment="1" applyProtection="1">
      <alignment horizontal="left"/>
      <protection locked="0" hidden="1"/>
    </xf>
    <xf numFmtId="0" fontId="10" fillId="0" borderId="0" xfId="28" applyFont="1" applyBorder="1" applyAlignment="1" applyProtection="1">
      <alignment horizontal="center" wrapText="1"/>
      <protection locked="0" hidden="1"/>
    </xf>
    <xf numFmtId="0" fontId="10" fillId="0" borderId="0" xfId="28" applyFont="1" applyBorder="1" applyAlignment="1" applyProtection="1">
      <alignment horizontal="left" wrapText="1"/>
      <protection locked="0" hidden="1"/>
    </xf>
    <xf numFmtId="0" fontId="18" fillId="0" borderId="0" xfId="28" applyFont="1" applyBorder="1" applyAlignment="1" applyProtection="1">
      <alignment wrapText="1"/>
      <protection locked="0" hidden="1"/>
    </xf>
    <xf numFmtId="0" fontId="24" fillId="0" borderId="0" xfId="28" applyFont="1" applyBorder="1" applyAlignment="1" applyProtection="1">
      <alignment horizontal="center" wrapText="1"/>
      <protection locked="0" hidden="1"/>
    </xf>
    <xf numFmtId="0" fontId="24" fillId="0" borderId="0" xfId="28" applyFont="1" applyBorder="1" applyAlignment="1" applyProtection="1">
      <alignment horizontal="left" wrapText="1"/>
      <protection locked="0" hidden="1"/>
    </xf>
    <xf numFmtId="0" fontId="42" fillId="0" borderId="0" xfId="28" applyFont="1" applyBorder="1" applyAlignment="1" applyProtection="1">
      <alignment horizontal="left" wrapText="1"/>
      <protection locked="0" hidden="1"/>
    </xf>
    <xf numFmtId="0" fontId="43" fillId="0" borderId="0" xfId="20" applyFont="1" applyBorder="1" applyAlignment="1" applyProtection="1">
      <alignment horizontal="left" indent="10"/>
      <protection locked="0" hidden="1"/>
    </xf>
    <xf numFmtId="0" fontId="43" fillId="0" borderId="0" xfId="20" applyFont="1" applyBorder="1" applyAlignment="1" applyProtection="1">
      <alignment horizontal="left"/>
      <protection locked="0" hidden="1"/>
    </xf>
    <xf numFmtId="0" fontId="43" fillId="0" borderId="0" xfId="20" applyFont="1" applyAlignment="1" applyProtection="1">
      <alignment horizontal="left" indent="10"/>
      <protection locked="0" hidden="1"/>
    </xf>
    <xf numFmtId="0" fontId="24" fillId="0" borderId="0" xfId="29" applyFont="1" applyBorder="1" applyAlignment="1" applyProtection="1">
      <alignment horizontal="left" indent="10"/>
      <protection locked="0" hidden="1"/>
    </xf>
    <xf numFmtId="0" fontId="21" fillId="14" borderId="4" xfId="0" applyFont="1" applyFill="1" applyBorder="1" applyAlignment="1" applyProtection="1">
      <alignment horizontal="center"/>
      <protection hidden="1"/>
    </xf>
    <xf numFmtId="0" fontId="21" fillId="14" borderId="9" xfId="0" applyFont="1" applyFill="1" applyBorder="1" applyAlignment="1" applyProtection="1">
      <alignment horizontal="center"/>
      <protection hidden="1"/>
    </xf>
    <xf numFmtId="0" fontId="21" fillId="14" borderId="5" xfId="0" applyFont="1" applyFill="1" applyBorder="1" applyAlignment="1" applyProtection="1">
      <alignment horizontal="center"/>
      <protection hidden="1"/>
    </xf>
    <xf numFmtId="3" fontId="28" fillId="14" borderId="9" xfId="0" applyNumberFormat="1" applyFont="1" applyFill="1" applyBorder="1" applyAlignment="1" applyProtection="1">
      <alignment horizontal="center" vertical="center"/>
      <protection hidden="1"/>
    </xf>
    <xf numFmtId="0" fontId="21" fillId="14" borderId="3" xfId="0" applyFont="1" applyFill="1" applyBorder="1" applyAlignment="1" applyProtection="1">
      <alignment horizontal="left"/>
      <protection hidden="1"/>
    </xf>
    <xf numFmtId="3" fontId="21" fillId="14" borderId="10" xfId="0" applyNumberFormat="1" applyFont="1" applyFill="1" applyBorder="1" applyAlignment="1" applyProtection="1">
      <alignment horizontal="right"/>
      <protection hidden="1"/>
    </xf>
    <xf numFmtId="3" fontId="21" fillId="14" borderId="6" xfId="0" applyNumberFormat="1" applyFont="1" applyFill="1" applyBorder="1" applyAlignment="1" applyProtection="1">
      <alignment horizontal="right"/>
      <protection hidden="1"/>
    </xf>
    <xf numFmtId="3" fontId="21" fillId="14" borderId="12" xfId="0" applyNumberFormat="1" applyFont="1" applyFill="1" applyBorder="1" applyAlignment="1" applyProtection="1">
      <alignment horizontal="right"/>
      <protection hidden="1"/>
    </xf>
    <xf numFmtId="0" fontId="21" fillId="14" borderId="4" xfId="0" applyFont="1" applyFill="1" applyBorder="1" applyAlignment="1" applyProtection="1">
      <alignment horizontal="left"/>
      <protection hidden="1"/>
    </xf>
    <xf numFmtId="3" fontId="21" fillId="14" borderId="7" xfId="0" applyNumberFormat="1" applyFont="1" applyFill="1" applyBorder="1" applyAlignment="1" applyProtection="1">
      <alignment horizontal="right"/>
      <protection hidden="1"/>
    </xf>
    <xf numFmtId="3" fontId="21" fillId="14" borderId="0" xfId="0" applyNumberFormat="1" applyFont="1" applyFill="1" applyBorder="1" applyAlignment="1" applyProtection="1">
      <alignment horizontal="right"/>
      <protection hidden="1"/>
    </xf>
    <xf numFmtId="3" fontId="21" fillId="14" borderId="13" xfId="0" applyNumberFormat="1" applyFont="1" applyFill="1" applyBorder="1" applyAlignment="1" applyProtection="1">
      <alignment horizontal="right"/>
      <protection hidden="1"/>
    </xf>
    <xf numFmtId="0" fontId="21" fillId="14" borderId="5" xfId="0" applyFont="1" applyFill="1" applyBorder="1" applyAlignment="1" applyProtection="1">
      <alignment horizontal="left"/>
      <protection hidden="1"/>
    </xf>
    <xf numFmtId="3" fontId="21" fillId="14" borderId="8" xfId="0" applyNumberFormat="1" applyFont="1" applyFill="1" applyBorder="1" applyAlignment="1" applyProtection="1">
      <alignment horizontal="right"/>
      <protection hidden="1"/>
    </xf>
    <xf numFmtId="3" fontId="21" fillId="14" borderId="11" xfId="0" applyNumberFormat="1" applyFont="1" applyFill="1" applyBorder="1" applyAlignment="1" applyProtection="1">
      <alignment horizontal="right"/>
      <protection hidden="1"/>
    </xf>
    <xf numFmtId="3" fontId="21" fillId="14" borderId="14" xfId="0" applyNumberFormat="1" applyFont="1" applyFill="1" applyBorder="1" applyAlignment="1" applyProtection="1">
      <alignment horizontal="right"/>
      <protection hidden="1"/>
    </xf>
    <xf numFmtId="0" fontId="0" fillId="3" borderId="0" xfId="25" quotePrefix="1" applyFont="1" applyFill="1" applyBorder="1" applyAlignment="1">
      <alignment horizontal="left"/>
    </xf>
    <xf numFmtId="17" fontId="21" fillId="0" borderId="9" xfId="0" applyNumberFormat="1" applyFont="1" applyBorder="1" applyAlignment="1" applyProtection="1">
      <alignment horizontal="center" wrapText="1"/>
      <protection hidden="1"/>
    </xf>
    <xf numFmtId="14" fontId="32" fillId="0" borderId="0" xfId="0" applyNumberFormat="1" applyFont="1" applyBorder="1" applyAlignment="1" applyProtection="1">
      <protection locked="0" hidden="1"/>
    </xf>
    <xf numFmtId="0" fontId="0" fillId="11" borderId="0" xfId="0" quotePrefix="1" applyFill="1"/>
    <xf numFmtId="0" fontId="10" fillId="0" borderId="0" xfId="33" applyFont="1"/>
    <xf numFmtId="0" fontId="10" fillId="0" borderId="0" xfId="33" applyFont="1" applyFill="1" applyBorder="1"/>
    <xf numFmtId="0" fontId="14" fillId="0" borderId="0" xfId="33" applyFont="1" applyFill="1" applyBorder="1"/>
    <xf numFmtId="0" fontId="10" fillId="0" borderId="0" xfId="33" applyFont="1" applyBorder="1"/>
    <xf numFmtId="0" fontId="14" fillId="0" borderId="0" xfId="33" applyFont="1" applyFill="1" applyBorder="1" applyAlignment="1">
      <alignment vertical="top"/>
    </xf>
    <xf numFmtId="0" fontId="10" fillId="0" borderId="0" xfId="33" applyFont="1" applyFill="1" applyBorder="1" applyAlignment="1">
      <alignment vertical="top"/>
    </xf>
    <xf numFmtId="0" fontId="10" fillId="0" borderId="0" xfId="33" applyFont="1" applyFill="1" applyBorder="1" applyAlignment="1">
      <alignment horizontal="left" wrapText="1"/>
    </xf>
    <xf numFmtId="0" fontId="10" fillId="0" borderId="0" xfId="33" applyFont="1" applyFill="1" applyBorder="1" applyAlignment="1">
      <alignment wrapText="1"/>
    </xf>
    <xf numFmtId="0" fontId="19" fillId="2" borderId="0" xfId="33" applyFont="1" applyFill="1" applyBorder="1"/>
    <xf numFmtId="0" fontId="19" fillId="2" borderId="0" xfId="33" applyFont="1" applyFill="1"/>
    <xf numFmtId="0" fontId="22" fillId="0" borderId="0" xfId="33" applyFont="1" applyBorder="1" applyAlignment="1">
      <alignment wrapText="1"/>
    </xf>
    <xf numFmtId="0" fontId="19" fillId="0" borderId="0" xfId="33" applyFont="1"/>
    <xf numFmtId="0" fontId="14" fillId="0" borderId="0" xfId="33" applyFont="1" applyBorder="1" applyAlignment="1">
      <alignment vertical="top"/>
    </xf>
    <xf numFmtId="0" fontId="10" fillId="0" borderId="0" xfId="33" applyFont="1" applyBorder="1" applyAlignment="1">
      <alignment vertical="top" wrapText="1"/>
    </xf>
    <xf numFmtId="0" fontId="10" fillId="0" borderId="0" xfId="33" applyFont="1" applyBorder="1" applyAlignment="1">
      <alignment horizontal="left" vertical="top" wrapText="1"/>
    </xf>
    <xf numFmtId="0" fontId="10" fillId="0" borderId="0" xfId="33" applyFont="1" applyBorder="1" applyAlignment="1">
      <alignment horizontal="left" vertical="top"/>
    </xf>
    <xf numFmtId="0" fontId="10" fillId="0" borderId="0" xfId="33" applyFont="1" applyBorder="1" applyAlignment="1">
      <alignment vertical="top"/>
    </xf>
    <xf numFmtId="0" fontId="22" fillId="0" borderId="0" xfId="33" applyFont="1" applyFill="1" applyBorder="1" applyAlignment="1">
      <alignment vertical="top"/>
    </xf>
    <xf numFmtId="0" fontId="10" fillId="0" borderId="0" xfId="33" applyFont="1" applyFill="1" applyBorder="1" applyAlignment="1">
      <alignment vertical="top" wrapText="1"/>
    </xf>
    <xf numFmtId="0" fontId="10" fillId="0" borderId="0" xfId="33" applyNumberFormat="1" applyFont="1" applyBorder="1" applyAlignment="1">
      <alignment horizontal="left" wrapText="1"/>
    </xf>
    <xf numFmtId="0" fontId="21" fillId="0" borderId="9" xfId="0" applyFont="1" applyBorder="1" applyAlignment="1" applyProtection="1">
      <alignment horizontal="center"/>
      <protection hidden="1"/>
    </xf>
    <xf numFmtId="0" fontId="21" fillId="0" borderId="9" xfId="0" applyNumberFormat="1" applyFont="1" applyFill="1" applyBorder="1" applyAlignment="1" applyProtection="1">
      <alignment horizontal="center" vertical="center" wrapText="1"/>
      <protection hidden="1"/>
    </xf>
    <xf numFmtId="49" fontId="28" fillId="0" borderId="0" xfId="0" applyNumberFormat="1" applyFont="1" applyAlignment="1" applyProtection="1">
      <protection hidden="1"/>
    </xf>
    <xf numFmtId="49" fontId="21" fillId="0" borderId="0" xfId="0" applyNumberFormat="1" applyFont="1" applyAlignment="1" applyProtection="1">
      <protection hidden="1"/>
    </xf>
    <xf numFmtId="0" fontId="56" fillId="0" borderId="18" xfId="0" applyFont="1" applyFill="1" applyBorder="1" applyAlignment="1">
      <alignment horizontal="center" wrapText="1"/>
    </xf>
    <xf numFmtId="0" fontId="57" fillId="0" borderId="18" xfId="0" applyFont="1" applyFill="1" applyBorder="1" applyAlignment="1">
      <alignment horizontal="left" vertical="top" wrapText="1"/>
    </xf>
    <xf numFmtId="181" fontId="57" fillId="0" borderId="18" xfId="0" applyNumberFormat="1" applyFont="1" applyFill="1" applyBorder="1" applyAlignment="1">
      <alignment horizontal="right" vertical="center"/>
    </xf>
    <xf numFmtId="0" fontId="57" fillId="0" borderId="18" xfId="0" applyFont="1" applyFill="1" applyBorder="1" applyAlignment="1">
      <alignment horizontal="right" vertical="center"/>
    </xf>
    <xf numFmtId="0" fontId="52" fillId="0" borderId="0" xfId="0" applyFont="1" applyAlignment="1">
      <alignment horizontal="left"/>
    </xf>
    <xf numFmtId="0" fontId="52" fillId="0" borderId="0" xfId="0" applyFont="1" applyAlignment="1">
      <alignment horizontal="center"/>
    </xf>
    <xf numFmtId="0" fontId="52" fillId="0" borderId="0" xfId="0" applyFont="1" applyAlignment="1">
      <alignment horizontal="left" wrapText="1"/>
    </xf>
    <xf numFmtId="0" fontId="52" fillId="0" borderId="0" xfId="0" applyFont="1" applyAlignment="1">
      <alignment horizontal="center" wrapText="1"/>
    </xf>
    <xf numFmtId="49" fontId="52" fillId="0" borderId="0" xfId="0" applyNumberFormat="1" applyFont="1" applyAlignment="1">
      <alignment horizontal="left" wrapText="1"/>
    </xf>
    <xf numFmtId="49" fontId="52" fillId="0" borderId="0" xfId="0" applyNumberFormat="1" applyFont="1" applyAlignment="1">
      <alignment horizontal="center" wrapText="1"/>
    </xf>
    <xf numFmtId="0" fontId="56" fillId="0" borderId="18" xfId="0" applyFont="1" applyFill="1" applyBorder="1" applyAlignment="1">
      <alignment horizontal="left" vertical="top" wrapText="1"/>
    </xf>
    <xf numFmtId="49" fontId="56" fillId="0" borderId="18" xfId="0" applyNumberFormat="1" applyFont="1" applyFill="1" applyBorder="1" applyAlignment="1">
      <alignment horizontal="center" vertical="top" wrapText="1"/>
    </xf>
    <xf numFmtId="49" fontId="56" fillId="0" borderId="18" xfId="0" applyNumberFormat="1" applyFont="1" applyFill="1" applyBorder="1" applyAlignment="1">
      <alignment horizontal="center" wrapText="1"/>
    </xf>
    <xf numFmtId="49" fontId="58" fillId="20" borderId="18" xfId="0" applyNumberFormat="1" applyFont="1" applyFill="1" applyBorder="1" applyAlignment="1">
      <alignment horizontal="center" vertical="top"/>
    </xf>
    <xf numFmtId="0" fontId="59" fillId="0" borderId="18" xfId="0" applyFont="1" applyFill="1" applyBorder="1" applyAlignment="1">
      <alignment horizontal="center" wrapText="1"/>
    </xf>
    <xf numFmtId="0" fontId="56" fillId="19" borderId="18" xfId="0" applyFont="1" applyFill="1" applyBorder="1" applyAlignment="1">
      <alignment horizontal="center" wrapText="1"/>
    </xf>
    <xf numFmtId="49" fontId="57" fillId="0" borderId="18" xfId="0" applyNumberFormat="1" applyFont="1" applyFill="1" applyBorder="1" applyAlignment="1">
      <alignment horizontal="center" vertical="top" wrapText="1"/>
    </xf>
    <xf numFmtId="49" fontId="58" fillId="20" borderId="18" xfId="0" applyNumberFormat="1" applyFont="1" applyFill="1" applyBorder="1" applyAlignment="1">
      <alignment horizontal="center" vertical="top" wrapText="1"/>
    </xf>
    <xf numFmtId="0" fontId="56" fillId="0" borderId="19" xfId="0" applyFont="1" applyFill="1" applyBorder="1" applyAlignment="1">
      <alignment horizontal="left" vertical="top"/>
    </xf>
    <xf numFmtId="181" fontId="57" fillId="0" borderId="21" xfId="0" applyNumberFormat="1" applyFont="1" applyFill="1" applyBorder="1" applyAlignment="1">
      <alignment horizontal="right" vertical="center"/>
    </xf>
    <xf numFmtId="0" fontId="57" fillId="0" borderId="20" xfId="0" applyFont="1" applyFill="1" applyBorder="1" applyAlignment="1">
      <alignment horizontal="left" vertical="top" wrapText="1"/>
    </xf>
    <xf numFmtId="0" fontId="56" fillId="0" borderId="22" xfId="0" applyFont="1" applyFill="1" applyBorder="1" applyAlignment="1">
      <alignment horizontal="left" vertical="top" wrapText="1"/>
    </xf>
    <xf numFmtId="0" fontId="57" fillId="24" borderId="18" xfId="0" applyFont="1" applyFill="1" applyBorder="1" applyAlignment="1">
      <alignment horizontal="left" vertical="top" wrapText="1"/>
    </xf>
    <xf numFmtId="0" fontId="57" fillId="25" borderId="18" xfId="0" applyFont="1" applyFill="1" applyBorder="1" applyAlignment="1">
      <alignment horizontal="left" vertical="top" wrapText="1"/>
    </xf>
    <xf numFmtId="0" fontId="63" fillId="25" borderId="23" xfId="0" applyFont="1" applyFill="1" applyBorder="1" applyAlignment="1">
      <alignment horizontal="left" vertical="top" wrapText="1"/>
    </xf>
    <xf numFmtId="0" fontId="57" fillId="26" borderId="18" xfId="0" applyFont="1" applyFill="1" applyBorder="1" applyAlignment="1">
      <alignment horizontal="left" vertical="top" wrapText="1"/>
    </xf>
    <xf numFmtId="0" fontId="57" fillId="27" borderId="18" xfId="0" applyFont="1" applyFill="1" applyBorder="1" applyAlignment="1">
      <alignment horizontal="left" vertical="top" wrapText="1"/>
    </xf>
    <xf numFmtId="0" fontId="64" fillId="27" borderId="18" xfId="0" applyFont="1" applyFill="1" applyBorder="1" applyAlignment="1">
      <alignment horizontal="left" vertical="top" wrapText="1"/>
    </xf>
    <xf numFmtId="0" fontId="57" fillId="28" borderId="18" xfId="0" applyFont="1" applyFill="1" applyBorder="1" applyAlignment="1">
      <alignment horizontal="left" vertical="top" wrapText="1"/>
    </xf>
    <xf numFmtId="0" fontId="64" fillId="28" borderId="18" xfId="0" applyFont="1" applyFill="1" applyBorder="1" applyAlignment="1">
      <alignment horizontal="left" vertical="top" wrapText="1"/>
    </xf>
    <xf numFmtId="0" fontId="57" fillId="18" borderId="18" xfId="0" applyFont="1" applyFill="1" applyBorder="1" applyAlignment="1">
      <alignment horizontal="left" vertical="top" wrapText="1"/>
    </xf>
    <xf numFmtId="0" fontId="65" fillId="29" borderId="18" xfId="0" applyFont="1" applyFill="1" applyBorder="1" applyAlignment="1">
      <alignment horizontal="left" vertical="top" wrapText="1"/>
    </xf>
    <xf numFmtId="0" fontId="57" fillId="29" borderId="18" xfId="0" applyFont="1" applyFill="1" applyBorder="1" applyAlignment="1">
      <alignment horizontal="left" vertical="top" wrapText="1"/>
    </xf>
    <xf numFmtId="0" fontId="67" fillId="0" borderId="18" xfId="0" applyFont="1" applyFill="1" applyBorder="1" applyAlignment="1">
      <alignment horizontal="left" vertical="top" wrapText="1"/>
    </xf>
    <xf numFmtId="0" fontId="57" fillId="30" borderId="18" xfId="0" applyFont="1" applyFill="1" applyBorder="1" applyAlignment="1">
      <alignment horizontal="left" vertical="top" wrapText="1"/>
    </xf>
    <xf numFmtId="0" fontId="66" fillId="30" borderId="18" xfId="0" applyFont="1" applyFill="1" applyBorder="1" applyAlignment="1">
      <alignment horizontal="left" vertical="top" wrapText="1"/>
    </xf>
    <xf numFmtId="0" fontId="10" fillId="0" borderId="0" xfId="33" applyFont="1" applyFill="1" applyBorder="1" applyAlignment="1">
      <alignment horizontal="left" vertical="top" wrapText="1"/>
    </xf>
    <xf numFmtId="164" fontId="54" fillId="0" borderId="0" xfId="0" applyNumberFormat="1" applyFont="1" applyAlignment="1">
      <alignment horizontal="left" vertical="center"/>
    </xf>
    <xf numFmtId="0" fontId="8" fillId="31" borderId="0" xfId="38" applyFill="1"/>
    <xf numFmtId="0" fontId="68" fillId="31" borderId="0" xfId="38" applyFont="1" applyFill="1"/>
    <xf numFmtId="164" fontId="11" fillId="0" borderId="0" xfId="33" applyNumberFormat="1" applyFont="1" applyFill="1" applyBorder="1" applyAlignment="1">
      <alignment horizontal="left" vertical="center"/>
    </xf>
    <xf numFmtId="0" fontId="12" fillId="0" borderId="0" xfId="33" applyFont="1" applyFill="1" applyBorder="1" applyAlignment="1">
      <alignment horizontal="centerContinuous" vertical="center" shrinkToFit="1"/>
    </xf>
    <xf numFmtId="164" fontId="11" fillId="0" borderId="0" xfId="33" applyNumberFormat="1" applyFont="1" applyFill="1" applyBorder="1" applyAlignment="1">
      <alignment horizontal="centerContinuous" vertical="center" shrinkToFit="1"/>
    </xf>
    <xf numFmtId="0" fontId="13" fillId="0" borderId="0" xfId="33" applyFont="1" applyFill="1" applyBorder="1" applyAlignment="1">
      <alignment horizontal="centerContinuous" vertical="center" shrinkToFit="1"/>
    </xf>
    <xf numFmtId="0" fontId="16" fillId="0" borderId="0" xfId="29" applyFont="1" applyFill="1" applyBorder="1" applyAlignment="1">
      <alignment vertical="top"/>
    </xf>
    <xf numFmtId="0" fontId="16" fillId="0" borderId="0" xfId="29" applyFont="1" applyFill="1" applyBorder="1" applyAlignment="1"/>
    <xf numFmtId="0" fontId="17" fillId="0" borderId="0" xfId="33" applyFont="1" applyBorder="1"/>
    <xf numFmtId="164" fontId="10" fillId="0" borderId="0" xfId="33" applyNumberFormat="1" applyFont="1" applyFill="1" applyBorder="1" applyAlignment="1">
      <alignment horizontal="left" wrapText="1"/>
    </xf>
    <xf numFmtId="0" fontId="18" fillId="0" borderId="0" xfId="33" applyFont="1" applyFill="1" applyBorder="1" applyAlignment="1">
      <alignment horizontal="left" wrapText="1"/>
    </xf>
    <xf numFmtId="0" fontId="10" fillId="0" borderId="0" xfId="33" applyFont="1" applyBorder="1" applyAlignment="1"/>
    <xf numFmtId="14" fontId="10" fillId="0" borderId="0" xfId="33" applyNumberFormat="1" applyFont="1" applyFill="1" applyBorder="1" applyAlignment="1">
      <alignment horizontal="left" vertical="top" wrapText="1"/>
    </xf>
    <xf numFmtId="14" fontId="10" fillId="0" borderId="0" xfId="33" applyNumberFormat="1" applyFont="1" applyFill="1" applyBorder="1" applyAlignment="1">
      <alignment horizontal="left" wrapText="1"/>
    </xf>
    <xf numFmtId="0" fontId="23" fillId="0" borderId="0" xfId="37" applyFill="1" applyBorder="1" applyAlignment="1" applyProtection="1">
      <alignment vertical="top" wrapText="1"/>
    </xf>
    <xf numFmtId="0" fontId="19" fillId="0" borderId="0" xfId="33" applyFont="1" applyFill="1" applyBorder="1" applyAlignment="1">
      <alignment wrapText="1"/>
    </xf>
    <xf numFmtId="0" fontId="21" fillId="0" borderId="0" xfId="33" applyFont="1" applyFill="1" applyBorder="1" applyAlignment="1"/>
    <xf numFmtId="0" fontId="21" fillId="0" borderId="0" xfId="33" applyFont="1" applyBorder="1" applyAlignment="1"/>
    <xf numFmtId="0" fontId="10" fillId="0" borderId="0" xfId="33" applyFont="1" applyFill="1" applyBorder="1" applyAlignment="1">
      <alignment horizontal="left" vertical="top"/>
    </xf>
    <xf numFmtId="0" fontId="22" fillId="0" borderId="0" xfId="33" applyFont="1" applyBorder="1" applyAlignment="1">
      <alignment vertical="top" wrapText="1"/>
    </xf>
    <xf numFmtId="0" fontId="10" fillId="0" borderId="0" xfId="33" applyNumberFormat="1" applyFont="1" applyBorder="1" applyAlignment="1">
      <alignment vertical="top"/>
    </xf>
    <xf numFmtId="0" fontId="69" fillId="0" borderId="0" xfId="0" applyFont="1" applyAlignment="1">
      <alignment vertical="top"/>
    </xf>
    <xf numFmtId="0" fontId="70" fillId="0" borderId="0" xfId="0" applyFont="1" applyAlignment="1">
      <alignment vertical="top"/>
    </xf>
    <xf numFmtId="0" fontId="21" fillId="0" borderId="0" xfId="0" applyNumberFormat="1" applyFont="1" applyBorder="1" applyAlignment="1" applyProtection="1">
      <alignment horizontal="left"/>
      <protection hidden="1"/>
    </xf>
    <xf numFmtId="0" fontId="23" fillId="0" borderId="0" xfId="37" applyFill="1" applyBorder="1" applyAlignment="1" applyProtection="1">
      <alignment horizontal="left" wrapText="1" indent="2"/>
    </xf>
    <xf numFmtId="0" fontId="23" fillId="0" borderId="0" xfId="37" applyAlignment="1" applyProtection="1">
      <alignment wrapText="1"/>
    </xf>
    <xf numFmtId="0" fontId="23" fillId="0" borderId="0" xfId="37" applyBorder="1" applyAlignment="1" applyProtection="1">
      <alignment horizontal="right"/>
    </xf>
    <xf numFmtId="0" fontId="10" fillId="0" borderId="0" xfId="44"/>
    <xf numFmtId="0" fontId="10" fillId="0" borderId="0" xfId="44" applyAlignment="1">
      <alignment horizontal="right" vertical="center"/>
    </xf>
    <xf numFmtId="0" fontId="10" fillId="0" borderId="0" xfId="44" applyAlignment="1">
      <alignment horizontal="left" vertical="top"/>
    </xf>
    <xf numFmtId="0" fontId="25" fillId="0" borderId="0" xfId="44" applyFont="1" applyAlignment="1">
      <alignment horizontal="left" vertical="top"/>
    </xf>
    <xf numFmtId="0" fontId="14" fillId="0" borderId="0" xfId="44" applyFont="1" applyAlignment="1">
      <alignment horizontal="left" vertical="top"/>
    </xf>
    <xf numFmtId="0" fontId="24" fillId="0" borderId="0" xfId="44" applyFont="1" applyAlignment="1">
      <alignment horizontal="left" vertical="top"/>
    </xf>
    <xf numFmtId="0" fontId="24" fillId="0" borderId="0" xfId="44" applyFont="1"/>
    <xf numFmtId="0" fontId="24" fillId="0" borderId="0" xfId="44" applyFont="1" applyAlignment="1">
      <alignment horizontal="justify" vertical="top" wrapText="1"/>
    </xf>
    <xf numFmtId="0" fontId="10" fillId="0" borderId="24" xfId="33" applyBorder="1"/>
    <xf numFmtId="0" fontId="10" fillId="0" borderId="24" xfId="33" applyFont="1" applyFill="1" applyBorder="1"/>
    <xf numFmtId="0" fontId="10" fillId="0" borderId="24" xfId="33" applyFont="1" applyFill="1" applyBorder="1" applyAlignment="1">
      <alignment horizontal="right" vertical="center"/>
    </xf>
    <xf numFmtId="0" fontId="10" fillId="0" borderId="24" xfId="0" applyFont="1" applyBorder="1" applyAlignment="1" applyProtection="1">
      <alignment horizontal="right" vertical="center"/>
      <protection locked="0" hidden="1"/>
    </xf>
    <xf numFmtId="0" fontId="24" fillId="0" borderId="24" xfId="0" applyFont="1" applyBorder="1" applyProtection="1">
      <protection locked="0" hidden="1"/>
    </xf>
    <xf numFmtId="0" fontId="0" fillId="0" borderId="24" xfId="0" applyBorder="1" applyProtection="1">
      <protection locked="0" hidden="1"/>
    </xf>
    <xf numFmtId="0" fontId="0" fillId="0" borderId="24" xfId="0" applyBorder="1" applyAlignment="1" applyProtection="1">
      <alignment horizontal="right" vertical="center"/>
      <protection locked="0" hidden="1"/>
    </xf>
    <xf numFmtId="0" fontId="0" fillId="0" borderId="24" xfId="0" applyFont="1" applyBorder="1" applyProtection="1">
      <protection locked="0" hidden="1"/>
    </xf>
    <xf numFmtId="0" fontId="0" fillId="0" borderId="24" xfId="0" applyBorder="1" applyProtection="1">
      <protection hidden="1"/>
    </xf>
    <xf numFmtId="0" fontId="0" fillId="0" borderId="24" xfId="0" applyBorder="1" applyAlignment="1" applyProtection="1">
      <alignment horizontal="right" vertical="center"/>
      <protection hidden="1"/>
    </xf>
    <xf numFmtId="0" fontId="0" fillId="0" borderId="24" xfId="0" applyFont="1" applyBorder="1" applyProtection="1">
      <protection hidden="1"/>
    </xf>
    <xf numFmtId="181" fontId="74" fillId="17" borderId="26" xfId="0" applyNumberFormat="1" applyFont="1" applyFill="1" applyBorder="1" applyAlignment="1">
      <alignment horizontal="right" vertical="top"/>
    </xf>
    <xf numFmtId="0" fontId="74" fillId="17" borderId="26" xfId="0" applyFont="1" applyFill="1" applyBorder="1" applyAlignment="1">
      <alignment horizontal="right" vertical="top"/>
    </xf>
    <xf numFmtId="0" fontId="75" fillId="32" borderId="0" xfId="37" applyFont="1" applyFill="1" applyAlignment="1" applyProtection="1">
      <alignment vertical="top" wrapText="1"/>
    </xf>
    <xf numFmtId="0" fontId="23" fillId="0" borderId="0" xfId="37" applyFill="1" applyAlignment="1" applyProtection="1">
      <alignment wrapText="1"/>
    </xf>
    <xf numFmtId="0" fontId="78" fillId="0" borderId="0" xfId="0" applyFont="1"/>
    <xf numFmtId="0" fontId="0" fillId="0" borderId="0" xfId="0" applyAlignment="1">
      <alignment horizontal="left"/>
    </xf>
    <xf numFmtId="0" fontId="77" fillId="15" borderId="27" xfId="0" applyFont="1" applyFill="1" applyBorder="1" applyAlignment="1">
      <alignment horizontal="right" vertical="top" wrapText="1"/>
    </xf>
    <xf numFmtId="0" fontId="76" fillId="16" borderId="25" xfId="0" applyFont="1" applyFill="1" applyBorder="1" applyAlignment="1">
      <alignment horizontal="left" vertical="top" wrapText="1"/>
    </xf>
    <xf numFmtId="0" fontId="77" fillId="15" borderId="27" xfId="0" applyFont="1" applyFill="1" applyBorder="1" applyAlignment="1">
      <alignment horizontal="left" vertical="top" wrapText="1"/>
    </xf>
    <xf numFmtId="0" fontId="76" fillId="16" borderId="0" xfId="0" applyFont="1" applyFill="1" applyAlignment="1">
      <alignment horizontal="left" vertical="top" wrapText="1"/>
    </xf>
    <xf numFmtId="0" fontId="76" fillId="16" borderId="25" xfId="0" applyFont="1" applyFill="1" applyBorder="1" applyAlignment="1">
      <alignment horizontal="left" vertical="top" wrapText="1"/>
    </xf>
    <xf numFmtId="0" fontId="77" fillId="15" borderId="27" xfId="0" applyFont="1" applyFill="1" applyBorder="1" applyAlignment="1">
      <alignment horizontal="right" vertical="top" wrapText="1"/>
    </xf>
    <xf numFmtId="0" fontId="77" fillId="15" borderId="27" xfId="0" applyFont="1" applyFill="1" applyBorder="1" applyAlignment="1">
      <alignment horizontal="left" vertical="top" wrapText="1"/>
    </xf>
    <xf numFmtId="0" fontId="23" fillId="0" borderId="0" xfId="37" applyFill="1" applyAlignment="1" applyProtection="1">
      <alignment horizontal="left"/>
    </xf>
    <xf numFmtId="0" fontId="23" fillId="0" borderId="0" xfId="37" applyFill="1" applyAlignment="1" applyProtection="1"/>
    <xf numFmtId="0" fontId="29" fillId="0" borderId="0" xfId="44" applyFont="1" applyAlignment="1">
      <alignment horizontal="left" indent="10"/>
    </xf>
    <xf numFmtId="0" fontId="10" fillId="0" borderId="0" xfId="44" applyAlignment="1">
      <alignment horizontal="left"/>
    </xf>
    <xf numFmtId="0" fontId="21" fillId="32" borderId="0" xfId="44" applyFont="1" applyFill="1" applyAlignment="1">
      <alignment horizontal="right"/>
    </xf>
    <xf numFmtId="0" fontId="10" fillId="0" borderId="0" xfId="44" applyAlignment="1">
      <alignment horizontal="left" vertical="top" wrapText="1"/>
    </xf>
    <xf numFmtId="0" fontId="16" fillId="0" borderId="0" xfId="44" applyFont="1"/>
    <xf numFmtId="0" fontId="27" fillId="0" borderId="0" xfId="44" applyFont="1"/>
    <xf numFmtId="0" fontId="22" fillId="0" borderId="0" xfId="44" applyFont="1" applyAlignment="1">
      <alignment horizontal="left"/>
    </xf>
    <xf numFmtId="0" fontId="73" fillId="0" borderId="0" xfId="44" applyFont="1" applyAlignment="1">
      <alignment horizontal="left"/>
    </xf>
    <xf numFmtId="0" fontId="10" fillId="0" borderId="0" xfId="44" applyAlignment="1">
      <alignment horizontal="left" indent="3"/>
    </xf>
    <xf numFmtId="0" fontId="14" fillId="0" borderId="0" xfId="44" applyFont="1" applyAlignment="1">
      <alignment horizontal="left" vertical="top" wrapText="1"/>
    </xf>
    <xf numFmtId="0" fontId="23" fillId="0" borderId="0" xfId="37" applyAlignment="1" applyProtection="1">
      <alignment horizontal="left" vertical="center" indent="2"/>
    </xf>
    <xf numFmtId="0" fontId="23" fillId="0" borderId="0" xfId="37" applyFill="1" applyAlignment="1" applyProtection="1">
      <alignment horizontal="left" wrapText="1" indent="2"/>
    </xf>
    <xf numFmtId="0" fontId="23" fillId="0" borderId="0" xfId="37" applyFill="1" applyAlignment="1" applyProtection="1">
      <alignment horizontal="left" indent="2"/>
    </xf>
    <xf numFmtId="0" fontId="10" fillId="0" borderId="0" xfId="44" applyAlignment="1">
      <alignment wrapText="1"/>
    </xf>
    <xf numFmtId="0" fontId="24" fillId="0" borderId="0" xfId="44" applyFont="1" applyAlignment="1">
      <alignment horizontal="left"/>
    </xf>
    <xf numFmtId="0" fontId="10" fillId="0" borderId="24" xfId="44" applyBorder="1" applyAlignment="1">
      <alignment horizontal="right" vertical="center"/>
    </xf>
    <xf numFmtId="0" fontId="10" fillId="0" borderId="0" xfId="44" applyAlignment="1">
      <alignment horizontal="justify" vertical="top"/>
    </xf>
    <xf numFmtId="0" fontId="10" fillId="0" borderId="0" xfId="44" applyAlignment="1">
      <alignment horizontal="justify"/>
    </xf>
    <xf numFmtId="0" fontId="24" fillId="0" borderId="0" xfId="44" applyFont="1" applyAlignment="1">
      <alignment horizontal="left" vertical="top" wrapText="1"/>
    </xf>
    <xf numFmtId="0" fontId="24" fillId="0" borderId="0" xfId="44" quotePrefix="1" applyFont="1" applyAlignment="1">
      <alignment horizontal="justify" vertical="top" wrapText="1"/>
    </xf>
    <xf numFmtId="0" fontId="32" fillId="0" borderId="0" xfId="44" applyFont="1"/>
    <xf numFmtId="0" fontId="82" fillId="0" borderId="0" xfId="52" applyFont="1" applyAlignment="1" applyProtection="1">
      <alignment vertical="center"/>
    </xf>
    <xf numFmtId="0" fontId="32" fillId="0" borderId="0" xfId="44" applyFont="1" applyAlignment="1">
      <alignment horizontal="left" vertical="top"/>
    </xf>
    <xf numFmtId="0" fontId="32" fillId="0" borderId="0" xfId="44" applyFont="1" applyAlignment="1">
      <alignment horizontal="justify" vertical="top" wrapText="1"/>
    </xf>
    <xf numFmtId="0" fontId="10" fillId="0" borderId="24" xfId="44" applyBorder="1" applyAlignment="1">
      <alignment horizontal="right"/>
    </xf>
    <xf numFmtId="0" fontId="10" fillId="0" borderId="0" xfId="61" applyFont="1" applyAlignment="1">
      <alignment vertical="top" wrapText="1"/>
    </xf>
    <xf numFmtId="0" fontId="83" fillId="0" borderId="0" xfId="61" applyFont="1"/>
    <xf numFmtId="0" fontId="10" fillId="0" borderId="0" xfId="61" quotePrefix="1" applyFont="1" applyAlignment="1">
      <alignment vertical="top" wrapText="1"/>
    </xf>
    <xf numFmtId="0" fontId="82" fillId="0" borderId="0" xfId="52" applyFont="1" applyAlignment="1" applyProtection="1">
      <alignment vertical="center" wrapText="1"/>
    </xf>
    <xf numFmtId="0" fontId="84" fillId="0" borderId="0" xfId="62" applyFont="1" applyAlignment="1">
      <alignment horizontal="left" vertical="top"/>
    </xf>
    <xf numFmtId="0" fontId="80" fillId="0" borderId="0" xfId="44" applyFont="1" applyAlignment="1">
      <alignment horizontal="justify" vertical="top" wrapText="1"/>
    </xf>
    <xf numFmtId="0" fontId="85" fillId="0" borderId="0" xfId="63" applyFont="1" applyAlignment="1" applyProtection="1">
      <alignment vertical="center"/>
    </xf>
    <xf numFmtId="0" fontId="43" fillId="0" borderId="0" xfId="64" applyFont="1" applyAlignment="1" applyProtection="1">
      <alignment vertical="top" wrapText="1"/>
    </xf>
    <xf numFmtId="0" fontId="83" fillId="0" borderId="0" xfId="61" applyFont="1" applyAlignment="1">
      <alignment vertical="center"/>
    </xf>
    <xf numFmtId="0" fontId="24" fillId="0" borderId="0" xfId="61" applyFont="1" applyAlignment="1">
      <alignment vertical="center"/>
    </xf>
    <xf numFmtId="0" fontId="43" fillId="0" borderId="0" xfId="63" applyFont="1" applyAlignment="1" applyProtection="1">
      <alignment vertical="center"/>
    </xf>
    <xf numFmtId="0" fontId="43" fillId="0" borderId="0" xfId="64" applyFont="1" applyAlignment="1" applyProtection="1">
      <alignment vertical="center" wrapText="1"/>
    </xf>
    <xf numFmtId="0" fontId="29" fillId="0" borderId="0" xfId="48" applyFont="1" applyAlignment="1">
      <alignment vertical="top" wrapText="1"/>
    </xf>
    <xf numFmtId="0" fontId="29" fillId="0" borderId="0" xfId="64" applyFont="1" applyAlignment="1" applyProtection="1">
      <alignment vertical="center" wrapText="1"/>
    </xf>
    <xf numFmtId="0" fontId="29" fillId="0" borderId="0" xfId="64" applyFont="1" applyAlignment="1" applyProtection="1">
      <alignment vertical="top" wrapText="1"/>
    </xf>
    <xf numFmtId="0" fontId="29" fillId="0" borderId="0" xfId="48" applyFont="1" applyAlignment="1">
      <alignment horizontal="left" vertical="top" wrapText="1"/>
    </xf>
    <xf numFmtId="0" fontId="22" fillId="0" borderId="0" xfId="65" applyFont="1"/>
    <xf numFmtId="0" fontId="73" fillId="0" borderId="0" xfId="65" applyFont="1" applyAlignment="1">
      <alignment horizontal="center"/>
    </xf>
    <xf numFmtId="0" fontId="38" fillId="0" borderId="0" xfId="65" applyFont="1" applyAlignment="1">
      <alignment horizontal="left" indent="10"/>
    </xf>
    <xf numFmtId="0" fontId="29" fillId="0" borderId="0" xfId="65" applyFont="1" applyAlignment="1">
      <alignment horizontal="left" vertical="top" wrapText="1" indent="2"/>
    </xf>
    <xf numFmtId="0" fontId="38" fillId="0" borderId="0" xfId="65" applyFont="1" applyAlignment="1">
      <alignment horizontal="center"/>
    </xf>
    <xf numFmtId="0" fontId="1" fillId="0" borderId="0" xfId="65" applyAlignment="1">
      <alignment wrapText="1"/>
    </xf>
    <xf numFmtId="0" fontId="10" fillId="0" borderId="0" xfId="65" applyFont="1" applyAlignment="1">
      <alignment horizontal="left"/>
    </xf>
    <xf numFmtId="0" fontId="86" fillId="31" borderId="0" xfId="44" applyFont="1" applyFill="1" applyAlignment="1">
      <alignment horizontal="left" vertical="top" wrapText="1"/>
    </xf>
    <xf numFmtId="0" fontId="35" fillId="0" borderId="0" xfId="0" applyFont="1" applyAlignment="1" applyProtection="1">
      <alignment vertical="center"/>
      <protection locked="0" hidden="1"/>
    </xf>
    <xf numFmtId="0" fontId="21" fillId="0" borderId="0" xfId="0" applyFont="1" applyAlignment="1" applyProtection="1">
      <alignment vertical="center"/>
      <protection locked="0" hidden="1"/>
    </xf>
    <xf numFmtId="0" fontId="0" fillId="0" borderId="0" xfId="0" applyAlignment="1" applyProtection="1">
      <alignment vertical="center"/>
      <protection locked="0" hidden="1"/>
    </xf>
    <xf numFmtId="0" fontId="23" fillId="0" borderId="0" xfId="37" applyFont="1" applyFill="1" applyBorder="1" applyAlignment="1" applyProtection="1">
      <alignment horizontal="left" vertical="top" wrapText="1"/>
    </xf>
    <xf numFmtId="0" fontId="10" fillId="0" borderId="0" xfId="33" applyFont="1" applyFill="1" applyBorder="1" applyAlignment="1">
      <alignment horizontal="left" vertical="top" wrapText="1"/>
    </xf>
    <xf numFmtId="0" fontId="14" fillId="0" borderId="0" xfId="33" applyFont="1" applyFill="1" applyBorder="1" applyAlignment="1">
      <alignment vertical="top" wrapText="1"/>
    </xf>
    <xf numFmtId="0" fontId="0" fillId="0" borderId="0" xfId="33" applyFont="1" applyFill="1" applyBorder="1" applyAlignment="1">
      <alignment horizontal="left" vertical="top" wrapText="1"/>
    </xf>
    <xf numFmtId="0" fontId="86" fillId="31" borderId="0" xfId="44" applyFont="1" applyFill="1" applyAlignment="1">
      <alignment horizontal="left" vertical="top" wrapText="1"/>
    </xf>
    <xf numFmtId="0" fontId="10" fillId="0" borderId="0" xfId="28" applyFont="1" applyFill="1" applyBorder="1" applyAlignment="1" applyProtection="1">
      <alignment horizontal="left" wrapText="1"/>
      <protection locked="0" hidden="1"/>
    </xf>
    <xf numFmtId="0" fontId="14" fillId="0" borderId="0" xfId="0" applyFont="1" applyAlignment="1" applyProtection="1">
      <alignment wrapText="1"/>
      <protection locked="0" hidden="1"/>
    </xf>
    <xf numFmtId="0" fontId="21" fillId="2" borderId="15" xfId="0" applyFont="1" applyFill="1" applyBorder="1" applyAlignment="1" applyProtection="1">
      <alignment horizontal="center"/>
      <protection locked="0" hidden="1"/>
    </xf>
    <xf numFmtId="0" fontId="21" fillId="2" borderId="16" xfId="0" applyFont="1" applyFill="1" applyBorder="1" applyAlignment="1" applyProtection="1">
      <alignment horizontal="center"/>
      <protection locked="0" hidden="1"/>
    </xf>
    <xf numFmtId="0" fontId="21" fillId="2" borderId="17" xfId="0" applyFont="1" applyFill="1" applyBorder="1" applyAlignment="1" applyProtection="1">
      <alignment horizontal="center"/>
      <protection locked="0" hidden="1"/>
    </xf>
    <xf numFmtId="0" fontId="35" fillId="0" borderId="11" xfId="0" applyFont="1" applyBorder="1" applyAlignment="1" applyProtection="1">
      <alignment horizontal="left" vertical="center" wrapText="1"/>
      <protection locked="0" hidden="1"/>
    </xf>
    <xf numFmtId="0" fontId="21" fillId="0" borderId="9" xfId="0" applyFont="1" applyFill="1" applyBorder="1" applyAlignment="1" applyProtection="1">
      <alignment horizontal="center" vertical="center"/>
      <protection locked="0" hidden="1"/>
    </xf>
    <xf numFmtId="0" fontId="32" fillId="0" borderId="0" xfId="0" applyFont="1" applyAlignment="1" applyProtection="1">
      <alignment wrapText="1"/>
      <protection locked="0" hidden="1"/>
    </xf>
    <xf numFmtId="0" fontId="49" fillId="0" borderId="11" xfId="0" applyFont="1" applyBorder="1" applyAlignment="1" applyProtection="1">
      <alignment horizontal="center"/>
      <protection locked="0" hidden="1"/>
    </xf>
    <xf numFmtId="0" fontId="14" fillId="0" borderId="0" xfId="0" applyFont="1" applyAlignment="1" applyProtection="1">
      <alignment vertical="center" wrapText="1"/>
      <protection locked="0" hidden="1"/>
    </xf>
    <xf numFmtId="0" fontId="21" fillId="0" borderId="9" xfId="0" applyFont="1" applyFill="1" applyBorder="1" applyAlignment="1" applyProtection="1">
      <alignment horizontal="center" vertical="center" wrapText="1"/>
      <protection locked="0" hidden="1"/>
    </xf>
    <xf numFmtId="0" fontId="49" fillId="0" borderId="0" xfId="0" applyFont="1" applyFill="1" applyBorder="1" applyAlignment="1" applyProtection="1">
      <alignment horizontal="center" vertical="center" wrapText="1"/>
      <protection locked="0" hidden="1"/>
    </xf>
    <xf numFmtId="0" fontId="35" fillId="0" borderId="0" xfId="0" applyFont="1" applyAlignment="1" applyProtection="1">
      <alignment horizontal="left" vertical="center" wrapText="1"/>
      <protection locked="0" hidden="1"/>
    </xf>
    <xf numFmtId="0" fontId="21" fillId="0" borderId="3" xfId="0" applyFont="1" applyFill="1" applyBorder="1" applyAlignment="1" applyProtection="1">
      <alignment horizontal="center" vertical="center" wrapText="1"/>
      <protection locked="0" hidden="1"/>
    </xf>
    <xf numFmtId="0" fontId="21" fillId="0" borderId="4" xfId="0" applyFont="1" applyFill="1" applyBorder="1" applyAlignment="1" applyProtection="1">
      <alignment horizontal="center" vertical="center" wrapText="1"/>
      <protection locked="0" hidden="1"/>
    </xf>
    <xf numFmtId="0" fontId="21" fillId="0" borderId="5" xfId="0" applyFont="1" applyFill="1" applyBorder="1" applyAlignment="1" applyProtection="1">
      <alignment horizontal="center" vertical="center" wrapText="1"/>
      <protection locked="0" hidden="1"/>
    </xf>
    <xf numFmtId="0" fontId="21" fillId="0" borderId="15" xfId="0" applyFont="1" applyFill="1" applyBorder="1" applyAlignment="1" applyProtection="1">
      <alignment horizontal="center" vertical="center" wrapText="1"/>
      <protection locked="0" hidden="1"/>
    </xf>
    <xf numFmtId="0" fontId="21" fillId="0" borderId="16" xfId="0" applyFont="1" applyFill="1" applyBorder="1" applyAlignment="1" applyProtection="1">
      <alignment horizontal="center" vertical="center" wrapText="1"/>
      <protection locked="0" hidden="1"/>
    </xf>
    <xf numFmtId="0" fontId="21" fillId="0" borderId="17" xfId="0" applyFont="1" applyFill="1" applyBorder="1" applyAlignment="1" applyProtection="1">
      <alignment horizontal="center" vertical="center" wrapText="1"/>
      <protection locked="0" hidden="1"/>
    </xf>
    <xf numFmtId="0" fontId="10" fillId="0" borderId="0" xfId="44" applyAlignment="1">
      <alignment horizontal="left" wrapText="1"/>
    </xf>
    <xf numFmtId="0" fontId="23" fillId="0" borderId="0" xfId="37" applyFill="1" applyAlignment="1" applyProtection="1">
      <alignment horizontal="left"/>
    </xf>
    <xf numFmtId="0" fontId="23" fillId="0" borderId="0" xfId="37" applyFill="1" applyAlignment="1" applyProtection="1">
      <alignment horizontal="left" wrapText="1" indent="2"/>
    </xf>
    <xf numFmtId="0" fontId="23" fillId="0" borderId="0" xfId="37" applyFill="1" applyAlignment="1" applyProtection="1"/>
    <xf numFmtId="0" fontId="23" fillId="0" borderId="0" xfId="37" applyAlignment="1" applyProtection="1"/>
    <xf numFmtId="0" fontId="23" fillId="0" borderId="0" xfId="37" applyFill="1" applyBorder="1" applyAlignment="1" applyProtection="1">
      <alignment horizontal="left" wrapText="1"/>
    </xf>
    <xf numFmtId="0" fontId="23" fillId="0" borderId="0" xfId="37" applyFill="1" applyAlignment="1" applyProtection="1">
      <alignment horizontal="left" wrapText="1"/>
    </xf>
    <xf numFmtId="0" fontId="23" fillId="0" borderId="0" xfId="37" applyFill="1" applyBorder="1" applyAlignment="1" applyProtection="1">
      <alignment horizontal="left" vertical="top" wrapText="1" indent="2"/>
    </xf>
    <xf numFmtId="0" fontId="23" fillId="0" borderId="0" xfId="37" applyFill="1" applyAlignment="1" applyProtection="1">
      <alignment horizontal="left" vertical="top" wrapText="1" indent="2"/>
    </xf>
    <xf numFmtId="0" fontId="23" fillId="0" borderId="0" xfId="37" applyFill="1" applyAlignment="1" applyProtection="1">
      <alignment horizontal="left" indent="2"/>
    </xf>
    <xf numFmtId="0" fontId="23" fillId="0" borderId="0" xfId="37" applyAlignment="1" applyProtection="1">
      <alignment horizontal="left" wrapText="1" indent="2"/>
    </xf>
    <xf numFmtId="0" fontId="24" fillId="32" borderId="28" xfId="44" applyFont="1" applyFill="1" applyBorder="1"/>
    <xf numFmtId="0" fontId="10" fillId="32" borderId="0" xfId="44" applyFill="1" applyAlignment="1">
      <alignment horizontal="left" wrapText="1"/>
    </xf>
    <xf numFmtId="0" fontId="14" fillId="32" borderId="0" xfId="44" applyFont="1" applyFill="1" applyAlignment="1">
      <alignment horizontal="left" wrapText="1"/>
    </xf>
    <xf numFmtId="0" fontId="23" fillId="0" borderId="0" xfId="37" applyAlignment="1" applyProtection="1">
      <alignment horizontal="left" vertical="top" wrapText="1"/>
    </xf>
    <xf numFmtId="0" fontId="23" fillId="32" borderId="0" xfId="37" applyFill="1" applyBorder="1" applyAlignment="1" applyProtection="1">
      <alignment horizontal="left" vertical="top" wrapText="1" indent="2"/>
    </xf>
    <xf numFmtId="0" fontId="0" fillId="13" borderId="0" xfId="0" applyNumberFormat="1" applyFill="1" applyAlignment="1">
      <alignment wrapText="1"/>
    </xf>
    <xf numFmtId="0" fontId="76" fillId="16" borderId="25" xfId="0" applyFont="1" applyFill="1" applyBorder="1" applyAlignment="1">
      <alignment horizontal="left" vertical="top" wrapText="1"/>
    </xf>
    <xf numFmtId="0" fontId="77" fillId="15" borderId="27" xfId="0" applyFont="1" applyFill="1" applyBorder="1" applyAlignment="1">
      <alignment horizontal="right" vertical="top" wrapText="1"/>
    </xf>
    <xf numFmtId="0" fontId="77" fillId="15" borderId="27" xfId="0" applyFont="1" applyFill="1" applyBorder="1" applyAlignment="1">
      <alignment horizontal="left" vertical="top" wrapText="1"/>
    </xf>
    <xf numFmtId="0" fontId="76" fillId="16" borderId="29" xfId="0" applyFont="1" applyFill="1" applyBorder="1" applyAlignment="1">
      <alignment horizontal="left" vertical="top" wrapText="1"/>
    </xf>
    <xf numFmtId="0" fontId="76" fillId="16" borderId="30" xfId="0" applyFont="1" applyFill="1" applyBorder="1" applyAlignment="1">
      <alignment horizontal="left" vertical="top" wrapText="1"/>
    </xf>
    <xf numFmtId="0" fontId="77" fillId="15" borderId="33" xfId="0" applyFont="1" applyFill="1" applyBorder="1" applyAlignment="1">
      <alignment horizontal="right" vertical="top" wrapText="1"/>
    </xf>
    <xf numFmtId="0" fontId="77" fillId="15" borderId="32" xfId="0" applyFont="1" applyFill="1" applyBorder="1" applyAlignment="1">
      <alignment horizontal="left" vertical="top" wrapText="1"/>
    </xf>
    <xf numFmtId="0" fontId="76" fillId="16" borderId="31" xfId="0" applyFont="1" applyFill="1" applyBorder="1" applyAlignment="1">
      <alignment horizontal="left" vertical="top" wrapText="1"/>
    </xf>
    <xf numFmtId="0" fontId="14" fillId="0" borderId="0" xfId="0" applyFont="1" applyAlignment="1" applyProtection="1">
      <alignment wrapText="1"/>
      <protection hidden="1"/>
    </xf>
    <xf numFmtId="0" fontId="32" fillId="0" borderId="0" xfId="0" applyFont="1" applyAlignment="1" applyProtection="1">
      <alignment wrapText="1"/>
      <protection hidden="1"/>
    </xf>
    <xf numFmtId="0" fontId="21" fillId="2" borderId="15" xfId="0" applyFont="1" applyFill="1" applyBorder="1" applyAlignment="1" applyProtection="1">
      <alignment horizontal="center"/>
      <protection hidden="1"/>
    </xf>
    <xf numFmtId="0" fontId="21" fillId="2" borderId="16" xfId="0" applyFont="1" applyFill="1" applyBorder="1" applyAlignment="1" applyProtection="1">
      <alignment horizontal="center"/>
      <protection hidden="1"/>
    </xf>
    <xf numFmtId="0" fontId="21" fillId="2" borderId="17" xfId="0" applyFont="1" applyFill="1" applyBorder="1" applyAlignment="1" applyProtection="1">
      <alignment horizontal="center"/>
      <protection hidden="1"/>
    </xf>
    <xf numFmtId="0" fontId="21" fillId="14" borderId="0" xfId="0" applyFont="1" applyFill="1" applyAlignment="1" applyProtection="1">
      <alignment horizontal="center"/>
      <protection hidden="1"/>
    </xf>
    <xf numFmtId="0" fontId="34" fillId="0" borderId="11" xfId="0" applyFont="1" applyBorder="1" applyAlignment="1" applyProtection="1">
      <protection hidden="1"/>
    </xf>
    <xf numFmtId="0" fontId="21" fillId="0" borderId="9" xfId="0" applyFont="1" applyFill="1" applyBorder="1" applyAlignment="1" applyProtection="1">
      <alignment horizontal="center" vertical="center"/>
      <protection hidden="1"/>
    </xf>
    <xf numFmtId="49" fontId="57" fillId="0" borderId="18" xfId="0" applyNumberFormat="1" applyFont="1" applyFill="1" applyBorder="1" applyAlignment="1">
      <alignment horizontal="center" vertical="top" wrapText="1"/>
    </xf>
    <xf numFmtId="0" fontId="56" fillId="0" borderId="22" xfId="0" applyFont="1" applyFill="1" applyBorder="1" applyAlignment="1">
      <alignment horizontal="center" wrapText="1"/>
    </xf>
    <xf numFmtId="49" fontId="56" fillId="0" borderId="18" xfId="0" applyNumberFormat="1" applyFont="1" applyFill="1" applyBorder="1" applyAlignment="1">
      <alignment horizontal="center" wrapText="1"/>
    </xf>
    <xf numFmtId="0" fontId="57" fillId="23" borderId="19" xfId="0" applyFont="1" applyFill="1" applyBorder="1" applyAlignment="1">
      <alignment horizontal="left" vertical="top" wrapText="1"/>
    </xf>
    <xf numFmtId="0" fontId="60" fillId="0" borderId="19" xfId="0" applyFont="1" applyFill="1" applyBorder="1" applyAlignment="1">
      <alignment horizontal="left" vertical="top" wrapText="1"/>
    </xf>
    <xf numFmtId="0" fontId="61" fillId="21" borderId="19" xfId="0" applyFont="1" applyFill="1" applyBorder="1" applyAlignment="1">
      <alignment horizontal="left" vertical="top" wrapText="1"/>
    </xf>
    <xf numFmtId="0" fontId="57" fillId="22" borderId="19" xfId="0" applyFont="1" applyFill="1" applyBorder="1" applyAlignment="1">
      <alignment horizontal="left" vertical="top" wrapText="1"/>
    </xf>
    <xf numFmtId="0" fontId="62" fillId="21" borderId="19" xfId="0" applyFont="1" applyFill="1" applyBorder="1" applyAlignment="1">
      <alignment horizontal="left" vertical="top" wrapText="1"/>
    </xf>
    <xf numFmtId="0" fontId="21" fillId="0" borderId="9" xfId="0" applyFont="1" applyBorder="1" applyAlignment="1" applyProtection="1">
      <alignment horizontal="center"/>
      <protection hidden="1"/>
    </xf>
    <xf numFmtId="0" fontId="21" fillId="0" borderId="10" xfId="0" applyFont="1" applyFill="1" applyBorder="1" applyAlignment="1" applyProtection="1">
      <alignment horizontal="center" vertical="center" wrapText="1"/>
      <protection hidden="1"/>
    </xf>
    <xf numFmtId="0" fontId="21" fillId="0" borderId="6" xfId="0" applyFont="1" applyFill="1" applyBorder="1" applyAlignment="1" applyProtection="1">
      <alignment horizontal="center" vertical="center" wrapText="1"/>
      <protection hidden="1"/>
    </xf>
    <xf numFmtId="0" fontId="21" fillId="0" borderId="12" xfId="0" applyFont="1" applyFill="1" applyBorder="1" applyAlignment="1" applyProtection="1">
      <alignment horizontal="center" vertical="center" wrapText="1"/>
      <protection hidden="1"/>
    </xf>
    <xf numFmtId="0" fontId="21" fillId="0" borderId="8" xfId="0" applyFont="1" applyFill="1" applyBorder="1" applyAlignment="1" applyProtection="1">
      <alignment horizontal="center" vertical="center" wrapText="1"/>
      <protection hidden="1"/>
    </xf>
    <xf numFmtId="0" fontId="21" fillId="0" borderId="11" xfId="0" applyFont="1" applyFill="1" applyBorder="1" applyAlignment="1" applyProtection="1">
      <alignment horizontal="center" vertical="center" wrapText="1"/>
      <protection hidden="1"/>
    </xf>
    <xf numFmtId="0" fontId="21" fillId="0" borderId="14" xfId="0" applyFont="1" applyFill="1" applyBorder="1" applyAlignment="1" applyProtection="1">
      <alignment horizontal="center" vertical="center" wrapText="1"/>
      <protection hidden="1"/>
    </xf>
    <xf numFmtId="0" fontId="77" fillId="15" borderId="36" xfId="0" applyFont="1" applyFill="1" applyBorder="1" applyAlignment="1">
      <alignment horizontal="right" vertical="top" wrapText="1"/>
    </xf>
    <xf numFmtId="0" fontId="77" fillId="15" borderId="34" xfId="0" applyFont="1" applyFill="1" applyBorder="1" applyAlignment="1">
      <alignment horizontal="right" vertical="top" wrapText="1"/>
    </xf>
    <xf numFmtId="0" fontId="77" fillId="15" borderId="35" xfId="0" applyFont="1" applyFill="1" applyBorder="1" applyAlignment="1">
      <alignment horizontal="right" vertical="top" wrapText="1"/>
    </xf>
    <xf numFmtId="0" fontId="21" fillId="0" borderId="9" xfId="0" applyFont="1" applyFill="1" applyBorder="1" applyAlignment="1" applyProtection="1">
      <alignment horizontal="center" vertical="center" wrapText="1"/>
      <protection hidden="1"/>
    </xf>
    <xf numFmtId="0" fontId="21" fillId="0" borderId="9" xfId="0" quotePrefix="1" applyFont="1" applyFill="1" applyBorder="1" applyAlignment="1" applyProtection="1">
      <alignment horizontal="center" vertical="center" wrapText="1"/>
      <protection hidden="1"/>
    </xf>
    <xf numFmtId="0" fontId="21" fillId="0" borderId="11" xfId="0" applyFont="1" applyBorder="1" applyAlignment="1" applyProtection="1">
      <protection hidden="1"/>
    </xf>
    <xf numFmtId="0" fontId="21" fillId="0" borderId="3" xfId="0" applyFont="1" applyFill="1" applyBorder="1" applyAlignment="1" applyProtection="1">
      <alignment horizontal="center" vertical="center" wrapText="1"/>
      <protection hidden="1"/>
    </xf>
    <xf numFmtId="0" fontId="21" fillId="0" borderId="4" xfId="0" applyFont="1" applyFill="1" applyBorder="1" applyAlignment="1" applyProtection="1">
      <alignment horizontal="center" vertical="center" wrapText="1"/>
      <protection hidden="1"/>
    </xf>
    <xf numFmtId="0" fontId="21" fillId="0" borderId="5" xfId="0" applyFont="1" applyFill="1" applyBorder="1" applyAlignment="1" applyProtection="1">
      <alignment horizontal="center" vertical="center" wrapText="1"/>
      <protection hidden="1"/>
    </xf>
  </cellXfs>
  <cellStyles count="66">
    <cellStyle name="0mitP" xfId="1" xr:uid="{00000000-0005-0000-0000-000000000000}"/>
    <cellStyle name="0ohneP" xfId="2" xr:uid="{00000000-0005-0000-0000-000001000000}"/>
    <cellStyle name="10mitP" xfId="3" xr:uid="{00000000-0005-0000-0000-000002000000}"/>
    <cellStyle name="1mitP" xfId="4" xr:uid="{00000000-0005-0000-0000-000003000000}"/>
    <cellStyle name="3mitP" xfId="5" xr:uid="{00000000-0005-0000-0000-000004000000}"/>
    <cellStyle name="3ohneP" xfId="6" xr:uid="{00000000-0005-0000-0000-000005000000}"/>
    <cellStyle name="4mitP" xfId="7" xr:uid="{00000000-0005-0000-0000-000006000000}"/>
    <cellStyle name="6mitP" xfId="8" xr:uid="{00000000-0005-0000-0000-000007000000}"/>
    <cellStyle name="6ohneP" xfId="9" xr:uid="{00000000-0005-0000-0000-000008000000}"/>
    <cellStyle name="7mitP" xfId="10" xr:uid="{00000000-0005-0000-0000-000009000000}"/>
    <cellStyle name="9mitP" xfId="11" xr:uid="{00000000-0005-0000-0000-00000A000000}"/>
    <cellStyle name="9ohneP" xfId="12" xr:uid="{00000000-0005-0000-0000-00000B000000}"/>
    <cellStyle name="Besuchter Hyperlink" xfId="13" builtinId="9"/>
    <cellStyle name="Euro" xfId="14" xr:uid="{00000000-0005-0000-0000-00000D000000}"/>
    <cellStyle name="Hyperlink 2" xfId="16" xr:uid="{00000000-0005-0000-0000-00000E000000}"/>
    <cellStyle name="Hyperlink 3" xfId="17" xr:uid="{00000000-0005-0000-0000-00000F000000}"/>
    <cellStyle name="Hyperlink 3 3" xfId="48" xr:uid="{00000000-0005-0000-0000-000010000000}"/>
    <cellStyle name="Hyperlink 4" xfId="18" xr:uid="{00000000-0005-0000-0000-000011000000}"/>
    <cellStyle name="Hyperlink 5" xfId="32" xr:uid="{00000000-0005-0000-0000-000012000000}"/>
    <cellStyle name="Hyperlink 6" xfId="35" xr:uid="{00000000-0005-0000-0000-000013000000}"/>
    <cellStyle name="Hyperlink_Info-Seite" xfId="19" xr:uid="{00000000-0005-0000-0000-000014000000}"/>
    <cellStyle name="Hyperlink_Vorlage Infoseite" xfId="20" xr:uid="{00000000-0005-0000-0000-000015000000}"/>
    <cellStyle name="Link" xfId="15" builtinId="8"/>
    <cellStyle name="Link 2" xfId="37" xr:uid="{00000000-0005-0000-0000-000017000000}"/>
    <cellStyle name="Link 2 2" xfId="52" xr:uid="{00000000-0005-0000-0000-000018000000}"/>
    <cellStyle name="Link 2 2 2" xfId="60" xr:uid="{EDF8FE8B-ED06-4AA4-A887-15797E9D4D1A}"/>
    <cellStyle name="Link 2 2 2 2" xfId="63" xr:uid="{D86F554C-0E13-40CA-97BC-20C5EC6547FA}"/>
    <cellStyle name="Link 2 2 2 2 2" xfId="64" xr:uid="{D6801A30-AEF4-4107-8819-CB41B78E126C}"/>
    <cellStyle name="Link 2 2 3" xfId="62" xr:uid="{40D6DA9E-FF51-41AF-B0D3-6D07316C11AC}"/>
    <cellStyle name="Link 2 3" xfId="59" xr:uid="{8127195B-2F39-4650-AA16-93F460554E32}"/>
    <cellStyle name="Link 3" xfId="47" xr:uid="{00000000-0005-0000-0000-000019000000}"/>
    <cellStyle name="Link 4" xfId="51" xr:uid="{00000000-0005-0000-0000-00001A000000}"/>
    <cellStyle name="nf2" xfId="21" xr:uid="{00000000-0005-0000-0000-00001B000000}"/>
    <cellStyle name="Normal_040831_KapaBedarf-AA_Hochfahrlogik_A2LL_KT" xfId="22" xr:uid="{00000000-0005-0000-0000-00001C000000}"/>
    <cellStyle name="Standard" xfId="0" builtinId="0"/>
    <cellStyle name="Standard 10" xfId="40" xr:uid="{00000000-0005-0000-0000-00001E000000}"/>
    <cellStyle name="Standard 11" xfId="43" xr:uid="{00000000-0005-0000-0000-00001F000000}"/>
    <cellStyle name="Standard 11 2" xfId="58" xr:uid="{E186019A-76F9-4708-8D9C-7758500C3A35}"/>
    <cellStyle name="Standard 11 2 2" xfId="61" xr:uid="{0043C70A-3674-4035-BCAA-A2D5AB3B800D}"/>
    <cellStyle name="Standard 12" xfId="55" xr:uid="{00000000-0005-0000-0000-000020000000}"/>
    <cellStyle name="Standard 2" xfId="23" xr:uid="{00000000-0005-0000-0000-000021000000}"/>
    <cellStyle name="Standard 2 10" xfId="56" xr:uid="{00000000-0005-0000-0000-000022000000}"/>
    <cellStyle name="Standard 2 11" xfId="65" xr:uid="{3E846E74-202A-4C8E-B511-2528AF3924D3}"/>
    <cellStyle name="Standard 2 2" xfId="24" xr:uid="{00000000-0005-0000-0000-000023000000}"/>
    <cellStyle name="Standard 2 2 2" xfId="44" xr:uid="{00000000-0005-0000-0000-000024000000}"/>
    <cellStyle name="Standard 2 3" xfId="33" xr:uid="{00000000-0005-0000-0000-000025000000}"/>
    <cellStyle name="Standard 2 4" xfId="39" xr:uid="{00000000-0005-0000-0000-000026000000}"/>
    <cellStyle name="Standard 2 4 2" xfId="50" xr:uid="{00000000-0005-0000-0000-000027000000}"/>
    <cellStyle name="Standard 2 4 3" xfId="57" xr:uid="{79F42D2D-9802-4CA5-B9AA-C24729B73CF1}"/>
    <cellStyle name="Standard 2 5" xfId="41" xr:uid="{00000000-0005-0000-0000-000028000000}"/>
    <cellStyle name="Standard 2 6" xfId="42" xr:uid="{00000000-0005-0000-0000-000029000000}"/>
    <cellStyle name="Standard 2 7" xfId="45" xr:uid="{00000000-0005-0000-0000-00002A000000}"/>
    <cellStyle name="Standard 2 8" xfId="46" xr:uid="{00000000-0005-0000-0000-00002B000000}"/>
    <cellStyle name="Standard 2 9" xfId="54" xr:uid="{00000000-0005-0000-0000-00002C000000}"/>
    <cellStyle name="Standard 24" xfId="49" xr:uid="{00000000-0005-0000-0000-00002D000000}"/>
    <cellStyle name="Standard 24 4" xfId="53" xr:uid="{00000000-0005-0000-0000-00002E000000}"/>
    <cellStyle name="Standard 3" xfId="25" xr:uid="{00000000-0005-0000-0000-00002F000000}"/>
    <cellStyle name="Standard 4" xfId="26" xr:uid="{00000000-0005-0000-0000-000030000000}"/>
    <cellStyle name="Standard 5" xfId="27" xr:uid="{00000000-0005-0000-0000-000031000000}"/>
    <cellStyle name="Standard 6" xfId="31" xr:uid="{00000000-0005-0000-0000-000032000000}"/>
    <cellStyle name="Standard 7" xfId="34" xr:uid="{00000000-0005-0000-0000-000033000000}"/>
    <cellStyle name="Standard 8" xfId="36" xr:uid="{00000000-0005-0000-0000-000034000000}"/>
    <cellStyle name="Standard 9" xfId="38" xr:uid="{00000000-0005-0000-0000-000035000000}"/>
    <cellStyle name="Standard_qheftd" xfId="28" xr:uid="{00000000-0005-0000-0000-000037000000}"/>
    <cellStyle name="Standard_Vorlage Infoseite" xfId="29" xr:uid="{00000000-0005-0000-0000-000038000000}"/>
    <cellStyle name="Tsd" xfId="30" xr:uid="{00000000-0005-0000-0000-00003B000000}"/>
  </cellStyles>
  <dxfs count="26">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s>
  <tableStyles count="0" defaultTableStyle="TableStyleMedium9" defaultPivotStyle="PivotStyleLight16"/>
  <colors>
    <mruColors>
      <color rgb="FFFF66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3.159004185509675E-2"/>
          <c:y val="7.7337471122247148E-2"/>
          <c:w val="0.94545742815011968"/>
          <c:h val="0.68140313343962511"/>
        </c:manualLayout>
      </c:layout>
      <c:barChart>
        <c:barDir val="col"/>
        <c:grouping val="clustered"/>
        <c:varyColors val="0"/>
        <c:ser>
          <c:idx val="0"/>
          <c:order val="0"/>
          <c:tx>
            <c:strRef>
              <c:f>Tab_1!$B$9</c:f>
              <c:strCache>
                <c:ptCount val="1"/>
                <c:pt idx="0">
                  <c:v>gemeldete Berufsausbildungsstellen</c:v>
                </c:pt>
              </c:strCache>
            </c:strRef>
          </c:tx>
          <c:spPr>
            <a:solidFill>
              <a:schemeClr val="bg1">
                <a:lumMod val="50000"/>
              </a:schemeClr>
            </a:solidFill>
            <a:ln>
              <a:noFill/>
            </a:ln>
          </c:spPr>
          <c:invertIfNegative val="0"/>
          <c:dLbls>
            <c:spPr>
              <a:noFill/>
              <a:ln>
                <a:noFill/>
              </a:ln>
              <a:effectLst/>
            </c:spPr>
            <c:txPr>
              <a:bodyPr rot="-5400000" vert="horz" anchor="ctr" anchorCtr="0"/>
              <a:lstStyle/>
              <a:p>
                <a:pPr>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Tab_1!$A$12:$A$23</c:f>
              <c:strCache>
                <c:ptCount val="12"/>
                <c:pt idx="0">
                  <c:v>Oktober</c:v>
                </c:pt>
                <c:pt idx="1">
                  <c:v>November</c:v>
                </c:pt>
                <c:pt idx="2">
                  <c:v>Dezember</c:v>
                </c:pt>
                <c:pt idx="3">
                  <c:v>Januar</c:v>
                </c:pt>
                <c:pt idx="4">
                  <c:v>Februar</c:v>
                </c:pt>
                <c:pt idx="5">
                  <c:v>März</c:v>
                </c:pt>
                <c:pt idx="6">
                  <c:v>April</c:v>
                </c:pt>
                <c:pt idx="7">
                  <c:v>Mai</c:v>
                </c:pt>
                <c:pt idx="8">
                  <c:v>Juni</c:v>
                </c:pt>
                <c:pt idx="9">
                  <c:v>Juli</c:v>
                </c:pt>
                <c:pt idx="10">
                  <c:v>August</c:v>
                </c:pt>
                <c:pt idx="11">
                  <c:v>September</c:v>
                </c:pt>
              </c:strCache>
            </c:strRef>
          </c:cat>
          <c:val>
            <c:numRef>
              <c:f>Tab_1!$B$31:$B$42</c:f>
              <c:numCache>
                <c:formatCode>#,##0</c:formatCode>
                <c:ptCount val="12"/>
                <c:pt idx="0">
                  <c:v>279809</c:v>
                </c:pt>
                <c:pt idx="1">
                  <c:v>325318</c:v>
                </c:pt>
                <c:pt idx="2">
                  <c:v>354177</c:v>
                </c:pt>
                <c:pt idx="3">
                  <c:v>372137</c:v>
                </c:pt>
                <c:pt idx="4">
                  <c:v>396890</c:v>
                </c:pt>
                <c:pt idx="5">
                  <c:v>415886</c:v>
                </c:pt>
                <c:pt idx="6">
                  <c:v>431565</c:v>
                </c:pt>
                <c:pt idx="7">
                  <c:v>443852</c:v>
                </c:pt>
                <c:pt idx="8">
                  <c:v>459910</c:v>
                </c:pt>
                <c:pt idx="9">
                  <c:v>471653</c:v>
                </c:pt>
                <c:pt idx="10">
                  <c:v>483541</c:v>
                </c:pt>
                <c:pt idx="11">
                  <c:v>501338</c:v>
                </c:pt>
              </c:numCache>
            </c:numRef>
          </c:val>
          <c:extLst>
            <c:ext xmlns:c16="http://schemas.microsoft.com/office/drawing/2014/chart" uri="{C3380CC4-5D6E-409C-BE32-E72D297353CC}">
              <c16:uniqueId val="{00000000-C08E-407F-B6EF-90DA434DACF5}"/>
            </c:ext>
          </c:extLst>
        </c:ser>
        <c:ser>
          <c:idx val="5"/>
          <c:order val="1"/>
          <c:tx>
            <c:strRef>
              <c:f>Tab_1!$G$9</c:f>
              <c:strCache>
                <c:ptCount val="1"/>
                <c:pt idx="0">
                  <c:v>gemeldete Bewerber für Berufsausbildungsstellen</c:v>
                </c:pt>
              </c:strCache>
            </c:strRef>
          </c:tx>
          <c:spPr>
            <a:solidFill>
              <a:schemeClr val="bg1">
                <a:lumMod val="75000"/>
              </a:schemeClr>
            </a:solidFill>
            <a:ln>
              <a:noFill/>
            </a:ln>
          </c:spPr>
          <c:invertIfNegative val="0"/>
          <c:dLbls>
            <c:spPr>
              <a:noFill/>
              <a:ln>
                <a:noFill/>
              </a:ln>
              <a:effectLst/>
            </c:spPr>
            <c:txPr>
              <a:bodyPr rot="-5400000" vert="horz" anchor="ctr" anchorCtr="0"/>
              <a:lstStyle/>
              <a:p>
                <a:pPr>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Tab_1!$A$12:$A$23</c:f>
              <c:strCache>
                <c:ptCount val="12"/>
                <c:pt idx="0">
                  <c:v>Oktober</c:v>
                </c:pt>
                <c:pt idx="1">
                  <c:v>November</c:v>
                </c:pt>
                <c:pt idx="2">
                  <c:v>Dezember</c:v>
                </c:pt>
                <c:pt idx="3">
                  <c:v>Januar</c:v>
                </c:pt>
                <c:pt idx="4">
                  <c:v>Februar</c:v>
                </c:pt>
                <c:pt idx="5">
                  <c:v>März</c:v>
                </c:pt>
                <c:pt idx="6">
                  <c:v>April</c:v>
                </c:pt>
                <c:pt idx="7">
                  <c:v>Mai</c:v>
                </c:pt>
                <c:pt idx="8">
                  <c:v>Juni</c:v>
                </c:pt>
                <c:pt idx="9">
                  <c:v>Juli</c:v>
                </c:pt>
                <c:pt idx="10">
                  <c:v>August</c:v>
                </c:pt>
                <c:pt idx="11">
                  <c:v>September</c:v>
                </c:pt>
              </c:strCache>
            </c:strRef>
          </c:cat>
          <c:val>
            <c:numRef>
              <c:f>Tab_1!$C$31:$C$42</c:f>
              <c:numCache>
                <c:formatCode>#,##0</c:formatCode>
                <c:ptCount val="12"/>
                <c:pt idx="0">
                  <c:v>150857</c:v>
                </c:pt>
                <c:pt idx="1">
                  <c:v>193385</c:v>
                </c:pt>
                <c:pt idx="2">
                  <c:v>234996</c:v>
                </c:pt>
                <c:pt idx="3">
                  <c:v>259660</c:v>
                </c:pt>
                <c:pt idx="4">
                  <c:v>294488</c:v>
                </c:pt>
                <c:pt idx="5">
                  <c:v>326670</c:v>
                </c:pt>
                <c:pt idx="6">
                  <c:v>353941</c:v>
                </c:pt>
                <c:pt idx="7">
                  <c:v>375393</c:v>
                </c:pt>
                <c:pt idx="8">
                  <c:v>395736</c:v>
                </c:pt>
                <c:pt idx="9">
                  <c:v>414126</c:v>
                </c:pt>
                <c:pt idx="10">
                  <c:v>429608</c:v>
                </c:pt>
                <c:pt idx="11">
                  <c:v>444335</c:v>
                </c:pt>
              </c:numCache>
            </c:numRef>
          </c:val>
          <c:extLst>
            <c:ext xmlns:c16="http://schemas.microsoft.com/office/drawing/2014/chart" uri="{C3380CC4-5D6E-409C-BE32-E72D297353CC}">
              <c16:uniqueId val="{00000001-C08E-407F-B6EF-90DA434DACF5}"/>
            </c:ext>
          </c:extLst>
        </c:ser>
        <c:dLbls>
          <c:showLegendKey val="0"/>
          <c:showVal val="0"/>
          <c:showCatName val="0"/>
          <c:showSerName val="0"/>
          <c:showPercent val="0"/>
          <c:showBubbleSize val="0"/>
        </c:dLbls>
        <c:gapWidth val="75"/>
        <c:axId val="267113464"/>
        <c:axId val="217686080"/>
      </c:barChart>
      <c:catAx>
        <c:axId val="267113464"/>
        <c:scaling>
          <c:orientation val="minMax"/>
        </c:scaling>
        <c:delete val="0"/>
        <c:axPos val="b"/>
        <c:numFmt formatCode="General" sourceLinked="1"/>
        <c:majorTickMark val="none"/>
        <c:minorTickMark val="none"/>
        <c:tickLblPos val="nextTo"/>
        <c:crossAx val="217686080"/>
        <c:crosses val="autoZero"/>
        <c:auto val="1"/>
        <c:lblAlgn val="ctr"/>
        <c:lblOffset val="100"/>
        <c:noMultiLvlLbl val="0"/>
      </c:catAx>
      <c:valAx>
        <c:axId val="217686080"/>
        <c:scaling>
          <c:orientation val="minMax"/>
        </c:scaling>
        <c:delete val="1"/>
        <c:axPos val="l"/>
        <c:numFmt formatCode="#,##0" sourceLinked="1"/>
        <c:majorTickMark val="out"/>
        <c:minorTickMark val="none"/>
        <c:tickLblPos val="none"/>
        <c:crossAx val="267113464"/>
        <c:crosses val="autoZero"/>
        <c:crossBetween val="between"/>
      </c:valAx>
      <c:spPr>
        <a:noFill/>
        <a:ln w="25400">
          <a:noFill/>
        </a:ln>
      </c:spPr>
    </c:plotArea>
    <c:legend>
      <c:legendPos val="b"/>
      <c:overlay val="0"/>
    </c:legend>
    <c:plotVisOnly val="1"/>
    <c:dispBlanksAs val="gap"/>
    <c:showDLblsOverMax val="0"/>
  </c:chart>
  <c:spPr>
    <a:noFill/>
    <a:ln>
      <a:noFill/>
    </a:ln>
  </c:spPr>
  <c:printSettings>
    <c:headerFooter/>
    <c:pageMargins b="0.78740157499999996" l="0.70000000000000062" r="0.70000000000000062" t="0.78740157499999996" header="0.30000000000000032" footer="0.30000000000000032"/>
    <c:pageSetup orientation="portrait"/>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21741541874653492"/>
          <c:y val="7.0009033423667572E-2"/>
          <c:w val="0.74779666560371538"/>
          <c:h val="0.78446848242330369"/>
        </c:manualLayout>
      </c:layout>
      <c:barChart>
        <c:barDir val="col"/>
        <c:grouping val="percentStacked"/>
        <c:varyColors val="0"/>
        <c:ser>
          <c:idx val="3"/>
          <c:order val="0"/>
          <c:tx>
            <c:strRef>
              <c:f>Tab_2!$A$13</c:f>
              <c:strCache>
                <c:ptCount val="1"/>
                <c:pt idx="0">
                  <c:v>einmündende Bewerber</c:v>
                </c:pt>
              </c:strCache>
            </c:strRef>
          </c:tx>
          <c:spPr>
            <a:solidFill>
              <a:schemeClr val="accent1">
                <a:lumMod val="20000"/>
                <a:lumOff val="80000"/>
              </a:schemeClr>
            </a:solidFill>
            <a:ln>
              <a:noFill/>
            </a:ln>
          </c:spPr>
          <c:invertIfNegative val="0"/>
          <c:dLbls>
            <c:dLbl>
              <c:idx val="0"/>
              <c:layout>
                <c:manualLayout>
                  <c:x val="7.3211314475873548E-2"/>
                  <c:y val="2.5548624603742714E-3"/>
                </c:manualLayout>
              </c:layout>
              <c:spPr/>
              <c:txPr>
                <a:bodyPr/>
                <a:lstStyle/>
                <a:p>
                  <a:pPr>
                    <a:defRPr/>
                  </a:pPr>
                  <a:endParaRPr lang="de-DE"/>
                </a:p>
              </c:txPr>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368E-42F3-9ABF-C6C41CE8154C}"/>
                </c:ext>
              </c:extLst>
            </c:dLbl>
            <c:dLbl>
              <c:idx val="1"/>
              <c:layout>
                <c:manualLayout>
                  <c:x val="7.9866888519134913E-2"/>
                  <c:y val="1.3114754098360814E-2"/>
                </c:manualLayout>
              </c:layout>
              <c:spPr/>
              <c:txPr>
                <a:bodyPr/>
                <a:lstStyle/>
                <a:p>
                  <a:pPr>
                    <a:defRPr/>
                  </a:pPr>
                  <a:endParaRPr lang="de-DE"/>
                </a:p>
              </c:txPr>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368E-42F3-9ABF-C6C41CE8154C}"/>
                </c:ext>
              </c:extLst>
            </c:dLbl>
            <c:dLbl>
              <c:idx val="2"/>
              <c:layout>
                <c:manualLayout>
                  <c:x val="8.6522462562396638E-2"/>
                  <c:y val="3.1168831168831169E-2"/>
                </c:manualLayout>
              </c:layout>
              <c:spPr/>
              <c:txPr>
                <a:bodyPr/>
                <a:lstStyle/>
                <a:p>
                  <a:pPr>
                    <a:defRPr/>
                  </a:pPr>
                  <a:endParaRPr lang="de-DE"/>
                </a:p>
              </c:txPr>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368E-42F3-9ABF-C6C41CE8154C}"/>
                </c:ext>
              </c:extLst>
            </c:dLbl>
            <c:dLbl>
              <c:idx val="3"/>
              <c:layout>
                <c:manualLayout>
                  <c:x val="7.9866888519134774E-2"/>
                  <c:y val="2.7705627705627706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368E-42F3-9ABF-C6C41CE8154C}"/>
                </c:ext>
              </c:extLst>
            </c:dLbl>
            <c:dLbl>
              <c:idx val="4"/>
              <c:layout>
                <c:manualLayout>
                  <c:x val="7.4721384126049659E-2"/>
                  <c:y val="1.385281385281385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368E-42F3-9ABF-C6C41CE8154C}"/>
                </c:ext>
              </c:extLst>
            </c:dLbl>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Tab_2!$B$9:$F$9</c:f>
              <c:strCache>
                <c:ptCount val="5"/>
                <c:pt idx="0">
                  <c:v>2020/21</c:v>
                </c:pt>
                <c:pt idx="1">
                  <c:v>2021/22</c:v>
                </c:pt>
                <c:pt idx="2">
                  <c:v>2022/23</c:v>
                </c:pt>
                <c:pt idx="3">
                  <c:v>2023/24</c:v>
                </c:pt>
                <c:pt idx="4">
                  <c:v>2024/25</c:v>
                </c:pt>
              </c:strCache>
            </c:strRef>
          </c:cat>
          <c:val>
            <c:numRef>
              <c:f>roh_Tab_2_Formel!$B$25:$F$25</c:f>
              <c:numCache>
                <c:formatCode>0.0%</c:formatCode>
                <c:ptCount val="5"/>
                <c:pt idx="0">
                  <c:v>0.46027037687149835</c:v>
                </c:pt>
                <c:pt idx="1">
                  <c:v>0.47036931818181821</c:v>
                </c:pt>
                <c:pt idx="2">
                  <c:v>0.47769387692242082</c:v>
                </c:pt>
                <c:pt idx="3">
                  <c:v>0.45914049755301795</c:v>
                </c:pt>
                <c:pt idx="4">
                  <c:v>0.43022269233798821</c:v>
                </c:pt>
              </c:numCache>
            </c:numRef>
          </c:val>
          <c:extLst>
            <c:ext xmlns:c16="http://schemas.microsoft.com/office/drawing/2014/chart" uri="{C3380CC4-5D6E-409C-BE32-E72D297353CC}">
              <c16:uniqueId val="{00000005-368E-42F3-9ABF-C6C41CE8154C}"/>
            </c:ext>
          </c:extLst>
        </c:ser>
        <c:ser>
          <c:idx val="4"/>
          <c:order val="1"/>
          <c:tx>
            <c:strRef>
              <c:f>Tab_2!$A$14</c:f>
              <c:strCache>
                <c:ptCount val="1"/>
                <c:pt idx="0">
                  <c:v>andere ehemalige Bewerber</c:v>
                </c:pt>
              </c:strCache>
            </c:strRef>
          </c:tx>
          <c:spPr>
            <a:solidFill>
              <a:schemeClr val="bg1">
                <a:lumMod val="85000"/>
              </a:schemeClr>
            </a:solidFill>
            <a:ln>
              <a:noFill/>
            </a:ln>
          </c:spPr>
          <c:invertIfNegative val="0"/>
          <c:dLbls>
            <c:dLbl>
              <c:idx val="0"/>
              <c:layout>
                <c:manualLayout>
                  <c:x val="7.3211314475873548E-2"/>
                  <c:y val="4.0072396825244444E-17"/>
                </c:manualLayout>
              </c:layout>
              <c:spPr/>
              <c:txPr>
                <a:bodyPr/>
                <a:lstStyle/>
                <a:p>
                  <a:pPr>
                    <a:defRPr/>
                  </a:pPr>
                  <a:endParaRPr lang="de-DE"/>
                </a:p>
              </c:txPr>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368E-42F3-9ABF-C6C41CE8154C}"/>
                </c:ext>
              </c:extLst>
            </c:dLbl>
            <c:dLbl>
              <c:idx val="1"/>
              <c:layout>
                <c:manualLayout>
                  <c:x val="7.5429839156960624E-2"/>
                  <c:y val="1.7486338797814263E-2"/>
                </c:manualLayout>
              </c:layout>
              <c:spPr/>
              <c:txPr>
                <a:bodyPr/>
                <a:lstStyle/>
                <a:p>
                  <a:pPr>
                    <a:defRPr/>
                  </a:pPr>
                  <a:endParaRPr lang="de-DE"/>
                </a:p>
              </c:txPr>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368E-42F3-9ABF-C6C41CE8154C}"/>
                </c:ext>
              </c:extLst>
            </c:dLbl>
            <c:dLbl>
              <c:idx val="2"/>
              <c:layout>
                <c:manualLayout>
                  <c:x val="8.4303937881308702E-2"/>
                  <c:y val="3.8095238095238099E-2"/>
                </c:manualLayout>
              </c:layout>
              <c:spPr/>
              <c:txPr>
                <a:bodyPr/>
                <a:lstStyle/>
                <a:p>
                  <a:pPr>
                    <a:defRPr/>
                  </a:pPr>
                  <a:endParaRPr lang="de-DE"/>
                </a:p>
              </c:txPr>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368E-42F3-9ABF-C6C41CE8154C}"/>
                </c:ext>
              </c:extLst>
            </c:dLbl>
            <c:dLbl>
              <c:idx val="3"/>
              <c:layout>
                <c:manualLayout>
                  <c:x val="7.7648363838047699E-2"/>
                  <c:y val="3.8095238095238099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368E-42F3-9ABF-C6C41CE8154C}"/>
                </c:ext>
              </c:extLst>
            </c:dLbl>
            <c:dLbl>
              <c:idx val="4"/>
              <c:layout>
                <c:manualLayout>
                  <c:x val="7.0567697729372617E-2"/>
                  <c:y val="2.0779220779220779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368E-42F3-9ABF-C6C41CE8154C}"/>
                </c:ext>
              </c:extLst>
            </c:dLbl>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Tab_2!$B$9:$F$9</c:f>
              <c:strCache>
                <c:ptCount val="5"/>
                <c:pt idx="0">
                  <c:v>2020/21</c:v>
                </c:pt>
                <c:pt idx="1">
                  <c:v>2021/22</c:v>
                </c:pt>
                <c:pt idx="2">
                  <c:v>2022/23</c:v>
                </c:pt>
                <c:pt idx="3">
                  <c:v>2023/24</c:v>
                </c:pt>
                <c:pt idx="4">
                  <c:v>2024/25</c:v>
                </c:pt>
              </c:strCache>
            </c:strRef>
          </c:cat>
          <c:val>
            <c:numRef>
              <c:f>roh_Tab_2_Formel!$B$26:$F$26</c:f>
              <c:numCache>
                <c:formatCode>0.0%</c:formatCode>
                <c:ptCount val="5"/>
                <c:pt idx="0">
                  <c:v>0.38330223299649629</c:v>
                </c:pt>
                <c:pt idx="1">
                  <c:v>0.38663825757575759</c:v>
                </c:pt>
                <c:pt idx="2">
                  <c:v>0.37138646492551991</c:v>
                </c:pt>
                <c:pt idx="3">
                  <c:v>0.37776212368382028</c:v>
                </c:pt>
                <c:pt idx="4">
                  <c:v>0.37992505654517422</c:v>
                </c:pt>
              </c:numCache>
            </c:numRef>
          </c:val>
          <c:extLst>
            <c:ext xmlns:c16="http://schemas.microsoft.com/office/drawing/2014/chart" uri="{C3380CC4-5D6E-409C-BE32-E72D297353CC}">
              <c16:uniqueId val="{0000000B-368E-42F3-9ABF-C6C41CE8154C}"/>
            </c:ext>
          </c:extLst>
        </c:ser>
        <c:ser>
          <c:idx val="5"/>
          <c:order val="2"/>
          <c:tx>
            <c:strRef>
              <c:f>Tab_2!$A$15</c:f>
              <c:strCache>
                <c:ptCount val="1"/>
                <c:pt idx="0">
                  <c:v>Bewerber mit Alternative zum 30.09.</c:v>
                </c:pt>
              </c:strCache>
            </c:strRef>
          </c:tx>
          <c:spPr>
            <a:solidFill>
              <a:schemeClr val="accent1">
                <a:lumMod val="40000"/>
                <a:lumOff val="60000"/>
              </a:schemeClr>
            </a:solidFill>
            <a:ln>
              <a:noFill/>
            </a:ln>
          </c:spPr>
          <c:invertIfNegative val="0"/>
          <c:dLbls>
            <c:dLbl>
              <c:idx val="0"/>
              <c:layout>
                <c:manualLayout>
                  <c:x val="7.3211314475873548E-2"/>
                  <c:y val="0"/>
                </c:manualLayout>
              </c:layout>
              <c:spPr/>
              <c:txPr>
                <a:bodyPr/>
                <a:lstStyle/>
                <a:p>
                  <a:pPr>
                    <a:defRPr/>
                  </a:pPr>
                  <a:endParaRPr lang="de-DE"/>
                </a:p>
              </c:txPr>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C-368E-42F3-9ABF-C6C41CE8154C}"/>
                </c:ext>
              </c:extLst>
            </c:dLbl>
            <c:dLbl>
              <c:idx val="1"/>
              <c:layout>
                <c:manualLayout>
                  <c:x val="7.5429839156960624E-2"/>
                  <c:y val="8.7431693989071038E-3"/>
                </c:manualLayout>
              </c:layout>
              <c:spPr/>
              <c:txPr>
                <a:bodyPr/>
                <a:lstStyle/>
                <a:p>
                  <a:pPr>
                    <a:defRPr/>
                  </a:pPr>
                  <a:endParaRPr lang="de-DE"/>
                </a:p>
              </c:txPr>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D-368E-42F3-9ABF-C6C41CE8154C}"/>
                </c:ext>
              </c:extLst>
            </c:dLbl>
            <c:dLbl>
              <c:idx val="2"/>
              <c:layout>
                <c:manualLayout>
                  <c:x val="8.2085413200221696E-2"/>
                  <c:y val="1.385281385281386E-2"/>
                </c:manualLayout>
              </c:layout>
              <c:spPr/>
              <c:txPr>
                <a:bodyPr/>
                <a:lstStyle/>
                <a:p>
                  <a:pPr>
                    <a:defRPr/>
                  </a:pPr>
                  <a:endParaRPr lang="de-DE"/>
                </a:p>
              </c:txPr>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E-368E-42F3-9ABF-C6C41CE8154C}"/>
                </c:ext>
              </c:extLst>
            </c:dLbl>
            <c:dLbl>
              <c:idx val="3"/>
              <c:layout>
                <c:manualLayout>
                  <c:x val="7.7648363838047699E-2"/>
                  <c:y val="1.038961038961039E-2"/>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F-368E-42F3-9ABF-C6C41CE8154C}"/>
                </c:ext>
              </c:extLst>
            </c:dLbl>
            <c:dLbl>
              <c:idx val="4"/>
              <c:layout>
                <c:manualLayout>
                  <c:x val="7.6798227324388194E-2"/>
                  <c:y val="6.926406926406942E-3"/>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0-368E-42F3-9ABF-C6C41CE8154C}"/>
                </c:ext>
              </c:extLst>
            </c:dLbl>
            <c:spPr>
              <a:noFill/>
              <a:ln>
                <a:noFill/>
              </a:ln>
              <a:effectLst/>
            </c:sp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Tab_2!$B$9:$F$9</c:f>
              <c:strCache>
                <c:ptCount val="5"/>
                <c:pt idx="0">
                  <c:v>2020/21</c:v>
                </c:pt>
                <c:pt idx="1">
                  <c:v>2021/22</c:v>
                </c:pt>
                <c:pt idx="2">
                  <c:v>2022/23</c:v>
                </c:pt>
                <c:pt idx="3">
                  <c:v>2023/24</c:v>
                </c:pt>
                <c:pt idx="4">
                  <c:v>2024/25</c:v>
                </c:pt>
              </c:strCache>
            </c:strRef>
          </c:cat>
          <c:val>
            <c:numRef>
              <c:f>roh_Tab_2_Formel!$B$27:$F$27</c:f>
              <c:numCache>
                <c:formatCode>0.0%</c:formatCode>
                <c:ptCount val="5"/>
                <c:pt idx="0">
                  <c:v>9.9653321585171484E-2</c:v>
                </c:pt>
                <c:pt idx="1">
                  <c:v>8.9287405303030309E-2</c:v>
                </c:pt>
                <c:pt idx="2">
                  <c:v>8.8414179060273559E-2</c:v>
                </c:pt>
                <c:pt idx="3">
                  <c:v>9.0913725344802021E-2</c:v>
                </c:pt>
                <c:pt idx="4">
                  <c:v>0.10012715631224189</c:v>
                </c:pt>
              </c:numCache>
            </c:numRef>
          </c:val>
          <c:extLst>
            <c:ext xmlns:c16="http://schemas.microsoft.com/office/drawing/2014/chart" uri="{C3380CC4-5D6E-409C-BE32-E72D297353CC}">
              <c16:uniqueId val="{00000011-368E-42F3-9ABF-C6C41CE8154C}"/>
            </c:ext>
          </c:extLst>
        </c:ser>
        <c:ser>
          <c:idx val="6"/>
          <c:order val="3"/>
          <c:tx>
            <c:strRef>
              <c:f>Tab_2!$A$16</c:f>
              <c:strCache>
                <c:ptCount val="1"/>
                <c:pt idx="0">
                  <c:v>unversorgte Bewerber</c:v>
                </c:pt>
              </c:strCache>
            </c:strRef>
          </c:tx>
          <c:spPr>
            <a:solidFill>
              <a:schemeClr val="bg1">
                <a:lumMod val="50000"/>
              </a:schemeClr>
            </a:solidFill>
            <a:ln>
              <a:noFill/>
            </a:ln>
          </c:spPr>
          <c:invertIfNegative val="0"/>
          <c:dLbls>
            <c:dLbl>
              <c:idx val="0"/>
              <c:layout>
                <c:manualLayout>
                  <c:x val="7.3211139788890808E-2"/>
                  <c:y val="-4.3715444660326584E-3"/>
                </c:manualLayout>
              </c:layout>
              <c:spPr/>
              <c:txPr>
                <a:bodyPr/>
                <a:lstStyle/>
                <a:p>
                  <a:pPr>
                    <a:defRPr/>
                  </a:pPr>
                  <a:endParaRPr lang="de-DE"/>
                </a:p>
              </c:txPr>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2-368E-42F3-9ABF-C6C41CE8154C}"/>
                </c:ext>
              </c:extLst>
            </c:dLbl>
            <c:dLbl>
              <c:idx val="1"/>
              <c:layout>
                <c:manualLayout>
                  <c:x val="7.5429839156960624E-2"/>
                  <c:y val="-4.3715444660326584E-3"/>
                </c:manualLayout>
              </c:layout>
              <c:spPr/>
              <c:txPr>
                <a:bodyPr/>
                <a:lstStyle/>
                <a:p>
                  <a:pPr>
                    <a:defRPr/>
                  </a:pPr>
                  <a:endParaRPr lang="de-DE"/>
                </a:p>
              </c:txPr>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3-368E-42F3-9ABF-C6C41CE8154C}"/>
                </c:ext>
              </c:extLst>
            </c:dLbl>
            <c:dLbl>
              <c:idx val="2"/>
              <c:layout>
                <c:manualLayout>
                  <c:x val="8.2085413200221682E-2"/>
                  <c:y val="0"/>
                </c:manualLayout>
              </c:layout>
              <c:spPr/>
              <c:txPr>
                <a:bodyPr/>
                <a:lstStyle/>
                <a:p>
                  <a:pPr>
                    <a:defRPr/>
                  </a:pPr>
                  <a:endParaRPr lang="de-DE"/>
                </a:p>
              </c:txPr>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4-368E-42F3-9ABF-C6C41CE8154C}"/>
                </c:ext>
              </c:extLst>
            </c:dLbl>
            <c:dLbl>
              <c:idx val="3"/>
              <c:layout>
                <c:manualLayout>
                  <c:x val="7.5429839156960624E-2"/>
                  <c:y val="0"/>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5-368E-42F3-9ABF-C6C41CE8154C}"/>
                </c:ext>
              </c:extLst>
            </c:dLbl>
            <c:dLbl>
              <c:idx val="4"/>
              <c:layout>
                <c:manualLayout>
                  <c:x val="7.0992789794786473E-2"/>
                  <c:y val="0"/>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6-368E-42F3-9ABF-C6C41CE8154C}"/>
                </c:ext>
              </c:extLst>
            </c:dLbl>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Tab_2!$B$9:$F$9</c:f>
              <c:strCache>
                <c:ptCount val="5"/>
                <c:pt idx="0">
                  <c:v>2020/21</c:v>
                </c:pt>
                <c:pt idx="1">
                  <c:v>2021/22</c:v>
                </c:pt>
                <c:pt idx="2">
                  <c:v>2022/23</c:v>
                </c:pt>
                <c:pt idx="3">
                  <c:v>2023/24</c:v>
                </c:pt>
                <c:pt idx="4">
                  <c:v>2024/25</c:v>
                </c:pt>
              </c:strCache>
            </c:strRef>
          </c:cat>
          <c:val>
            <c:numRef>
              <c:f>roh_Tab_2_Formel!$B$28:$F$28</c:f>
              <c:numCache>
                <c:formatCode>0.0%</c:formatCode>
                <c:ptCount val="5"/>
                <c:pt idx="0">
                  <c:v>5.6774068546833881E-2</c:v>
                </c:pt>
                <c:pt idx="1">
                  <c:v>5.3705018939393938E-2</c:v>
                </c:pt>
                <c:pt idx="2">
                  <c:v>6.2505479091785748E-2</c:v>
                </c:pt>
                <c:pt idx="3">
                  <c:v>7.2183653418359778E-2</c:v>
                </c:pt>
                <c:pt idx="4">
                  <c:v>8.9725094804595631E-2</c:v>
                </c:pt>
              </c:numCache>
            </c:numRef>
          </c:val>
          <c:extLst>
            <c:ext xmlns:c16="http://schemas.microsoft.com/office/drawing/2014/chart" uri="{C3380CC4-5D6E-409C-BE32-E72D297353CC}">
              <c16:uniqueId val="{00000017-368E-42F3-9ABF-C6C41CE8154C}"/>
            </c:ext>
          </c:extLst>
        </c:ser>
        <c:dLbls>
          <c:showLegendKey val="0"/>
          <c:showVal val="0"/>
          <c:showCatName val="0"/>
          <c:showSerName val="0"/>
          <c:showPercent val="0"/>
          <c:showBubbleSize val="0"/>
        </c:dLbls>
        <c:gapWidth val="75"/>
        <c:overlap val="100"/>
        <c:axId val="264272008"/>
        <c:axId val="264272400"/>
      </c:barChart>
      <c:scatterChart>
        <c:scatterStyle val="lineMarker"/>
        <c:varyColors val="0"/>
        <c:ser>
          <c:idx val="0"/>
          <c:order val="4"/>
          <c:tx>
            <c:v>Ins 08/09</c:v>
          </c:tx>
          <c:spPr>
            <a:ln w="28575">
              <a:noFill/>
            </a:ln>
          </c:spPr>
          <c:marker>
            <c:symbol val="none"/>
          </c:marker>
          <c:dLbls>
            <c:dLbl>
              <c:idx val="0"/>
              <c:tx>
                <c:strRef>
                  <c:f>Tab_2!$B$11</c:f>
                  <c:strCache>
                    <c:ptCount val="1"/>
                    <c:pt idx="0">
                      <c:v>433.543</c:v>
                    </c:pt>
                  </c:strCache>
                </c:strRef>
              </c:tx>
              <c:spPr/>
              <c:txPr>
                <a:bodyPr/>
                <a:lstStyle/>
                <a:p>
                  <a:pPr>
                    <a:defRPr/>
                  </a:pPr>
                  <a:endParaRPr lang="de-DE"/>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{8827279B-1A73-491F-B933-706364E77F5F}</c15:txfldGUID>
                      <c15:f>Tab_2!$B$11</c15:f>
                      <c15:dlblFieldTableCache>
                        <c:ptCount val="1"/>
                        <c:pt idx="0">
                          <c:v>433.543</c:v>
                        </c:pt>
                      </c15:dlblFieldTableCache>
                    </c15:dlblFTEntry>
                  </c15:dlblFieldTable>
                  <c15:showDataLabelsRange val="0"/>
                </c:ext>
                <c:ext xmlns:c16="http://schemas.microsoft.com/office/drawing/2014/chart" uri="{C3380CC4-5D6E-409C-BE32-E72D297353CC}">
                  <c16:uniqueId val="{00000018-368E-42F3-9ABF-C6C41CE8154C}"/>
                </c:ext>
              </c:extLst>
            </c:dLbl>
            <c:spPr>
              <a:noFill/>
              <a:ln>
                <a:noFill/>
              </a:ln>
              <a:effectLst/>
            </c:sp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Lit>
              <c:formatCode>General</c:formatCode>
              <c:ptCount val="1"/>
              <c:pt idx="0">
                <c:v>1</c:v>
              </c:pt>
            </c:numLit>
          </c:xVal>
          <c:yVal>
            <c:numLit>
              <c:formatCode>General</c:formatCode>
              <c:ptCount val="1"/>
              <c:pt idx="0">
                <c:v>1</c:v>
              </c:pt>
            </c:numLit>
          </c:yVal>
          <c:smooth val="0"/>
          <c:extLst>
            <c:ext xmlns:c16="http://schemas.microsoft.com/office/drawing/2014/chart" uri="{C3380CC4-5D6E-409C-BE32-E72D297353CC}">
              <c16:uniqueId val="{00000019-368E-42F3-9ABF-C6C41CE8154C}"/>
            </c:ext>
          </c:extLst>
        </c:ser>
        <c:ser>
          <c:idx val="1"/>
          <c:order val="5"/>
          <c:tx>
            <c:v>Ins 09/10</c:v>
          </c:tx>
          <c:spPr>
            <a:ln w="28575">
              <a:noFill/>
            </a:ln>
          </c:spPr>
          <c:marker>
            <c:symbol val="none"/>
          </c:marker>
          <c:dLbls>
            <c:dLbl>
              <c:idx val="0"/>
              <c:tx>
                <c:strRef>
                  <c:f>Tab_2!$C$11</c:f>
                  <c:strCache>
                    <c:ptCount val="1"/>
                    <c:pt idx="0">
                      <c:v>422.400</c:v>
                    </c:pt>
                  </c:strCache>
                </c:strRef>
              </c:tx>
              <c:spPr/>
              <c:txPr>
                <a:bodyPr/>
                <a:lstStyle/>
                <a:p>
                  <a:pPr>
                    <a:defRPr/>
                  </a:pPr>
                  <a:endParaRPr lang="de-DE"/>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{C9FE88CE-DBB0-4F98-8035-771263262CCC}</c15:txfldGUID>
                      <c15:f>Tab_2!$C$11</c15:f>
                      <c15:dlblFieldTableCache>
                        <c:ptCount val="1"/>
                        <c:pt idx="0">
                          <c:v>422.400</c:v>
                        </c:pt>
                      </c15:dlblFieldTableCache>
                    </c15:dlblFTEntry>
                  </c15:dlblFieldTable>
                  <c15:showDataLabelsRange val="0"/>
                </c:ext>
                <c:ext xmlns:c16="http://schemas.microsoft.com/office/drawing/2014/chart" uri="{C3380CC4-5D6E-409C-BE32-E72D297353CC}">
                  <c16:uniqueId val="{0000001A-368E-42F3-9ABF-C6C41CE8154C}"/>
                </c:ext>
              </c:extLst>
            </c:dLbl>
            <c:spPr>
              <a:noFill/>
              <a:ln>
                <a:noFill/>
              </a:ln>
              <a:effectLst/>
            </c:sp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Lit>
              <c:formatCode>General</c:formatCode>
              <c:ptCount val="1"/>
              <c:pt idx="0">
                <c:v>2</c:v>
              </c:pt>
            </c:numLit>
          </c:xVal>
          <c:yVal>
            <c:numLit>
              <c:formatCode>General</c:formatCode>
              <c:ptCount val="1"/>
              <c:pt idx="0">
                <c:v>1</c:v>
              </c:pt>
            </c:numLit>
          </c:yVal>
          <c:smooth val="0"/>
          <c:extLst>
            <c:ext xmlns:c16="http://schemas.microsoft.com/office/drawing/2014/chart" uri="{C3380CC4-5D6E-409C-BE32-E72D297353CC}">
              <c16:uniqueId val="{0000001B-368E-42F3-9ABF-C6C41CE8154C}"/>
            </c:ext>
          </c:extLst>
        </c:ser>
        <c:ser>
          <c:idx val="2"/>
          <c:order val="6"/>
          <c:tx>
            <c:v>Ins 10/11</c:v>
          </c:tx>
          <c:spPr>
            <a:ln w="28575">
              <a:noFill/>
            </a:ln>
          </c:spPr>
          <c:marker>
            <c:symbol val="none"/>
          </c:marker>
          <c:dLbls>
            <c:dLbl>
              <c:idx val="0"/>
              <c:tx>
                <c:strRef>
                  <c:f>Tab_2!$D$11</c:f>
                  <c:strCache>
                    <c:ptCount val="1"/>
                    <c:pt idx="0">
                      <c:v>422.059</c:v>
                    </c:pt>
                  </c:strCache>
                </c:strRef>
              </c:tx>
              <c:spPr/>
              <c:txPr>
                <a:bodyPr/>
                <a:lstStyle/>
                <a:p>
                  <a:pPr>
                    <a:defRPr/>
                  </a:pPr>
                  <a:endParaRPr lang="de-DE"/>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{307D3E5C-8FA6-4D86-ACD1-33A556E4CE49}</c15:txfldGUID>
                      <c15:f>Tab_2!$D$11</c15:f>
                      <c15:dlblFieldTableCache>
                        <c:ptCount val="1"/>
                        <c:pt idx="0">
                          <c:v>422.059</c:v>
                        </c:pt>
                      </c15:dlblFieldTableCache>
                    </c15:dlblFTEntry>
                  </c15:dlblFieldTable>
                  <c15:showDataLabelsRange val="0"/>
                </c:ext>
                <c:ext xmlns:c16="http://schemas.microsoft.com/office/drawing/2014/chart" uri="{C3380CC4-5D6E-409C-BE32-E72D297353CC}">
                  <c16:uniqueId val="{0000001C-368E-42F3-9ABF-C6C41CE8154C}"/>
                </c:ext>
              </c:extLst>
            </c:dLbl>
            <c:spPr>
              <a:noFill/>
              <a:ln>
                <a:noFill/>
              </a:ln>
              <a:effectLst/>
            </c:sp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Lit>
              <c:formatCode>General</c:formatCode>
              <c:ptCount val="1"/>
              <c:pt idx="0">
                <c:v>3</c:v>
              </c:pt>
            </c:numLit>
          </c:xVal>
          <c:yVal>
            <c:numLit>
              <c:formatCode>General</c:formatCode>
              <c:ptCount val="1"/>
              <c:pt idx="0">
                <c:v>1</c:v>
              </c:pt>
            </c:numLit>
          </c:yVal>
          <c:smooth val="0"/>
          <c:extLst>
            <c:ext xmlns:c16="http://schemas.microsoft.com/office/drawing/2014/chart" uri="{C3380CC4-5D6E-409C-BE32-E72D297353CC}">
              <c16:uniqueId val="{0000001D-368E-42F3-9ABF-C6C41CE8154C}"/>
            </c:ext>
          </c:extLst>
        </c:ser>
        <c:ser>
          <c:idx val="7"/>
          <c:order val="7"/>
          <c:tx>
            <c:v>Ins 10/11</c:v>
          </c:tx>
          <c:spPr>
            <a:ln w="28575">
              <a:noFill/>
            </a:ln>
          </c:spPr>
          <c:marker>
            <c:symbol val="none"/>
          </c:marker>
          <c:dLbls>
            <c:dLbl>
              <c:idx val="0"/>
              <c:tx>
                <c:strRef>
                  <c:f>Tab_2!$E$11</c:f>
                  <c:strCache>
                    <c:ptCount val="1"/>
                    <c:pt idx="0">
                      <c:v>431.552</c:v>
                    </c:pt>
                  </c:strCache>
                </c:strRef>
              </c:tx>
              <c:spPr/>
              <c:txPr>
                <a:bodyPr/>
                <a:lstStyle/>
                <a:p>
                  <a:pPr>
                    <a:defRPr/>
                  </a:pPr>
                  <a:endParaRPr lang="de-DE"/>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{C61DA76A-262B-4692-9E6C-81DCAEEFA20B}</c15:txfldGUID>
                      <c15:f>Tab_2!$E$11</c15:f>
                      <c15:dlblFieldTableCache>
                        <c:ptCount val="1"/>
                        <c:pt idx="0">
                          <c:v>431.552</c:v>
                        </c:pt>
                      </c15:dlblFieldTableCache>
                    </c15:dlblFTEntry>
                  </c15:dlblFieldTable>
                  <c15:showDataLabelsRange val="0"/>
                </c:ext>
                <c:ext xmlns:c16="http://schemas.microsoft.com/office/drawing/2014/chart" uri="{C3380CC4-5D6E-409C-BE32-E72D297353CC}">
                  <c16:uniqueId val="{0000001E-368E-42F3-9ABF-C6C41CE8154C}"/>
                </c:ext>
              </c:extLst>
            </c:dLbl>
            <c:spPr>
              <a:noFill/>
              <a:ln>
                <a:noFill/>
              </a:ln>
              <a:effectLst/>
            </c:sp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Lit>
              <c:formatCode>General</c:formatCode>
              <c:ptCount val="1"/>
              <c:pt idx="0">
                <c:v>4</c:v>
              </c:pt>
            </c:numLit>
          </c:xVal>
          <c:yVal>
            <c:numLit>
              <c:formatCode>General</c:formatCode>
              <c:ptCount val="1"/>
              <c:pt idx="0">
                <c:v>1</c:v>
              </c:pt>
            </c:numLit>
          </c:yVal>
          <c:smooth val="0"/>
          <c:extLst>
            <c:ext xmlns:c16="http://schemas.microsoft.com/office/drawing/2014/chart" uri="{C3380CC4-5D6E-409C-BE32-E72D297353CC}">
              <c16:uniqueId val="{0000001F-368E-42F3-9ABF-C6C41CE8154C}"/>
            </c:ext>
          </c:extLst>
        </c:ser>
        <c:ser>
          <c:idx val="8"/>
          <c:order val="8"/>
          <c:tx>
            <c:v>Ins 12/13</c:v>
          </c:tx>
          <c:spPr>
            <a:ln w="28575">
              <a:noFill/>
            </a:ln>
          </c:spPr>
          <c:marker>
            <c:symbol val="none"/>
          </c:marker>
          <c:dLbls>
            <c:dLbl>
              <c:idx val="0"/>
              <c:tx>
                <c:strRef>
                  <c:f>Tab_2!$F$11</c:f>
                  <c:strCache>
                    <c:ptCount val="1"/>
                    <c:pt idx="0">
                      <c:v>444.335</c:v>
                    </c:pt>
                  </c:strCache>
                </c:strRef>
              </c:tx>
              <c:spPr/>
              <c:txPr>
                <a:bodyPr/>
                <a:lstStyle/>
                <a:p>
                  <a:pPr>
                    <a:defRPr/>
                  </a:pPr>
                  <a:endParaRPr lang="de-DE"/>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{BD456A9F-7B1C-4D03-8970-91E2D3DD1C5E}</c15:txfldGUID>
                      <c15:f>Tab_2!$F$11</c15:f>
                      <c15:dlblFieldTableCache>
                        <c:ptCount val="1"/>
                        <c:pt idx="0">
                          <c:v>444.335</c:v>
                        </c:pt>
                      </c15:dlblFieldTableCache>
                    </c15:dlblFTEntry>
                  </c15:dlblFieldTable>
                  <c15:showDataLabelsRange val="0"/>
                </c:ext>
                <c:ext xmlns:c16="http://schemas.microsoft.com/office/drawing/2014/chart" uri="{C3380CC4-5D6E-409C-BE32-E72D297353CC}">
                  <c16:uniqueId val="{00000020-368E-42F3-9ABF-C6C41CE8154C}"/>
                </c:ext>
              </c:extLst>
            </c:dLbl>
            <c:spPr>
              <a:noFill/>
              <a:ln>
                <a:noFill/>
              </a:ln>
              <a:effectLst/>
            </c:sp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Lit>
              <c:formatCode>General</c:formatCode>
              <c:ptCount val="1"/>
              <c:pt idx="0">
                <c:v>5</c:v>
              </c:pt>
            </c:numLit>
          </c:xVal>
          <c:yVal>
            <c:numLit>
              <c:formatCode>General</c:formatCode>
              <c:ptCount val="1"/>
              <c:pt idx="0">
                <c:v>1</c:v>
              </c:pt>
            </c:numLit>
          </c:yVal>
          <c:smooth val="0"/>
          <c:extLst>
            <c:ext xmlns:c16="http://schemas.microsoft.com/office/drawing/2014/chart" uri="{C3380CC4-5D6E-409C-BE32-E72D297353CC}">
              <c16:uniqueId val="{00000021-368E-42F3-9ABF-C6C41CE8154C}"/>
            </c:ext>
          </c:extLst>
        </c:ser>
        <c:dLbls>
          <c:showLegendKey val="0"/>
          <c:showVal val="0"/>
          <c:showCatName val="0"/>
          <c:showSerName val="0"/>
          <c:showPercent val="0"/>
          <c:showBubbleSize val="0"/>
        </c:dLbls>
        <c:axId val="264272008"/>
        <c:axId val="264272400"/>
      </c:scatterChart>
      <c:catAx>
        <c:axId val="264272008"/>
        <c:scaling>
          <c:orientation val="minMax"/>
        </c:scaling>
        <c:delete val="0"/>
        <c:axPos val="b"/>
        <c:numFmt formatCode="General" sourceLinked="1"/>
        <c:majorTickMark val="none"/>
        <c:minorTickMark val="none"/>
        <c:tickLblPos val="nextTo"/>
        <c:spPr>
          <a:ln>
            <a:solidFill>
              <a:schemeClr val="bg1">
                <a:lumMod val="75000"/>
              </a:schemeClr>
            </a:solidFill>
          </a:ln>
        </c:spPr>
        <c:crossAx val="264272400"/>
        <c:crosses val="autoZero"/>
        <c:auto val="1"/>
        <c:lblAlgn val="ctr"/>
        <c:lblOffset val="100"/>
        <c:noMultiLvlLbl val="0"/>
      </c:catAx>
      <c:valAx>
        <c:axId val="264272400"/>
        <c:scaling>
          <c:orientation val="minMax"/>
        </c:scaling>
        <c:delete val="1"/>
        <c:axPos val="l"/>
        <c:numFmt formatCode="0%" sourceLinked="1"/>
        <c:majorTickMark val="out"/>
        <c:minorTickMark val="none"/>
        <c:tickLblPos val="none"/>
        <c:crossAx val="264272008"/>
        <c:crosses val="autoZero"/>
        <c:crossBetween val="between"/>
      </c:valAx>
      <c:spPr>
        <a:noFill/>
        <a:ln w="25400">
          <a:noFill/>
        </a:ln>
      </c:spPr>
    </c:plotArea>
    <c:legend>
      <c:legendPos val="l"/>
      <c:legendEntry>
        <c:idx val="4"/>
        <c:delete val="1"/>
      </c:legendEntry>
      <c:legendEntry>
        <c:idx val="5"/>
        <c:delete val="1"/>
      </c:legendEntry>
      <c:legendEntry>
        <c:idx val="6"/>
        <c:delete val="1"/>
      </c:legendEntry>
      <c:legendEntry>
        <c:idx val="7"/>
        <c:delete val="1"/>
      </c:legendEntry>
      <c:legendEntry>
        <c:idx val="8"/>
        <c:delete val="1"/>
      </c:legendEntry>
      <c:layout>
        <c:manualLayout>
          <c:xMode val="edge"/>
          <c:yMode val="edge"/>
          <c:x val="1.3311148086522463E-2"/>
          <c:y val="1.7675699628455537E-2"/>
          <c:w val="0.18281639087959331"/>
          <c:h val="0.91656079353717168"/>
        </c:manualLayout>
      </c:layout>
      <c:overlay val="0"/>
    </c:legend>
    <c:plotVisOnly val="1"/>
    <c:dispBlanksAs val="gap"/>
    <c:showDLblsOverMax val="0"/>
  </c:chart>
  <c:spPr>
    <a:noFill/>
    <a:ln>
      <a:noFill/>
    </a:ln>
  </c:spPr>
  <c:printSettings>
    <c:headerFooter/>
    <c:pageMargins b="0.78740157499999996" l="0.70000000000000062" r="0.70000000000000062" t="0.78740157499999996" header="0.30000000000000032" footer="0.30000000000000032"/>
    <c:pageSetup/>
  </c:printSettings>
</c:chartSpace>
</file>

<file path=xl/ctrlProps/ctrlProp1.xml><?xml version="1.0" encoding="utf-8"?>
<formControlPr xmlns="http://schemas.microsoft.com/office/spreadsheetml/2009/9/main" objectType="Drop" dropLines="3" dropStyle="combo" dx="15" fmlaLink="Org!$C$29" fmlaRange="Org!$A$29:$A$31" noThreeD="1" sel="1" val="0"/>
</file>

<file path=xl/ctrlProps/ctrlProp2.xml><?xml version="1.0" encoding="utf-8"?>
<formControlPr xmlns="http://schemas.microsoft.com/office/spreadsheetml/2009/9/main" objectType="Drop" dropLines="19" dropStyle="combo" dx="15" fmlaLink="Org!$C$2" fmlaRange="Org!$A$2:$A$20" noThreeD="1" sel="1" val="0"/>
</file>

<file path=xl/ctrlProps/ctrlProp3.xml><?xml version="1.0" encoding="utf-8"?>
<formControlPr xmlns="http://schemas.microsoft.com/office/spreadsheetml/2009/9/main" objectType="Drop" dropLines="5" dropStyle="combo" dx="15" fmlaLink="Org!$C$33" fmlaRange="Org!$A$33:$A$37" noThreeD="1" sel="5" val="0"/>
</file>

<file path=xl/ctrlProps/ctrlProp4.xml><?xml version="1.0" encoding="utf-8"?>
<formControlPr xmlns="http://schemas.microsoft.com/office/spreadsheetml/2009/9/main" objectType="Drop" dropLines="19" dropStyle="combo" dx="15" fmlaLink="Org!$C$2" fmlaRange="Org!$A$2:$A$20" noThreeD="1" sel="1" val="0"/>
</file>

<file path=xl/ctrlProps/ctrlProp5.xml><?xml version="1.0" encoding="utf-8"?>
<formControlPr xmlns="http://schemas.microsoft.com/office/spreadsheetml/2009/9/main" objectType="Drop" dropLines="19" dropStyle="combo" dx="15" fmlaLink="Org!$C$2" fmlaRange="Org!$A$2:$A$20" noThreeD="1" sel="1" val="0"/>
</file>

<file path=xl/ctrlProps/ctrlProp6.xml><?xml version="1.0" encoding="utf-8"?>
<formControlPr xmlns="http://schemas.microsoft.com/office/spreadsheetml/2009/9/main" objectType="Drop" dropLines="5" dropStyle="combo" dx="15" fmlaLink="Org!$C$41" fmlaRange="Org!$A$41:$A$45" noThreeD="1" sel="1" val="0"/>
</file>

<file path=xl/ctrlProps/ctrlProp7.xml><?xml version="1.0" encoding="utf-8"?>
<formControlPr xmlns="http://schemas.microsoft.com/office/spreadsheetml/2009/9/main" objectType="Drop" dropLines="19" dropStyle="combo" dx="15" fmlaLink="Org!$C$2" fmlaRange="Org!$A$2:$A$20" noThreeD="1" sel="1" val="0"/>
</file>

<file path=xl/ctrlProps/ctrlProp8.xml><?xml version="1.0" encoding="utf-8"?>
<formControlPr xmlns="http://schemas.microsoft.com/office/spreadsheetml/2009/9/main" objectType="Drop" dropLines="5" dropStyle="combo" dx="15" fmlaLink="Org!$C$41" fmlaRange="Org!$A$41:$A$45" noThreeD="1" sel="1" val="0"/>
</file>

<file path=xl/ctrlProps/ctrlProp9.xml><?xml version="1.0" encoding="utf-8"?>
<formControlPr xmlns="http://schemas.microsoft.com/office/spreadsheetml/2009/9/main" objectType="Drop" dropLines="19" dropStyle="combo" dx="15" fmlaLink="Org!$C$2" fmlaRange="Org!$A$2:$A$20" noThreeD="1" sel="1" val="0"/>
</file>

<file path=xl/ctrlProps/ctrlProp10.xml><?xml version="1.0" encoding="utf-8"?>
<formControlPr xmlns="http://schemas.microsoft.com/office/spreadsheetml/2009/9/main" objectType="Drop" dropLines="3" dropStyle="combo" dx="15" fmlaLink="Org!$C$49" fmlaRange="Org!$A$49:$A$51" noThreeD="1" sel="1" val="0"/>
</file>

<file path=xl/ctrlProps/ctrlProp11.xml><?xml version="1.0" encoding="utf-8"?>
<formControlPr xmlns="http://schemas.microsoft.com/office/spreadsheetml/2009/9/main" objectType="Drop" dropLines="3" dropStyle="combo" dx="15" fmlaLink="Org!$C$56" fmlaRange="Org!$A$61:$A$63" noThreeD="1" sel="1" val="0"/>
</file>

<file path=xl/ctrlProps/ctrlProp12.xml><?xml version="1.0" encoding="utf-8"?>
<formControlPr xmlns="http://schemas.microsoft.com/office/spreadsheetml/2009/9/main" objectType="Drop" dropLines="19" dropStyle="combo" dx="15" fmlaLink="Org!$C$2" fmlaRange="Org!$A$2:$A$20" noThreeD="1" sel="1" val="0"/>
</file>

<file path=xl/ctrlProps/ctrlProp13.xml><?xml version="1.0" encoding="utf-8"?>
<formControlPr xmlns="http://schemas.microsoft.com/office/spreadsheetml/2009/9/main" objectType="Drop" dropLines="3" dropStyle="combo" dx="15" fmlaLink="Org!$C$29" fmlaRange="Org!$A$29:$A$31" noThreeD="1" sel="1" val="0"/>
</file>

<file path=xl/ctrlProps/ctrlProp14.xml><?xml version="1.0" encoding="utf-8"?>
<formControlPr xmlns="http://schemas.microsoft.com/office/spreadsheetml/2009/9/main" objectType="Drop" dropLines="5" dropStyle="combo" dx="15" fmlaLink="Org!$C$41" fmlaRange="Org!$A$41:$A$45" noThreeD="1" sel="1" val="0"/>
</file>

<file path=xl/ctrlProps/ctrlProp15.xml><?xml version="1.0" encoding="utf-8"?>
<formControlPr xmlns="http://schemas.microsoft.com/office/spreadsheetml/2009/9/main" objectType="Drop" dropLines="3" dropStyle="combo" dx="15" fmlaLink="Org!$C$49" fmlaRange="Org!$A$49:$A$51" noThreeD="1" sel="1" val="0"/>
</file>

<file path=xl/ctrlProps/ctrlProp16.xml><?xml version="1.0" encoding="utf-8"?>
<formControlPr xmlns="http://schemas.microsoft.com/office/spreadsheetml/2009/9/main" objectType="Drop" dropLines="3" dropStyle="combo" dx="15" fmlaLink="Org!$C$56" fmlaRange="Org!$A$61:$A$63" noThreeD="1" sel="1" val="0"/>
</file>

<file path=xl/ctrlProps/ctrlProp17.xml><?xml version="1.0" encoding="utf-8"?>
<formControlPr xmlns="http://schemas.microsoft.com/office/spreadsheetml/2009/9/main" objectType="Drop" dropLines="5" dropStyle="combo" dx="15" fmlaLink="Org!$C$33" fmlaRange="Org!$A$33:$A$37" noThreeD="1" sel="5" val="0"/>
</file>

<file path=xl/ctrlProps/ctrlProp18.xml><?xml version="1.0" encoding="utf-8"?>
<formControlPr xmlns="http://schemas.microsoft.com/office/spreadsheetml/2009/9/main" objectType="Drop" dropLines="19" dropStyle="combo" dx="15" fmlaLink="Org!$C$2" fmlaRange="Org!$A$2:$A$20" noThreeD="1" sel="1" val="0"/>
</file>

<file path=xl/ctrlProps/ctrlProp19.xml><?xml version="1.0" encoding="utf-8"?>
<formControlPr xmlns="http://schemas.microsoft.com/office/spreadsheetml/2009/9/main" objectType="Drop" dropLines="3" dropStyle="combo" dx="15" fmlaLink="Org!$C$29" fmlaRange="Org!$A$29:$A$31" noThreeD="1" sel="1" val="0"/>
</file>

<file path=xl/drawings/_rels/drawing1.xml.rels><?xml version="1.0" encoding="UTF-8" standalone="yes"?>
<Relationships xmlns="http://schemas.openxmlformats.org/package/2006/relationships"><Relationship Id="rId3" Type="http://schemas.openxmlformats.org/officeDocument/2006/relationships/image" Target="../media/image1.emf"/><Relationship Id="rId2" Type="http://schemas.openxmlformats.org/officeDocument/2006/relationships/image" Target="file:///\\Dst.baintern.de\dfs\701\BA-Daten\Statistik\Pinnwand\Technik_Arbeitshilfen\StyleGuide-Formator\\Deckblatt\Bilder\Hochformat\Zeitreihen.jpg" TargetMode="External"/><Relationship Id="rId1" Type="http://schemas.openxmlformats.org/officeDocument/2006/relationships/image" Target="file:///\\Dst.baintern.de\dfs\701\BA-Daten\Statistik\Pinnwand\Technik_Arbeitshilfen\StyleGuide-Formator\\Deckblatt\Bilder\Hochformat\Grauer_Balken.jpg" TargetMode="External"/></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xml"/><Relationship Id="rId1" Type="http://schemas.openxmlformats.org/officeDocument/2006/relationships/image" Target="../media/image2.jpeg"/></Relationships>
</file>

<file path=xl/drawings/_rels/drawing5.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2.xml"/><Relationship Id="rId1" Type="http://schemas.openxmlformats.org/officeDocument/2006/relationships/image" Target="../media/image2.jpeg"/></Relationships>
</file>

<file path=xl/drawings/_rels/drawing6.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2.jpeg"/></Relationships>
</file>

<file path=xl/drawings/_rels/drawing7.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2.jpeg"/></Relationships>
</file>

<file path=xl/drawings/_rels/drawing8.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2.jpeg"/></Relationships>
</file>

<file path=xl/drawings/_rels/drawing9.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2.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1.emf"/></Relationships>
</file>

<file path=xl/drawings/_rels/drawing13.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2.jpeg"/></Relationships>
</file>

<file path=xl/drawings/_rels/drawing14.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2.jpeg"/></Relationships>
</file>

<file path=xl/drawings/_rels/drawing15.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2.jpeg"/></Relationships>
</file>

<file path=xl/drawings/_rels/drawing16.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2.jpeg"/></Relationships>
</file>

<file path=xl/drawings/_rels/drawing17.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2.jpeg"/></Relationships>
</file>

<file path=xl/drawings/_rels/drawing18.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6864350" cy="2349500"/>
    <xdr:pic>
      <xdr:nvPicPr>
        <xdr:cNvPr id="2" name="Grafik 1">
          <a:extLst>
            <a:ext uri="{FF2B5EF4-FFF2-40B4-BE49-F238E27FC236}">
              <a16:creationId xmlns:a16="http://schemas.microsoft.com/office/drawing/2014/main" id="{00000000-0008-0000-0000-000002000000}"/>
            </a:ext>
          </a:extLst>
        </xdr:cNvPr>
        <xdr:cNvPicPr>
          <a:picLocks/>
        </xdr:cNvPicPr>
      </xdr:nvPicPr>
      <xdr:blipFill>
        <a:blip xmlns:r="http://schemas.openxmlformats.org/officeDocument/2006/relationships" r:link="rId1"/>
        <a:stretch>
          <a:fillRect/>
        </a:stretch>
      </xdr:blipFill>
      <xdr:spPr>
        <a:xfrm>
          <a:off x="0" y="0"/>
          <a:ext cx="6864350" cy="2349500"/>
        </a:xfrm>
        <a:prstGeom prst="rect">
          <a:avLst/>
        </a:prstGeom>
      </xdr:spPr>
    </xdr:pic>
    <xdr:clientData/>
  </xdr:oneCellAnchor>
  <xdr:twoCellAnchor>
    <xdr:from>
      <xdr:col>0</xdr:col>
      <xdr:colOff>508000</xdr:colOff>
      <xdr:row>2</xdr:row>
      <xdr:rowOff>88900</xdr:rowOff>
    </xdr:from>
    <xdr:to>
      <xdr:col>1</xdr:col>
      <xdr:colOff>3127375</xdr:colOff>
      <xdr:row>6</xdr:row>
      <xdr:rowOff>88900</xdr:rowOff>
    </xdr:to>
    <xdr:sp macro="" textlink="">
      <xdr:nvSpPr>
        <xdr:cNvPr id="3" name="Kopfbereich">
          <a:extLst>
            <a:ext uri="{FF2B5EF4-FFF2-40B4-BE49-F238E27FC236}">
              <a16:creationId xmlns:a16="http://schemas.microsoft.com/office/drawing/2014/main" id="{00000000-0008-0000-0000-000003000000}"/>
            </a:ext>
          </a:extLst>
        </xdr:cNvPr>
        <xdr:cNvSpPr txBox="1"/>
      </xdr:nvSpPr>
      <xdr:spPr>
        <a:xfrm>
          <a:off x="508000" y="450850"/>
          <a:ext cx="1171575" cy="7239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31750</xdr:rowOff>
    </xdr:from>
    <xdr:to>
      <xdr:col>1</xdr:col>
      <xdr:colOff>3127375</xdr:colOff>
      <xdr:row>11</xdr:row>
      <xdr:rowOff>19050</xdr:rowOff>
    </xdr:to>
    <xdr:sp macro="" textlink="">
      <xdr:nvSpPr>
        <xdr:cNvPr id="4" name="Titel">
          <a:extLst>
            <a:ext uri="{FF2B5EF4-FFF2-40B4-BE49-F238E27FC236}">
              <a16:creationId xmlns:a16="http://schemas.microsoft.com/office/drawing/2014/main" id="{00000000-0008-0000-0000-000004000000}"/>
            </a:ext>
          </a:extLst>
        </xdr:cNvPr>
        <xdr:cNvSpPr txBox="1"/>
      </xdr:nvSpPr>
      <xdr:spPr>
        <a:xfrm>
          <a:off x="508000" y="936625"/>
          <a:ext cx="1171575" cy="107315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Bewerber und Berufsausbildungsstellen (Zeitreihe Monats-/ Jahreszahlen)</a:t>
          </a:r>
        </a:p>
      </xdr:txBody>
    </xdr:sp>
    <xdr:clientData/>
  </xdr:twoCellAnchor>
  <xdr:twoCellAnchor>
    <xdr:from>
      <xdr:col>0</xdr:col>
      <xdr:colOff>508000</xdr:colOff>
      <xdr:row>9</xdr:row>
      <xdr:rowOff>158750</xdr:rowOff>
    </xdr:from>
    <xdr:to>
      <xdr:col>1</xdr:col>
      <xdr:colOff>3127375</xdr:colOff>
      <xdr:row>13</xdr:row>
      <xdr:rowOff>158750</xdr:rowOff>
    </xdr:to>
    <xdr:sp macro="" textlink="">
      <xdr:nvSpPr>
        <xdr:cNvPr id="5" name="Region">
          <a:extLst>
            <a:ext uri="{FF2B5EF4-FFF2-40B4-BE49-F238E27FC236}">
              <a16:creationId xmlns:a16="http://schemas.microsoft.com/office/drawing/2014/main" id="{00000000-0008-0000-0000-000005000000}"/>
            </a:ext>
          </a:extLst>
        </xdr:cNvPr>
        <xdr:cNvSpPr txBox="1"/>
      </xdr:nvSpPr>
      <xdr:spPr>
        <a:xfrm>
          <a:off x="508000" y="1787525"/>
          <a:ext cx="1171575" cy="7239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Deutschland, West/Ost und Länder</a:t>
          </a:r>
        </a:p>
      </xdr:txBody>
    </xdr:sp>
    <xdr:clientData/>
  </xdr:twoCellAnchor>
  <xdr:twoCellAnchor>
    <xdr:from>
      <xdr:col>0</xdr:col>
      <xdr:colOff>508000</xdr:colOff>
      <xdr:row>11</xdr:row>
      <xdr:rowOff>57150</xdr:rowOff>
    </xdr:from>
    <xdr:to>
      <xdr:col>1</xdr:col>
      <xdr:colOff>3127375</xdr:colOff>
      <xdr:row>15</xdr:row>
      <xdr:rowOff>57150</xdr:rowOff>
    </xdr:to>
    <xdr:sp macro="" textlink="$C$1">
      <xdr:nvSpPr>
        <xdr:cNvPr id="6" name="Berichtsmonat">
          <a:extLst>
            <a:ext uri="{FF2B5EF4-FFF2-40B4-BE49-F238E27FC236}">
              <a16:creationId xmlns:a16="http://schemas.microsoft.com/office/drawing/2014/main" id="{00000000-0008-0000-0000-000006000000}"/>
            </a:ext>
          </a:extLst>
        </xdr:cNvPr>
        <xdr:cNvSpPr txBox="1"/>
      </xdr:nvSpPr>
      <xdr:spPr>
        <a:xfrm>
          <a:off x="508000" y="2047875"/>
          <a:ext cx="1171575" cy="7239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fld id="{189814AE-2296-48D5-8858-0B3C961C6D1C}" type="TxLink">
            <a:rPr lang="en-US" sz="1200" b="0" i="0" u="none" strike="noStrike">
              <a:solidFill>
                <a:srgbClr val="FFFFFF"/>
              </a:solidFill>
              <a:latin typeface="Arial"/>
              <a:cs typeface="Arial"/>
            </a:rPr>
            <a:pPr/>
            <a:t>September 2025 (Revidierte Daten)</a:t>
          </a:fld>
          <a:endParaRPr lang="de-DE" sz="1200">
            <a:solidFill>
              <a:schemeClr val="bg1"/>
            </a:solidFill>
            <a:latin typeface="Arial" panose="020B0604020202020204" pitchFamily="34" charset="0"/>
          </a:endParaRPr>
        </a:p>
      </xdr:txBody>
    </xdr:sp>
    <xdr:clientData/>
  </xdr:twoCellAnchor>
  <xdr:oneCellAnchor>
    <xdr:from>
      <xdr:col>0</xdr:col>
      <xdr:colOff>69850</xdr:colOff>
      <xdr:row>13</xdr:row>
      <xdr:rowOff>146050</xdr:rowOff>
    </xdr:from>
    <xdr:ext cx="6794500" cy="7429500"/>
    <xdr:pic>
      <xdr:nvPicPr>
        <xdr:cNvPr id="7" name="Grafik 6">
          <a:extLst>
            <a:ext uri="{FF2B5EF4-FFF2-40B4-BE49-F238E27FC236}">
              <a16:creationId xmlns:a16="http://schemas.microsoft.com/office/drawing/2014/main" id="{00000000-0008-0000-0000-000007000000}"/>
            </a:ext>
          </a:extLst>
        </xdr:cNvPr>
        <xdr:cNvPicPr>
          <a:picLocks/>
        </xdr:cNvPicPr>
      </xdr:nvPicPr>
      <xdr:blipFill>
        <a:blip xmlns:r="http://schemas.openxmlformats.org/officeDocument/2006/relationships" r:link="rId2"/>
        <a:stretch>
          <a:fillRect/>
        </a:stretch>
      </xdr:blipFill>
      <xdr:spPr>
        <a:xfrm>
          <a:off x="69850" y="2498725"/>
          <a:ext cx="6794500" cy="7429500"/>
        </a:xfrm>
        <a:prstGeom prst="rect">
          <a:avLst/>
        </a:prstGeom>
      </xdr:spPr>
    </xdr:pic>
    <xdr:clientData/>
  </xdr:oneCellAnchor>
  <xdr:absoluteAnchor>
    <xdr:pos x="69088" y="9906000"/>
    <xdr:ext cx="2152800" cy="446400"/>
    <xdr:pic>
      <xdr:nvPicPr>
        <xdr:cNvPr id="8" name="BA-Logo">
          <a:extLst>
            <a:ext uri="{FF2B5EF4-FFF2-40B4-BE49-F238E27FC236}">
              <a16:creationId xmlns:a16="http://schemas.microsoft.com/office/drawing/2014/main" id="{00000000-0008-0000-0000-000008000000}"/>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bwMode="auto">
        <a:xfrm>
          <a:off x="69088" y="9906000"/>
          <a:ext cx="2152800" cy="446400"/>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absoluteAnchor>
</xdr:wsDr>
</file>

<file path=xl/drawings/drawing2.xml><?xml version="1.0" encoding="utf-8"?>
<xdr:wsDr xmlns:xdr="http://schemas.openxmlformats.org/drawingml/2006/spreadsheetDrawing" xmlns:a="http://schemas.openxmlformats.org/drawingml/2006/main">
  <xdr:twoCellAnchor editAs="oneCell">
    <xdr:from>
      <xdr:col>0</xdr:col>
      <xdr:colOff>19050</xdr:colOff>
      <xdr:row>0</xdr:row>
      <xdr:rowOff>38100</xdr:rowOff>
    </xdr:from>
    <xdr:to>
      <xdr:col>2</xdr:col>
      <xdr:colOff>266700</xdr:colOff>
      <xdr:row>0</xdr:row>
      <xdr:rowOff>409575</xdr:rowOff>
    </xdr:to>
    <xdr:pic>
      <xdr:nvPicPr>
        <xdr:cNvPr id="2" name="BA-Logo">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38100"/>
          <a:ext cx="1819275"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38100</xdr:rowOff>
    </xdr:from>
    <xdr:to>
      <xdr:col>1</xdr:col>
      <xdr:colOff>819150</xdr:colOff>
      <xdr:row>1</xdr:row>
      <xdr:rowOff>0</xdr:rowOff>
    </xdr:to>
    <xdr:pic>
      <xdr:nvPicPr>
        <xdr:cNvPr id="44039" name="Picture 3" descr="Statistik-4c-200">
          <a:extLst>
            <a:ext uri="{FF2B5EF4-FFF2-40B4-BE49-F238E27FC236}">
              <a16:creationId xmlns:a16="http://schemas.microsoft.com/office/drawing/2014/main" id="{00000000-0008-0000-0200-000007AC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38100"/>
          <a:ext cx="1905000" cy="390525"/>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209550</xdr:colOff>
      <xdr:row>0</xdr:row>
      <xdr:rowOff>19050</xdr:rowOff>
    </xdr:from>
    <xdr:to>
      <xdr:col>3</xdr:col>
      <xdr:colOff>266700</xdr:colOff>
      <xdr:row>0</xdr:row>
      <xdr:rowOff>409575</xdr:rowOff>
    </xdr:to>
    <xdr:pic>
      <xdr:nvPicPr>
        <xdr:cNvPr id="24598" name="Picture 1" descr="Statistik-4c-200">
          <a:extLst>
            <a:ext uri="{FF2B5EF4-FFF2-40B4-BE49-F238E27FC236}">
              <a16:creationId xmlns:a16="http://schemas.microsoft.com/office/drawing/2014/main" id="{00000000-0008-0000-0300-0000166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09550" y="19050"/>
          <a:ext cx="1905000" cy="390525"/>
        </a:xfrm>
        <a:prstGeom prst="rect">
          <a:avLst/>
        </a:prstGeom>
        <a:noFill/>
        <a:ln w="9525">
          <a:noFill/>
          <a:miter lim="800000"/>
          <a:headEnd/>
          <a:tailEnd/>
        </a:ln>
      </xdr:spPr>
    </xdr:pic>
    <xdr:clientData/>
  </xdr:twoCellAnchor>
  <xdr:twoCellAnchor>
    <xdr:from>
      <xdr:col>0</xdr:col>
      <xdr:colOff>19050</xdr:colOff>
      <xdr:row>28</xdr:row>
      <xdr:rowOff>28575</xdr:rowOff>
    </xdr:from>
    <xdr:to>
      <xdr:col>10</xdr:col>
      <xdr:colOff>495300</xdr:colOff>
      <xdr:row>47</xdr:row>
      <xdr:rowOff>133350</xdr:rowOff>
    </xdr:to>
    <xdr:graphicFrame macro="">
      <xdr:nvGraphicFramePr>
        <xdr:cNvPr id="24599" name="Diagramm 3">
          <a:extLst>
            <a:ext uri="{FF2B5EF4-FFF2-40B4-BE49-F238E27FC236}">
              <a16:creationId xmlns:a16="http://schemas.microsoft.com/office/drawing/2014/main" id="{00000000-0008-0000-0300-0000176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441325</xdr:colOff>
      <xdr:row>2</xdr:row>
      <xdr:rowOff>295275</xdr:rowOff>
    </xdr:from>
    <xdr:to>
      <xdr:col>11</xdr:col>
      <xdr:colOff>88900</xdr:colOff>
      <xdr:row>3</xdr:row>
      <xdr:rowOff>123825</xdr:rowOff>
    </xdr:to>
    <xdr:sp macro="" textlink="">
      <xdr:nvSpPr>
        <xdr:cNvPr id="9" name="Inhalt">
          <a:hlinkClick xmlns:r="http://schemas.openxmlformats.org/officeDocument/2006/relationships" r:id="rId3"/>
          <a:extLst>
            <a:ext uri="{FF2B5EF4-FFF2-40B4-BE49-F238E27FC236}">
              <a16:creationId xmlns:a16="http://schemas.microsoft.com/office/drawing/2014/main" id="{00000000-0008-0000-0300-000009000000}"/>
            </a:ext>
          </a:extLst>
        </xdr:cNvPr>
        <xdr:cNvSpPr txBox="1"/>
      </xdr:nvSpPr>
      <xdr:spPr>
        <a:xfrm>
          <a:off x="4908550" y="866775"/>
          <a:ext cx="1219200" cy="2286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mc:AlternateContent xmlns:mc="http://schemas.openxmlformats.org/markup-compatibility/2006">
    <mc:Choice xmlns:a14="http://schemas.microsoft.com/office/drawing/2010/main" Requires="a14">
      <xdr:twoCellAnchor editAs="oneCell">
        <xdr:from>
          <xdr:col>4</xdr:col>
          <xdr:colOff>314325</xdr:colOff>
          <xdr:row>4</xdr:row>
          <xdr:rowOff>19050</xdr:rowOff>
        </xdr:from>
        <xdr:to>
          <xdr:col>11</xdr:col>
          <xdr:colOff>9525</xdr:colOff>
          <xdr:row>5</xdr:row>
          <xdr:rowOff>57150</xdr:rowOff>
        </xdr:to>
        <xdr:sp macro="" textlink="">
          <xdr:nvSpPr>
            <xdr:cNvPr id="24577" name="Drop Down 1" hidden="1">
              <a:extLst>
                <a:ext uri="{63B3BB69-23CF-44E3-9099-C40C66FF867C}">
                  <a14:compatExt spid="_x0000_s24577"/>
                </a:ext>
                <a:ext uri="{FF2B5EF4-FFF2-40B4-BE49-F238E27FC236}">
                  <a16:creationId xmlns:a16="http://schemas.microsoft.com/office/drawing/2014/main" id="{00000000-0008-0000-0300-0000016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19050</xdr:colOff>
          <xdr:row>3</xdr:row>
          <xdr:rowOff>9525</xdr:rowOff>
        </xdr:from>
        <xdr:to>
          <xdr:col>4</xdr:col>
          <xdr:colOff>38100</xdr:colOff>
          <xdr:row>4</xdr:row>
          <xdr:rowOff>9525</xdr:rowOff>
        </xdr:to>
        <xdr:sp macro="" textlink="">
          <xdr:nvSpPr>
            <xdr:cNvPr id="24578" name="Drop Down 2" hidden="1">
              <a:extLst>
                <a:ext uri="{63B3BB69-23CF-44E3-9099-C40C66FF867C}">
                  <a14:compatExt spid="_x0000_s24578"/>
                </a:ext>
                <a:ext uri="{FF2B5EF4-FFF2-40B4-BE49-F238E27FC236}">
                  <a16:creationId xmlns:a16="http://schemas.microsoft.com/office/drawing/2014/main" id="{00000000-0008-0000-0300-0000026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26</xdr:row>
          <xdr:rowOff>123825</xdr:rowOff>
        </xdr:from>
        <xdr:to>
          <xdr:col>2</xdr:col>
          <xdr:colOff>152400</xdr:colOff>
          <xdr:row>27</xdr:row>
          <xdr:rowOff>0</xdr:rowOff>
        </xdr:to>
        <xdr:sp macro="" textlink="">
          <xdr:nvSpPr>
            <xdr:cNvPr id="24579" name="Drop Down 3" hidden="1">
              <a:extLst>
                <a:ext uri="{63B3BB69-23CF-44E3-9099-C40C66FF867C}">
                  <a14:compatExt spid="_x0000_s24579"/>
                </a:ext>
                <a:ext uri="{FF2B5EF4-FFF2-40B4-BE49-F238E27FC236}">
                  <a16:creationId xmlns:a16="http://schemas.microsoft.com/office/drawing/2014/main" id="{00000000-0008-0000-0300-0000036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xdr:twoCellAnchor editAs="oneCell">
    <xdr:from>
      <xdr:col>0</xdr:col>
      <xdr:colOff>209550</xdr:colOff>
      <xdr:row>0</xdr:row>
      <xdr:rowOff>19050</xdr:rowOff>
    </xdr:from>
    <xdr:to>
      <xdr:col>1</xdr:col>
      <xdr:colOff>180975</xdr:colOff>
      <xdr:row>0</xdr:row>
      <xdr:rowOff>409575</xdr:rowOff>
    </xdr:to>
    <xdr:pic>
      <xdr:nvPicPr>
        <xdr:cNvPr id="22548" name="Picture 1" descr="Statistik-4c-200">
          <a:extLst>
            <a:ext uri="{FF2B5EF4-FFF2-40B4-BE49-F238E27FC236}">
              <a16:creationId xmlns:a16="http://schemas.microsoft.com/office/drawing/2014/main" id="{00000000-0008-0000-0400-00001458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09550" y="19050"/>
          <a:ext cx="1905000" cy="390525"/>
        </a:xfrm>
        <a:prstGeom prst="rect">
          <a:avLst/>
        </a:prstGeom>
        <a:noFill/>
        <a:ln w="9525">
          <a:noFill/>
          <a:miter lim="800000"/>
          <a:headEnd/>
          <a:tailEnd/>
        </a:ln>
      </xdr:spPr>
    </xdr:pic>
    <xdr:clientData/>
  </xdr:twoCellAnchor>
  <xdr:twoCellAnchor>
    <xdr:from>
      <xdr:col>0</xdr:col>
      <xdr:colOff>28575</xdr:colOff>
      <xdr:row>20</xdr:row>
      <xdr:rowOff>95250</xdr:rowOff>
    </xdr:from>
    <xdr:to>
      <xdr:col>7</xdr:col>
      <xdr:colOff>66675</xdr:colOff>
      <xdr:row>39</xdr:row>
      <xdr:rowOff>190500</xdr:rowOff>
    </xdr:to>
    <xdr:graphicFrame macro="">
      <xdr:nvGraphicFramePr>
        <xdr:cNvPr id="22549" name="Diagramm 4">
          <a:extLst>
            <a:ext uri="{FF2B5EF4-FFF2-40B4-BE49-F238E27FC236}">
              <a16:creationId xmlns:a16="http://schemas.microsoft.com/office/drawing/2014/main" id="{00000000-0008-0000-0400-0000155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4</xdr:col>
      <xdr:colOff>393700</xdr:colOff>
      <xdr:row>2</xdr:row>
      <xdr:rowOff>352425</xdr:rowOff>
    </xdr:from>
    <xdr:to>
      <xdr:col>6</xdr:col>
      <xdr:colOff>88900</xdr:colOff>
      <xdr:row>3</xdr:row>
      <xdr:rowOff>180975</xdr:rowOff>
    </xdr:to>
    <xdr:sp macro="" textlink="">
      <xdr:nvSpPr>
        <xdr:cNvPr id="10" name="Inhalt">
          <a:hlinkClick xmlns:r="http://schemas.openxmlformats.org/officeDocument/2006/relationships" r:id="rId3"/>
          <a:extLst>
            <a:ext uri="{FF2B5EF4-FFF2-40B4-BE49-F238E27FC236}">
              <a16:creationId xmlns:a16="http://schemas.microsoft.com/office/drawing/2014/main" id="{00000000-0008-0000-0400-00000A000000}"/>
            </a:ext>
          </a:extLst>
        </xdr:cNvPr>
        <xdr:cNvSpPr txBox="1"/>
      </xdr:nvSpPr>
      <xdr:spPr>
        <a:xfrm>
          <a:off x="4613275" y="923925"/>
          <a:ext cx="1219200" cy="2286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mc:AlternateContent xmlns:mc="http://schemas.openxmlformats.org/markup-compatibility/2006">
    <mc:Choice xmlns:a14="http://schemas.microsoft.com/office/drawing/2010/main" Requires="a14">
      <xdr:twoCellAnchor editAs="oneCell">
        <xdr:from>
          <xdr:col>0</xdr:col>
          <xdr:colOff>19050</xdr:colOff>
          <xdr:row>3</xdr:row>
          <xdr:rowOff>19050</xdr:rowOff>
        </xdr:from>
        <xdr:to>
          <xdr:col>1</xdr:col>
          <xdr:colOff>476250</xdr:colOff>
          <xdr:row>4</xdr:row>
          <xdr:rowOff>19050</xdr:rowOff>
        </xdr:to>
        <xdr:sp macro="" textlink="">
          <xdr:nvSpPr>
            <xdr:cNvPr id="22529" name="Drop Down 1" hidden="1">
              <a:extLst>
                <a:ext uri="{63B3BB69-23CF-44E3-9099-C40C66FF867C}">
                  <a14:compatExt spid="_x0000_s22529"/>
                </a:ext>
                <a:ext uri="{FF2B5EF4-FFF2-40B4-BE49-F238E27FC236}">
                  <a16:creationId xmlns:a16="http://schemas.microsoft.com/office/drawing/2014/main" id="{00000000-0008-0000-0400-0000015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xdr:twoCellAnchor editAs="oneCell">
    <xdr:from>
      <xdr:col>0</xdr:col>
      <xdr:colOff>209550</xdr:colOff>
      <xdr:row>0</xdr:row>
      <xdr:rowOff>19050</xdr:rowOff>
    </xdr:from>
    <xdr:to>
      <xdr:col>1</xdr:col>
      <xdr:colOff>609600</xdr:colOff>
      <xdr:row>0</xdr:row>
      <xdr:rowOff>409575</xdr:rowOff>
    </xdr:to>
    <xdr:pic>
      <xdr:nvPicPr>
        <xdr:cNvPr id="27665" name="Picture 1" descr="Statistik-4c-200">
          <a:extLst>
            <a:ext uri="{FF2B5EF4-FFF2-40B4-BE49-F238E27FC236}">
              <a16:creationId xmlns:a16="http://schemas.microsoft.com/office/drawing/2014/main" id="{00000000-0008-0000-0500-0000116C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09550" y="19050"/>
          <a:ext cx="1905000" cy="390525"/>
        </a:xfrm>
        <a:prstGeom prst="rect">
          <a:avLst/>
        </a:prstGeom>
        <a:noFill/>
        <a:ln w="9525">
          <a:noFill/>
          <a:miter lim="800000"/>
          <a:headEnd/>
          <a:tailEnd/>
        </a:ln>
      </xdr:spPr>
    </xdr:pic>
    <xdr:clientData/>
  </xdr:twoCellAnchor>
  <xdr:twoCellAnchor>
    <xdr:from>
      <xdr:col>4</xdr:col>
      <xdr:colOff>393700</xdr:colOff>
      <xdr:row>2</xdr:row>
      <xdr:rowOff>314325</xdr:rowOff>
    </xdr:from>
    <xdr:to>
      <xdr:col>6</xdr:col>
      <xdr:colOff>88900</xdr:colOff>
      <xdr:row>3</xdr:row>
      <xdr:rowOff>142875</xdr:rowOff>
    </xdr:to>
    <xdr:sp macro="" textlink="">
      <xdr:nvSpPr>
        <xdr:cNvPr id="8" name="Inhalt">
          <a:hlinkClick xmlns:r="http://schemas.openxmlformats.org/officeDocument/2006/relationships" r:id="rId2"/>
          <a:extLst>
            <a:ext uri="{FF2B5EF4-FFF2-40B4-BE49-F238E27FC236}">
              <a16:creationId xmlns:a16="http://schemas.microsoft.com/office/drawing/2014/main" id="{00000000-0008-0000-0500-000008000000}"/>
            </a:ext>
          </a:extLst>
        </xdr:cNvPr>
        <xdr:cNvSpPr txBox="1"/>
      </xdr:nvSpPr>
      <xdr:spPr>
        <a:xfrm>
          <a:off x="4184650" y="885825"/>
          <a:ext cx="1219200" cy="2286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mc:AlternateContent xmlns:mc="http://schemas.openxmlformats.org/markup-compatibility/2006">
    <mc:Choice xmlns:a14="http://schemas.microsoft.com/office/drawing/2010/main" Requires="a14">
      <xdr:twoCellAnchor editAs="oneCell">
        <xdr:from>
          <xdr:col>0</xdr:col>
          <xdr:colOff>9525</xdr:colOff>
          <xdr:row>3</xdr:row>
          <xdr:rowOff>19050</xdr:rowOff>
        </xdr:from>
        <xdr:to>
          <xdr:col>2</xdr:col>
          <xdr:colOff>133350</xdr:colOff>
          <xdr:row>4</xdr:row>
          <xdr:rowOff>19050</xdr:rowOff>
        </xdr:to>
        <xdr:sp macro="" textlink="">
          <xdr:nvSpPr>
            <xdr:cNvPr id="27651" name="Drop Down 3" hidden="1">
              <a:extLst>
                <a:ext uri="{63B3BB69-23CF-44E3-9099-C40C66FF867C}">
                  <a14:compatExt spid="_x0000_s27651"/>
                </a:ext>
                <a:ext uri="{FF2B5EF4-FFF2-40B4-BE49-F238E27FC236}">
                  <a16:creationId xmlns:a16="http://schemas.microsoft.com/office/drawing/2014/main" id="{00000000-0008-0000-0500-0000036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666750</xdr:colOff>
          <xdr:row>4</xdr:row>
          <xdr:rowOff>0</xdr:rowOff>
        </xdr:from>
        <xdr:to>
          <xdr:col>6</xdr:col>
          <xdr:colOff>9525</xdr:colOff>
          <xdr:row>5</xdr:row>
          <xdr:rowOff>38100</xdr:rowOff>
        </xdr:to>
        <xdr:sp macro="" textlink="">
          <xdr:nvSpPr>
            <xdr:cNvPr id="27652" name="Drop Down 4" hidden="1">
              <a:extLst>
                <a:ext uri="{63B3BB69-23CF-44E3-9099-C40C66FF867C}">
                  <a14:compatExt spid="_x0000_s27652"/>
                </a:ext>
                <a:ext uri="{FF2B5EF4-FFF2-40B4-BE49-F238E27FC236}">
                  <a16:creationId xmlns:a16="http://schemas.microsoft.com/office/drawing/2014/main" id="{00000000-0008-0000-0500-0000046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xdr:twoCellAnchor editAs="oneCell">
    <xdr:from>
      <xdr:col>0</xdr:col>
      <xdr:colOff>209550</xdr:colOff>
      <xdr:row>0</xdr:row>
      <xdr:rowOff>19050</xdr:rowOff>
    </xdr:from>
    <xdr:to>
      <xdr:col>0</xdr:col>
      <xdr:colOff>2114550</xdr:colOff>
      <xdr:row>0</xdr:row>
      <xdr:rowOff>409575</xdr:rowOff>
    </xdr:to>
    <xdr:pic>
      <xdr:nvPicPr>
        <xdr:cNvPr id="26639" name="Picture 1" descr="Statistik-4c-200">
          <a:extLst>
            <a:ext uri="{FF2B5EF4-FFF2-40B4-BE49-F238E27FC236}">
              <a16:creationId xmlns:a16="http://schemas.microsoft.com/office/drawing/2014/main" id="{00000000-0008-0000-0600-00000F68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09550" y="19050"/>
          <a:ext cx="1905000" cy="390525"/>
        </a:xfrm>
        <a:prstGeom prst="rect">
          <a:avLst/>
        </a:prstGeom>
        <a:noFill/>
        <a:ln w="9525">
          <a:noFill/>
          <a:miter lim="800000"/>
          <a:headEnd/>
          <a:tailEnd/>
        </a:ln>
      </xdr:spPr>
    </xdr:pic>
    <xdr:clientData/>
  </xdr:twoCellAnchor>
  <xdr:twoCellAnchor>
    <xdr:from>
      <xdr:col>4</xdr:col>
      <xdr:colOff>355600</xdr:colOff>
      <xdr:row>2</xdr:row>
      <xdr:rowOff>428625</xdr:rowOff>
    </xdr:from>
    <xdr:to>
      <xdr:col>6</xdr:col>
      <xdr:colOff>88900</xdr:colOff>
      <xdr:row>3</xdr:row>
      <xdr:rowOff>161925</xdr:rowOff>
    </xdr:to>
    <xdr:sp macro="" textlink="">
      <xdr:nvSpPr>
        <xdr:cNvPr id="8" name="Inhalt">
          <a:hlinkClick xmlns:r="http://schemas.openxmlformats.org/officeDocument/2006/relationships" r:id="rId2"/>
          <a:extLst>
            <a:ext uri="{FF2B5EF4-FFF2-40B4-BE49-F238E27FC236}">
              <a16:creationId xmlns:a16="http://schemas.microsoft.com/office/drawing/2014/main" id="{00000000-0008-0000-0600-000008000000}"/>
            </a:ext>
          </a:extLst>
        </xdr:cNvPr>
        <xdr:cNvSpPr txBox="1"/>
      </xdr:nvSpPr>
      <xdr:spPr>
        <a:xfrm>
          <a:off x="4813300" y="1000125"/>
          <a:ext cx="1219200" cy="2286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mc:AlternateContent xmlns:mc="http://schemas.openxmlformats.org/markup-compatibility/2006">
    <mc:Choice xmlns:a14="http://schemas.microsoft.com/office/drawing/2010/main" Requires="a14">
      <xdr:twoCellAnchor editAs="oneCell">
        <xdr:from>
          <xdr:col>0</xdr:col>
          <xdr:colOff>9525</xdr:colOff>
          <xdr:row>2</xdr:row>
          <xdr:rowOff>485775</xdr:rowOff>
        </xdr:from>
        <xdr:to>
          <xdr:col>1</xdr:col>
          <xdr:colOff>171450</xdr:colOff>
          <xdr:row>3</xdr:row>
          <xdr:rowOff>190500</xdr:rowOff>
        </xdr:to>
        <xdr:sp macro="" textlink="">
          <xdr:nvSpPr>
            <xdr:cNvPr id="26625" name="Drop Down 1" hidden="1">
              <a:extLst>
                <a:ext uri="{63B3BB69-23CF-44E3-9099-C40C66FF867C}">
                  <a14:compatExt spid="_x0000_s26625"/>
                </a:ext>
                <a:ext uri="{FF2B5EF4-FFF2-40B4-BE49-F238E27FC236}">
                  <a16:creationId xmlns:a16="http://schemas.microsoft.com/office/drawing/2014/main" id="{00000000-0008-0000-0600-0000016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571500</xdr:colOff>
          <xdr:row>4</xdr:row>
          <xdr:rowOff>57150</xdr:rowOff>
        </xdr:from>
        <xdr:to>
          <xdr:col>5</xdr:col>
          <xdr:colOff>733425</xdr:colOff>
          <xdr:row>5</xdr:row>
          <xdr:rowOff>95250</xdr:rowOff>
        </xdr:to>
        <xdr:sp macro="" textlink="">
          <xdr:nvSpPr>
            <xdr:cNvPr id="26626" name="Drop Down 2" hidden="1">
              <a:extLst>
                <a:ext uri="{63B3BB69-23CF-44E3-9099-C40C66FF867C}">
                  <a14:compatExt spid="_x0000_s26626"/>
                </a:ext>
                <a:ext uri="{FF2B5EF4-FFF2-40B4-BE49-F238E27FC236}">
                  <a16:creationId xmlns:a16="http://schemas.microsoft.com/office/drawing/2014/main" id="{00000000-0008-0000-0600-0000026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xdr:twoCellAnchor editAs="oneCell">
    <xdr:from>
      <xdr:col>0</xdr:col>
      <xdr:colOff>209550</xdr:colOff>
      <xdr:row>0</xdr:row>
      <xdr:rowOff>19050</xdr:rowOff>
    </xdr:from>
    <xdr:to>
      <xdr:col>1</xdr:col>
      <xdr:colOff>171450</xdr:colOff>
      <xdr:row>0</xdr:row>
      <xdr:rowOff>419100</xdr:rowOff>
    </xdr:to>
    <xdr:pic>
      <xdr:nvPicPr>
        <xdr:cNvPr id="29711" name="Picture 1" descr="Statistik-4c-200">
          <a:extLst>
            <a:ext uri="{FF2B5EF4-FFF2-40B4-BE49-F238E27FC236}">
              <a16:creationId xmlns:a16="http://schemas.microsoft.com/office/drawing/2014/main" id="{00000000-0008-0000-0700-00000F7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09550" y="19050"/>
          <a:ext cx="1905000" cy="400050"/>
        </a:xfrm>
        <a:prstGeom prst="rect">
          <a:avLst/>
        </a:prstGeom>
        <a:noFill/>
        <a:ln w="9525">
          <a:noFill/>
          <a:miter lim="800000"/>
          <a:headEnd/>
          <a:tailEnd/>
        </a:ln>
      </xdr:spPr>
    </xdr:pic>
    <xdr:clientData/>
  </xdr:twoCellAnchor>
  <xdr:twoCellAnchor>
    <xdr:from>
      <xdr:col>4</xdr:col>
      <xdr:colOff>527050</xdr:colOff>
      <xdr:row>2</xdr:row>
      <xdr:rowOff>266700</xdr:rowOff>
    </xdr:from>
    <xdr:to>
      <xdr:col>6</xdr:col>
      <xdr:colOff>88900</xdr:colOff>
      <xdr:row>3</xdr:row>
      <xdr:rowOff>95250</xdr:rowOff>
    </xdr:to>
    <xdr:sp macro="" textlink="">
      <xdr:nvSpPr>
        <xdr:cNvPr id="13" name="Inhalt">
          <a:hlinkClick xmlns:r="http://schemas.openxmlformats.org/officeDocument/2006/relationships" r:id="rId2"/>
          <a:extLst>
            <a:ext uri="{FF2B5EF4-FFF2-40B4-BE49-F238E27FC236}">
              <a16:creationId xmlns:a16="http://schemas.microsoft.com/office/drawing/2014/main" id="{00000000-0008-0000-0700-00000D000000}"/>
            </a:ext>
          </a:extLst>
        </xdr:cNvPr>
        <xdr:cNvSpPr txBox="1"/>
      </xdr:nvSpPr>
      <xdr:spPr>
        <a:xfrm>
          <a:off x="4956175" y="838200"/>
          <a:ext cx="1219200" cy="2286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mc:AlternateContent xmlns:mc="http://schemas.openxmlformats.org/markup-compatibility/2006">
    <mc:Choice xmlns:a14="http://schemas.microsoft.com/office/drawing/2010/main" Requires="a14">
      <xdr:twoCellAnchor editAs="oneCell">
        <xdr:from>
          <xdr:col>0</xdr:col>
          <xdr:colOff>28575</xdr:colOff>
          <xdr:row>3</xdr:row>
          <xdr:rowOff>9525</xdr:rowOff>
        </xdr:from>
        <xdr:to>
          <xdr:col>1</xdr:col>
          <xdr:colOff>476250</xdr:colOff>
          <xdr:row>4</xdr:row>
          <xdr:rowOff>9525</xdr:rowOff>
        </xdr:to>
        <xdr:sp macro="" textlink="">
          <xdr:nvSpPr>
            <xdr:cNvPr id="29697" name="Drop Down 1" hidden="1">
              <a:extLst>
                <a:ext uri="{63B3BB69-23CF-44E3-9099-C40C66FF867C}">
                  <a14:compatExt spid="_x0000_s29697"/>
                </a:ext>
                <a:ext uri="{FF2B5EF4-FFF2-40B4-BE49-F238E27FC236}">
                  <a16:creationId xmlns:a16="http://schemas.microsoft.com/office/drawing/2014/main" id="{00000000-0008-0000-0700-0000017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3</xdr:row>
          <xdr:rowOff>142875</xdr:rowOff>
        </xdr:from>
        <xdr:to>
          <xdr:col>5</xdr:col>
          <xdr:colOff>800100</xdr:colOff>
          <xdr:row>4</xdr:row>
          <xdr:rowOff>142875</xdr:rowOff>
        </xdr:to>
        <xdr:sp macro="" textlink="">
          <xdr:nvSpPr>
            <xdr:cNvPr id="29698" name="Drop Down 2" hidden="1">
              <a:extLst>
                <a:ext uri="{63B3BB69-23CF-44E3-9099-C40C66FF867C}">
                  <a14:compatExt spid="_x0000_s29698"/>
                </a:ext>
                <a:ext uri="{FF2B5EF4-FFF2-40B4-BE49-F238E27FC236}">
                  <a16:creationId xmlns:a16="http://schemas.microsoft.com/office/drawing/2014/main" id="{00000000-0008-0000-0700-0000027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xdr:twoCellAnchor editAs="oneCell">
    <xdr:from>
      <xdr:col>0</xdr:col>
      <xdr:colOff>209550</xdr:colOff>
      <xdr:row>0</xdr:row>
      <xdr:rowOff>19050</xdr:rowOff>
    </xdr:from>
    <xdr:to>
      <xdr:col>1</xdr:col>
      <xdr:colOff>438150</xdr:colOff>
      <xdr:row>0</xdr:row>
      <xdr:rowOff>419100</xdr:rowOff>
    </xdr:to>
    <xdr:pic>
      <xdr:nvPicPr>
        <xdr:cNvPr id="36878" name="Picture 1" descr="Statistik-4c-200">
          <a:extLst>
            <a:ext uri="{FF2B5EF4-FFF2-40B4-BE49-F238E27FC236}">
              <a16:creationId xmlns:a16="http://schemas.microsoft.com/office/drawing/2014/main" id="{00000000-0008-0000-0800-00000E9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09550" y="19050"/>
          <a:ext cx="1905000" cy="400050"/>
        </a:xfrm>
        <a:prstGeom prst="rect">
          <a:avLst/>
        </a:prstGeom>
        <a:noFill/>
        <a:ln w="9525">
          <a:noFill/>
          <a:miter lim="800000"/>
          <a:headEnd/>
          <a:tailEnd/>
        </a:ln>
      </xdr:spPr>
    </xdr:pic>
    <xdr:clientData/>
  </xdr:twoCellAnchor>
  <xdr:twoCellAnchor>
    <xdr:from>
      <xdr:col>14</xdr:col>
      <xdr:colOff>193675</xdr:colOff>
      <xdr:row>2</xdr:row>
      <xdr:rowOff>0</xdr:rowOff>
    </xdr:from>
    <xdr:to>
      <xdr:col>16</xdr:col>
      <xdr:colOff>88900</xdr:colOff>
      <xdr:row>3</xdr:row>
      <xdr:rowOff>28575</xdr:rowOff>
    </xdr:to>
    <xdr:sp macro="" textlink="">
      <xdr:nvSpPr>
        <xdr:cNvPr id="8" name="Inhalt">
          <a:hlinkClick xmlns:r="http://schemas.openxmlformats.org/officeDocument/2006/relationships" r:id="rId2"/>
          <a:extLst>
            <a:ext uri="{FF2B5EF4-FFF2-40B4-BE49-F238E27FC236}">
              <a16:creationId xmlns:a16="http://schemas.microsoft.com/office/drawing/2014/main" id="{00000000-0008-0000-0800-000008000000}"/>
            </a:ext>
          </a:extLst>
        </xdr:cNvPr>
        <xdr:cNvSpPr txBox="1"/>
      </xdr:nvSpPr>
      <xdr:spPr>
        <a:xfrm>
          <a:off x="10309225" y="571500"/>
          <a:ext cx="1219200" cy="2286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mc:AlternateContent xmlns:mc="http://schemas.openxmlformats.org/markup-compatibility/2006">
    <mc:Choice xmlns:a14="http://schemas.microsoft.com/office/drawing/2010/main" Requires="a14">
      <xdr:twoCellAnchor editAs="oneCell">
        <xdr:from>
          <xdr:col>10</xdr:col>
          <xdr:colOff>523875</xdr:colOff>
          <xdr:row>4</xdr:row>
          <xdr:rowOff>95250</xdr:rowOff>
        </xdr:from>
        <xdr:to>
          <xdr:col>15</xdr:col>
          <xdr:colOff>676275</xdr:colOff>
          <xdr:row>5</xdr:row>
          <xdr:rowOff>133350</xdr:rowOff>
        </xdr:to>
        <xdr:sp macro="" textlink="">
          <xdr:nvSpPr>
            <xdr:cNvPr id="36865" name="Drop Down 1" hidden="1">
              <a:extLst>
                <a:ext uri="{63B3BB69-23CF-44E3-9099-C40C66FF867C}">
                  <a14:compatExt spid="_x0000_s36865"/>
                </a:ext>
                <a:ext uri="{FF2B5EF4-FFF2-40B4-BE49-F238E27FC236}">
                  <a16:creationId xmlns:a16="http://schemas.microsoft.com/office/drawing/2014/main" id="{00000000-0008-0000-0800-0000019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xdr:oneCellAnchor>
    <xdr:from>
      <xdr:col>8</xdr:col>
      <xdr:colOff>662940</xdr:colOff>
      <xdr:row>105</xdr:row>
      <xdr:rowOff>76200</xdr:rowOff>
    </xdr:from>
    <xdr:ext cx="192428" cy="264560"/>
    <xdr:sp macro="" textlink="">
      <xdr:nvSpPr>
        <xdr:cNvPr id="2" name="Textfeld 1">
          <a:extLst>
            <a:ext uri="{FF2B5EF4-FFF2-40B4-BE49-F238E27FC236}">
              <a16:creationId xmlns:a16="http://schemas.microsoft.com/office/drawing/2014/main" id="{C38484D9-B9E8-401A-A163-4F30F82B40D8}"/>
            </a:ext>
          </a:extLst>
        </xdr:cNvPr>
        <xdr:cNvSpPr txBox="1"/>
      </xdr:nvSpPr>
      <xdr:spPr>
        <a:xfrm>
          <a:off x="15350490" y="46196250"/>
          <a:ext cx="192428"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absoluteAnchor>
    <xdr:pos x="38100" y="76200"/>
    <xdr:ext cx="1903730" cy="388620"/>
    <xdr:pic>
      <xdr:nvPicPr>
        <xdr:cNvPr id="3" name="BA-Logo" descr="Statistik-4c-100dpi">
          <a:extLst>
            <a:ext uri="{FF2B5EF4-FFF2-40B4-BE49-F238E27FC236}">
              <a16:creationId xmlns:a16="http://schemas.microsoft.com/office/drawing/2014/main" id="{A089F81A-43D4-4F91-B94D-3B9B998196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76200"/>
          <a:ext cx="1903730" cy="3886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absoluteAnchor>
  <xdr:oneCellAnchor>
    <xdr:from>
      <xdr:col>8</xdr:col>
      <xdr:colOff>662940</xdr:colOff>
      <xdr:row>110</xdr:row>
      <xdr:rowOff>76200</xdr:rowOff>
    </xdr:from>
    <xdr:ext cx="192428" cy="264560"/>
    <xdr:sp macro="" textlink="">
      <xdr:nvSpPr>
        <xdr:cNvPr id="4" name="Textfeld 3">
          <a:extLst>
            <a:ext uri="{FF2B5EF4-FFF2-40B4-BE49-F238E27FC236}">
              <a16:creationId xmlns:a16="http://schemas.microsoft.com/office/drawing/2014/main" id="{B53D7CAE-4897-4C2D-B813-5F6F62A574FD}"/>
            </a:ext>
          </a:extLst>
        </xdr:cNvPr>
        <xdr:cNvSpPr txBox="1"/>
      </xdr:nvSpPr>
      <xdr:spPr>
        <a:xfrm>
          <a:off x="15350490" y="47263050"/>
          <a:ext cx="192428"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wsDr>
</file>

<file path=xl/drawings/drawing11.xml><?xml version="1.0" encoding="utf-8"?>
<xdr:wsDr xmlns:xdr="http://schemas.openxmlformats.org/drawingml/2006/spreadsheetDrawing" xmlns:a="http://schemas.openxmlformats.org/drawingml/2006/main">
  <xdr:oneCellAnchor>
    <xdr:from>
      <xdr:col>0</xdr:col>
      <xdr:colOff>60960</xdr:colOff>
      <xdr:row>0</xdr:row>
      <xdr:rowOff>38100</xdr:rowOff>
    </xdr:from>
    <xdr:ext cx="1785486" cy="382137"/>
    <xdr:pic>
      <xdr:nvPicPr>
        <xdr:cNvPr id="2" name="BA-Logo">
          <a:extLst>
            <a:ext uri="{FF2B5EF4-FFF2-40B4-BE49-F238E27FC236}">
              <a16:creationId xmlns:a16="http://schemas.microsoft.com/office/drawing/2014/main" id="{BD522ADC-8AD6-479A-9B61-B4DE3C6D2F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 y="38100"/>
          <a:ext cx="1785486" cy="3821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9525</xdr:colOff>
          <xdr:row>1</xdr:row>
          <xdr:rowOff>47625</xdr:rowOff>
        </xdr:from>
        <xdr:to>
          <xdr:col>0</xdr:col>
          <xdr:colOff>2400300</xdr:colOff>
          <xdr:row>1</xdr:row>
          <xdr:rowOff>247650</xdr:rowOff>
        </xdr:to>
        <xdr:sp macro="" textlink="">
          <xdr:nvSpPr>
            <xdr:cNvPr id="38913" name="Drop Down 1" hidden="1">
              <a:extLst>
                <a:ext uri="{63B3BB69-23CF-44E3-9099-C40C66FF867C}">
                  <a14:compatExt spid="_x0000_s38913"/>
                </a:ext>
                <a:ext uri="{FF2B5EF4-FFF2-40B4-BE49-F238E27FC236}">
                  <a16:creationId xmlns:a16="http://schemas.microsoft.com/office/drawing/2014/main" id="{00000000-0008-0000-0B00-0000019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95250</xdr:colOff>
          <xdr:row>21</xdr:row>
          <xdr:rowOff>142875</xdr:rowOff>
        </xdr:from>
        <xdr:to>
          <xdr:col>8</xdr:col>
          <xdr:colOff>47625</xdr:colOff>
          <xdr:row>23</xdr:row>
          <xdr:rowOff>19050</xdr:rowOff>
        </xdr:to>
        <xdr:sp macro="" textlink="">
          <xdr:nvSpPr>
            <xdr:cNvPr id="38914" name="Drop Down 2" hidden="1">
              <a:extLst>
                <a:ext uri="{63B3BB69-23CF-44E3-9099-C40C66FF867C}">
                  <a14:compatExt spid="_x0000_s38914"/>
                </a:ext>
                <a:ext uri="{FF2B5EF4-FFF2-40B4-BE49-F238E27FC236}">
                  <a16:creationId xmlns:a16="http://schemas.microsoft.com/office/drawing/2014/main" id="{00000000-0008-0000-0B00-0000029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76200</xdr:colOff>
          <xdr:row>38</xdr:row>
          <xdr:rowOff>133350</xdr:rowOff>
        </xdr:from>
        <xdr:to>
          <xdr:col>6</xdr:col>
          <xdr:colOff>581025</xdr:colOff>
          <xdr:row>40</xdr:row>
          <xdr:rowOff>9525</xdr:rowOff>
        </xdr:to>
        <xdr:sp macro="" textlink="">
          <xdr:nvSpPr>
            <xdr:cNvPr id="38915" name="Drop Down 3" hidden="1">
              <a:extLst>
                <a:ext uri="{63B3BB69-23CF-44E3-9099-C40C66FF867C}">
                  <a14:compatExt spid="_x0000_s38915"/>
                </a:ext>
                <a:ext uri="{FF2B5EF4-FFF2-40B4-BE49-F238E27FC236}">
                  <a16:creationId xmlns:a16="http://schemas.microsoft.com/office/drawing/2014/main" id="{00000000-0008-0000-0B00-0000039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47</xdr:row>
          <xdr:rowOff>9525</xdr:rowOff>
        </xdr:from>
        <xdr:to>
          <xdr:col>6</xdr:col>
          <xdr:colOff>571500</xdr:colOff>
          <xdr:row>48</xdr:row>
          <xdr:rowOff>47625</xdr:rowOff>
        </xdr:to>
        <xdr:sp macro="" textlink="">
          <xdr:nvSpPr>
            <xdr:cNvPr id="38916" name="Drop Down 4" hidden="1">
              <a:extLst>
                <a:ext uri="{63B3BB69-23CF-44E3-9099-C40C66FF867C}">
                  <a14:compatExt spid="_x0000_s38916"/>
                </a:ext>
                <a:ext uri="{FF2B5EF4-FFF2-40B4-BE49-F238E27FC236}">
                  <a16:creationId xmlns:a16="http://schemas.microsoft.com/office/drawing/2014/main" id="{00000000-0008-0000-0B00-0000049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53</xdr:row>
          <xdr:rowOff>123825</xdr:rowOff>
        </xdr:from>
        <xdr:to>
          <xdr:col>8</xdr:col>
          <xdr:colOff>9525</xdr:colOff>
          <xdr:row>55</xdr:row>
          <xdr:rowOff>0</xdr:rowOff>
        </xdr:to>
        <xdr:sp macro="" textlink="">
          <xdr:nvSpPr>
            <xdr:cNvPr id="38917" name="Drop Down 5" hidden="1">
              <a:extLst>
                <a:ext uri="{63B3BB69-23CF-44E3-9099-C40C66FF867C}">
                  <a14:compatExt spid="_x0000_s38917"/>
                </a:ext>
                <a:ext uri="{FF2B5EF4-FFF2-40B4-BE49-F238E27FC236}">
                  <a16:creationId xmlns:a16="http://schemas.microsoft.com/office/drawing/2014/main" id="{00000000-0008-0000-0B00-0000059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133350</xdr:colOff>
          <xdr:row>31</xdr:row>
          <xdr:rowOff>142875</xdr:rowOff>
        </xdr:from>
        <xdr:to>
          <xdr:col>5</xdr:col>
          <xdr:colOff>457200</xdr:colOff>
          <xdr:row>33</xdr:row>
          <xdr:rowOff>19050</xdr:rowOff>
        </xdr:to>
        <xdr:sp macro="" textlink="">
          <xdr:nvSpPr>
            <xdr:cNvPr id="38918" name="Drop Down 6" hidden="1">
              <a:extLst>
                <a:ext uri="{63B3BB69-23CF-44E3-9099-C40C66FF867C}">
                  <a14:compatExt spid="_x0000_s38918"/>
                </a:ext>
                <a:ext uri="{FF2B5EF4-FFF2-40B4-BE49-F238E27FC236}">
                  <a16:creationId xmlns:a16="http://schemas.microsoft.com/office/drawing/2014/main" id="{00000000-0008-0000-0B00-0000069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drawings/drawing13.xml><?xml version="1.0" encoding="utf-8"?>
<xdr:wsDr xmlns:xdr="http://schemas.openxmlformats.org/drawingml/2006/spreadsheetDrawing" xmlns:a="http://schemas.openxmlformats.org/drawingml/2006/main">
  <xdr:twoCellAnchor editAs="oneCell">
    <xdr:from>
      <xdr:col>0</xdr:col>
      <xdr:colOff>209550</xdr:colOff>
      <xdr:row>0</xdr:row>
      <xdr:rowOff>19050</xdr:rowOff>
    </xdr:from>
    <xdr:to>
      <xdr:col>1</xdr:col>
      <xdr:colOff>447675</xdr:colOff>
      <xdr:row>0</xdr:row>
      <xdr:rowOff>409575</xdr:rowOff>
    </xdr:to>
    <xdr:pic>
      <xdr:nvPicPr>
        <xdr:cNvPr id="37902" name="Picture 1" descr="Statistik-4c-200">
          <a:extLst>
            <a:ext uri="{FF2B5EF4-FFF2-40B4-BE49-F238E27FC236}">
              <a16:creationId xmlns:a16="http://schemas.microsoft.com/office/drawing/2014/main" id="{00000000-0008-0000-0F00-00000E9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09550" y="19050"/>
          <a:ext cx="1905000" cy="390525"/>
        </a:xfrm>
        <a:prstGeom prst="rect">
          <a:avLst/>
        </a:prstGeom>
        <a:noFill/>
        <a:ln w="9525">
          <a:noFill/>
          <a:miter lim="800000"/>
          <a:headEnd/>
          <a:tailEnd/>
        </a:ln>
      </xdr:spPr>
    </xdr:pic>
    <xdr:clientData/>
  </xdr:twoCellAnchor>
  <xdr:twoCellAnchor>
    <xdr:from>
      <xdr:col>9</xdr:col>
      <xdr:colOff>107950</xdr:colOff>
      <xdr:row>2</xdr:row>
      <xdr:rowOff>257175</xdr:rowOff>
    </xdr:from>
    <xdr:to>
      <xdr:col>11</xdr:col>
      <xdr:colOff>88900</xdr:colOff>
      <xdr:row>3</xdr:row>
      <xdr:rowOff>85725</xdr:rowOff>
    </xdr:to>
    <xdr:sp macro="" textlink="">
      <xdr:nvSpPr>
        <xdr:cNvPr id="3" name="Inhalt">
          <a:hlinkClick xmlns:r="http://schemas.openxmlformats.org/officeDocument/2006/relationships" r:id="rId2"/>
          <a:extLst>
            <a:ext uri="{FF2B5EF4-FFF2-40B4-BE49-F238E27FC236}">
              <a16:creationId xmlns:a16="http://schemas.microsoft.com/office/drawing/2014/main" id="{00000000-0008-0000-0F00-000003000000}"/>
            </a:ext>
          </a:extLst>
        </xdr:cNvPr>
        <xdr:cNvSpPr txBox="1"/>
      </xdr:nvSpPr>
      <xdr:spPr>
        <a:xfrm>
          <a:off x="5927725" y="828675"/>
          <a:ext cx="1219200" cy="2286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mc:AlternateContent xmlns:mc="http://schemas.openxmlformats.org/markup-compatibility/2006">
    <mc:Choice xmlns:a14="http://schemas.microsoft.com/office/drawing/2010/main" Requires="a14">
      <xdr:twoCellAnchor editAs="oneCell">
        <xdr:from>
          <xdr:col>11</xdr:col>
          <xdr:colOff>533400</xdr:colOff>
          <xdr:row>21</xdr:row>
          <xdr:rowOff>171450</xdr:rowOff>
        </xdr:from>
        <xdr:to>
          <xdr:col>15</xdr:col>
          <xdr:colOff>447675</xdr:colOff>
          <xdr:row>23</xdr:row>
          <xdr:rowOff>28575</xdr:rowOff>
        </xdr:to>
        <xdr:sp macro="" textlink="">
          <xdr:nvSpPr>
            <xdr:cNvPr id="37889" name="Drop Down 1" hidden="1">
              <a:extLst>
                <a:ext uri="{63B3BB69-23CF-44E3-9099-C40C66FF867C}">
                  <a14:compatExt spid="_x0000_s37889"/>
                </a:ext>
                <a:ext uri="{FF2B5EF4-FFF2-40B4-BE49-F238E27FC236}">
                  <a16:creationId xmlns:a16="http://schemas.microsoft.com/office/drawing/2014/main" id="{00000000-0008-0000-0F00-0000019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561975</xdr:colOff>
          <xdr:row>7</xdr:row>
          <xdr:rowOff>47625</xdr:rowOff>
        </xdr:from>
        <xdr:to>
          <xdr:col>17</xdr:col>
          <xdr:colOff>209550</xdr:colOff>
          <xdr:row>8</xdr:row>
          <xdr:rowOff>57150</xdr:rowOff>
        </xdr:to>
        <xdr:sp macro="" textlink="">
          <xdr:nvSpPr>
            <xdr:cNvPr id="37890" name="Drop Down 2" hidden="1">
              <a:extLst>
                <a:ext uri="{63B3BB69-23CF-44E3-9099-C40C66FF867C}">
                  <a14:compatExt spid="_x0000_s37890"/>
                </a:ext>
                <a:ext uri="{FF2B5EF4-FFF2-40B4-BE49-F238E27FC236}">
                  <a16:creationId xmlns:a16="http://schemas.microsoft.com/office/drawing/2014/main" id="{00000000-0008-0000-0F00-0000029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xdr:twoCellAnchor editAs="oneCell">
    <xdr:from>
      <xdr:col>0</xdr:col>
      <xdr:colOff>209550</xdr:colOff>
      <xdr:row>0</xdr:row>
      <xdr:rowOff>19050</xdr:rowOff>
    </xdr:from>
    <xdr:to>
      <xdr:col>1</xdr:col>
      <xdr:colOff>180975</xdr:colOff>
      <xdr:row>0</xdr:row>
      <xdr:rowOff>409575</xdr:rowOff>
    </xdr:to>
    <xdr:pic>
      <xdr:nvPicPr>
        <xdr:cNvPr id="49165" name="Picture 1" descr="Statistik-4c-200">
          <a:extLst>
            <a:ext uri="{FF2B5EF4-FFF2-40B4-BE49-F238E27FC236}">
              <a16:creationId xmlns:a16="http://schemas.microsoft.com/office/drawing/2014/main" id="{00000000-0008-0000-1100-00000DC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09550" y="19050"/>
          <a:ext cx="1905000" cy="390525"/>
        </a:xfrm>
        <a:prstGeom prst="rect">
          <a:avLst/>
        </a:prstGeom>
        <a:noFill/>
        <a:ln w="9525">
          <a:noFill/>
          <a:miter lim="800000"/>
          <a:headEnd/>
          <a:tailEnd/>
        </a:ln>
      </xdr:spPr>
    </xdr:pic>
    <xdr:clientData/>
  </xdr:twoCellAnchor>
  <xdr:twoCellAnchor>
    <xdr:from>
      <xdr:col>4</xdr:col>
      <xdr:colOff>393700</xdr:colOff>
      <xdr:row>2</xdr:row>
      <xdr:rowOff>285750</xdr:rowOff>
    </xdr:from>
    <xdr:to>
      <xdr:col>6</xdr:col>
      <xdr:colOff>88900</xdr:colOff>
      <xdr:row>3</xdr:row>
      <xdr:rowOff>114300</xdr:rowOff>
    </xdr:to>
    <xdr:sp macro="" textlink="">
      <xdr:nvSpPr>
        <xdr:cNvPr id="3" name="Inhalt">
          <a:hlinkClick xmlns:r="http://schemas.openxmlformats.org/officeDocument/2006/relationships" r:id="rId2"/>
          <a:extLst>
            <a:ext uri="{FF2B5EF4-FFF2-40B4-BE49-F238E27FC236}">
              <a16:creationId xmlns:a16="http://schemas.microsoft.com/office/drawing/2014/main" id="{00000000-0008-0000-1100-000003000000}"/>
            </a:ext>
          </a:extLst>
        </xdr:cNvPr>
        <xdr:cNvSpPr txBox="1"/>
      </xdr:nvSpPr>
      <xdr:spPr>
        <a:xfrm>
          <a:off x="4613275" y="857250"/>
          <a:ext cx="1219200" cy="2286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15.xml><?xml version="1.0" encoding="utf-8"?>
<xdr:wsDr xmlns:xdr="http://schemas.openxmlformats.org/drawingml/2006/spreadsheetDrawing" xmlns:a="http://schemas.openxmlformats.org/drawingml/2006/main">
  <xdr:twoCellAnchor editAs="oneCell">
    <xdr:from>
      <xdr:col>0</xdr:col>
      <xdr:colOff>209550</xdr:colOff>
      <xdr:row>0</xdr:row>
      <xdr:rowOff>19050</xdr:rowOff>
    </xdr:from>
    <xdr:to>
      <xdr:col>1</xdr:col>
      <xdr:colOff>381000</xdr:colOff>
      <xdr:row>0</xdr:row>
      <xdr:rowOff>409575</xdr:rowOff>
    </xdr:to>
    <xdr:pic>
      <xdr:nvPicPr>
        <xdr:cNvPr id="50189" name="Picture 1" descr="Statistik-4c-200">
          <a:extLst>
            <a:ext uri="{FF2B5EF4-FFF2-40B4-BE49-F238E27FC236}">
              <a16:creationId xmlns:a16="http://schemas.microsoft.com/office/drawing/2014/main" id="{00000000-0008-0000-1400-00000DC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09550" y="19050"/>
          <a:ext cx="1905000" cy="390525"/>
        </a:xfrm>
        <a:prstGeom prst="rect">
          <a:avLst/>
        </a:prstGeom>
        <a:noFill/>
        <a:ln w="9525">
          <a:noFill/>
          <a:miter lim="800000"/>
          <a:headEnd/>
          <a:tailEnd/>
        </a:ln>
      </xdr:spPr>
    </xdr:pic>
    <xdr:clientData/>
  </xdr:twoCellAnchor>
  <xdr:twoCellAnchor>
    <xdr:from>
      <xdr:col>4</xdr:col>
      <xdr:colOff>393700</xdr:colOff>
      <xdr:row>2</xdr:row>
      <xdr:rowOff>276225</xdr:rowOff>
    </xdr:from>
    <xdr:to>
      <xdr:col>6</xdr:col>
      <xdr:colOff>88900</xdr:colOff>
      <xdr:row>3</xdr:row>
      <xdr:rowOff>76200</xdr:rowOff>
    </xdr:to>
    <xdr:sp macro="" textlink="">
      <xdr:nvSpPr>
        <xdr:cNvPr id="3" name="Inhalt">
          <a:hlinkClick xmlns:r="http://schemas.openxmlformats.org/officeDocument/2006/relationships" r:id="rId2"/>
          <a:extLst>
            <a:ext uri="{FF2B5EF4-FFF2-40B4-BE49-F238E27FC236}">
              <a16:creationId xmlns:a16="http://schemas.microsoft.com/office/drawing/2014/main" id="{00000000-0008-0000-1400-000003000000}"/>
            </a:ext>
          </a:extLst>
        </xdr:cNvPr>
        <xdr:cNvSpPr txBox="1"/>
      </xdr:nvSpPr>
      <xdr:spPr>
        <a:xfrm>
          <a:off x="4184650" y="847725"/>
          <a:ext cx="1219200" cy="2000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16.xml><?xml version="1.0" encoding="utf-8"?>
<xdr:wsDr xmlns:xdr="http://schemas.openxmlformats.org/drawingml/2006/spreadsheetDrawing" xmlns:a="http://schemas.openxmlformats.org/drawingml/2006/main">
  <xdr:twoCellAnchor editAs="oneCell">
    <xdr:from>
      <xdr:col>0</xdr:col>
      <xdr:colOff>209550</xdr:colOff>
      <xdr:row>0</xdr:row>
      <xdr:rowOff>19050</xdr:rowOff>
    </xdr:from>
    <xdr:to>
      <xdr:col>0</xdr:col>
      <xdr:colOff>2114550</xdr:colOff>
      <xdr:row>0</xdr:row>
      <xdr:rowOff>409575</xdr:rowOff>
    </xdr:to>
    <xdr:pic>
      <xdr:nvPicPr>
        <xdr:cNvPr id="51213" name="Picture 1" descr="Statistik-4c-200">
          <a:extLst>
            <a:ext uri="{FF2B5EF4-FFF2-40B4-BE49-F238E27FC236}">
              <a16:creationId xmlns:a16="http://schemas.microsoft.com/office/drawing/2014/main" id="{00000000-0008-0000-1600-00000DC8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09550" y="19050"/>
          <a:ext cx="1905000" cy="390525"/>
        </a:xfrm>
        <a:prstGeom prst="rect">
          <a:avLst/>
        </a:prstGeom>
        <a:noFill/>
        <a:ln w="9525">
          <a:noFill/>
          <a:miter lim="800000"/>
          <a:headEnd/>
          <a:tailEnd/>
        </a:ln>
      </xdr:spPr>
    </xdr:pic>
    <xdr:clientData/>
  </xdr:twoCellAnchor>
  <xdr:twoCellAnchor>
    <xdr:from>
      <xdr:col>4</xdr:col>
      <xdr:colOff>9524</xdr:colOff>
      <xdr:row>2</xdr:row>
      <xdr:rowOff>219076</xdr:rowOff>
    </xdr:from>
    <xdr:to>
      <xdr:col>5</xdr:col>
      <xdr:colOff>781049</xdr:colOff>
      <xdr:row>3</xdr:row>
      <xdr:rowOff>133351</xdr:rowOff>
    </xdr:to>
    <xdr:sp macro="" textlink="">
      <xdr:nvSpPr>
        <xdr:cNvPr id="3" name="Inhalt">
          <a:hlinkClick xmlns:r="http://schemas.openxmlformats.org/officeDocument/2006/relationships" r:id="rId2"/>
          <a:extLst>
            <a:ext uri="{FF2B5EF4-FFF2-40B4-BE49-F238E27FC236}">
              <a16:creationId xmlns:a16="http://schemas.microsoft.com/office/drawing/2014/main" id="{00000000-0008-0000-1600-000003000000}"/>
            </a:ext>
          </a:extLst>
        </xdr:cNvPr>
        <xdr:cNvSpPr txBox="1"/>
      </xdr:nvSpPr>
      <xdr:spPr>
        <a:xfrm>
          <a:off x="4552949" y="790576"/>
          <a:ext cx="1552575" cy="2857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17.xml><?xml version="1.0" encoding="utf-8"?>
<xdr:wsDr xmlns:xdr="http://schemas.openxmlformats.org/drawingml/2006/spreadsheetDrawing" xmlns:a="http://schemas.openxmlformats.org/drawingml/2006/main">
  <xdr:twoCellAnchor editAs="oneCell">
    <xdr:from>
      <xdr:col>0</xdr:col>
      <xdr:colOff>209550</xdr:colOff>
      <xdr:row>0</xdr:row>
      <xdr:rowOff>19050</xdr:rowOff>
    </xdr:from>
    <xdr:to>
      <xdr:col>1</xdr:col>
      <xdr:colOff>171450</xdr:colOff>
      <xdr:row>0</xdr:row>
      <xdr:rowOff>419100</xdr:rowOff>
    </xdr:to>
    <xdr:pic>
      <xdr:nvPicPr>
        <xdr:cNvPr id="52237" name="Picture 1" descr="Statistik-4c-200">
          <a:extLst>
            <a:ext uri="{FF2B5EF4-FFF2-40B4-BE49-F238E27FC236}">
              <a16:creationId xmlns:a16="http://schemas.microsoft.com/office/drawing/2014/main" id="{00000000-0008-0000-1800-00000DCC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09550" y="19050"/>
          <a:ext cx="1905000" cy="400050"/>
        </a:xfrm>
        <a:prstGeom prst="rect">
          <a:avLst/>
        </a:prstGeom>
        <a:noFill/>
        <a:ln w="9525">
          <a:noFill/>
          <a:miter lim="800000"/>
          <a:headEnd/>
          <a:tailEnd/>
        </a:ln>
      </xdr:spPr>
    </xdr:pic>
    <xdr:clientData/>
  </xdr:twoCellAnchor>
  <xdr:twoCellAnchor>
    <xdr:from>
      <xdr:col>2</xdr:col>
      <xdr:colOff>555625</xdr:colOff>
      <xdr:row>3</xdr:row>
      <xdr:rowOff>171450</xdr:rowOff>
    </xdr:from>
    <xdr:to>
      <xdr:col>4</xdr:col>
      <xdr:colOff>536575</xdr:colOff>
      <xdr:row>5</xdr:row>
      <xdr:rowOff>38100</xdr:rowOff>
    </xdr:to>
    <xdr:sp macro="" textlink="">
      <xdr:nvSpPr>
        <xdr:cNvPr id="3" name="Inhalt">
          <a:hlinkClick xmlns:r="http://schemas.openxmlformats.org/officeDocument/2006/relationships" r:id="rId2"/>
          <a:extLst>
            <a:ext uri="{FF2B5EF4-FFF2-40B4-BE49-F238E27FC236}">
              <a16:creationId xmlns:a16="http://schemas.microsoft.com/office/drawing/2014/main" id="{00000000-0008-0000-1800-000003000000}"/>
            </a:ext>
          </a:extLst>
        </xdr:cNvPr>
        <xdr:cNvSpPr txBox="1"/>
      </xdr:nvSpPr>
      <xdr:spPr>
        <a:xfrm>
          <a:off x="3117850" y="1143000"/>
          <a:ext cx="1219200" cy="2286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18.xml><?xml version="1.0" encoding="utf-8"?>
<xdr:wsDr xmlns:xdr="http://schemas.openxmlformats.org/drawingml/2006/spreadsheetDrawing" xmlns:a="http://schemas.openxmlformats.org/drawingml/2006/main">
  <xdr:twoCellAnchor editAs="oneCell">
    <xdr:from>
      <xdr:col>0</xdr:col>
      <xdr:colOff>209550</xdr:colOff>
      <xdr:row>0</xdr:row>
      <xdr:rowOff>19050</xdr:rowOff>
    </xdr:from>
    <xdr:to>
      <xdr:col>1</xdr:col>
      <xdr:colOff>171450</xdr:colOff>
      <xdr:row>0</xdr:row>
      <xdr:rowOff>419100</xdr:rowOff>
    </xdr:to>
    <xdr:pic>
      <xdr:nvPicPr>
        <xdr:cNvPr id="53261" name="Picture 1" descr="Statistik-4c-200">
          <a:extLst>
            <a:ext uri="{FF2B5EF4-FFF2-40B4-BE49-F238E27FC236}">
              <a16:creationId xmlns:a16="http://schemas.microsoft.com/office/drawing/2014/main" id="{00000000-0008-0000-1B00-00000DD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09550" y="19050"/>
          <a:ext cx="1905000" cy="400050"/>
        </a:xfrm>
        <a:prstGeom prst="rect">
          <a:avLst/>
        </a:prstGeom>
        <a:noFill/>
        <a:ln w="9525">
          <a:noFill/>
          <a:miter lim="800000"/>
          <a:headEnd/>
          <a:tailEnd/>
        </a:ln>
      </xdr:spPr>
    </xdr:pic>
    <xdr:clientData/>
  </xdr:twoCellAnchor>
  <xdr:twoCellAnchor>
    <xdr:from>
      <xdr:col>8</xdr:col>
      <xdr:colOff>9525</xdr:colOff>
      <xdr:row>3</xdr:row>
      <xdr:rowOff>47625</xdr:rowOff>
    </xdr:from>
    <xdr:to>
      <xdr:col>10</xdr:col>
      <xdr:colOff>422275</xdr:colOff>
      <xdr:row>4</xdr:row>
      <xdr:rowOff>152400</xdr:rowOff>
    </xdr:to>
    <xdr:sp macro="" textlink="">
      <xdr:nvSpPr>
        <xdr:cNvPr id="3" name="Inhalt">
          <a:hlinkClick xmlns:r="http://schemas.openxmlformats.org/officeDocument/2006/relationships" r:id="rId2"/>
          <a:extLst>
            <a:ext uri="{FF2B5EF4-FFF2-40B4-BE49-F238E27FC236}">
              <a16:creationId xmlns:a16="http://schemas.microsoft.com/office/drawing/2014/main" id="{00000000-0008-0000-1B00-000003000000}"/>
            </a:ext>
          </a:extLst>
        </xdr:cNvPr>
        <xdr:cNvSpPr txBox="1"/>
      </xdr:nvSpPr>
      <xdr:spPr>
        <a:xfrm>
          <a:off x="6153150" y="819150"/>
          <a:ext cx="1612900" cy="304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mailto:Zentraler-Statistik-Service@arbeitsagentur.de" TargetMode="External"/><Relationship Id="rId1" Type="http://schemas.openxmlformats.org/officeDocument/2006/relationships/hyperlink" Target="http://statistik.arbeitsagentur.de/" TargetMode="Externa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4.xml"/><Relationship Id="rId1" Type="http://schemas.openxmlformats.org/officeDocument/2006/relationships/printerSettings" Target="../printerSettings/printerSettings4.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trlProp" Target="../ctrlProps/ctrlProp4.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6.xml"/><Relationship Id="rId1" Type="http://schemas.openxmlformats.org/officeDocument/2006/relationships/printerSettings" Target="../printerSettings/printerSettings6.bin"/><Relationship Id="rId5" Type="http://schemas.openxmlformats.org/officeDocument/2006/relationships/ctrlProp" Target="../ctrlProps/ctrlProp6.xml"/><Relationship Id="rId4" Type="http://schemas.openxmlformats.org/officeDocument/2006/relationships/ctrlProp" Target="../ctrlProps/ctrlProp5.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7.xml"/><Relationship Id="rId1" Type="http://schemas.openxmlformats.org/officeDocument/2006/relationships/printerSettings" Target="../printerSettings/printerSettings7.bin"/><Relationship Id="rId5" Type="http://schemas.openxmlformats.org/officeDocument/2006/relationships/ctrlProp" Target="../ctrlProps/ctrlProp8.xml"/><Relationship Id="rId4" Type="http://schemas.openxmlformats.org/officeDocument/2006/relationships/ctrlProp" Target="../ctrlProps/ctrlProp7.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8.xml"/><Relationship Id="rId1" Type="http://schemas.openxmlformats.org/officeDocument/2006/relationships/printerSettings" Target="../printerSettings/printerSettings8.bin"/><Relationship Id="rId5" Type="http://schemas.openxmlformats.org/officeDocument/2006/relationships/ctrlProp" Target="../ctrlProps/ctrlProp10.xml"/><Relationship Id="rId4" Type="http://schemas.openxmlformats.org/officeDocument/2006/relationships/ctrlProp" Target="../ctrlProps/ctrlProp9.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9.xml"/><Relationship Id="rId1" Type="http://schemas.openxmlformats.org/officeDocument/2006/relationships/printerSettings" Target="../printerSettings/printerSettings9.bin"/><Relationship Id="rId4" Type="http://schemas.openxmlformats.org/officeDocument/2006/relationships/ctrlProp" Target="../ctrlProps/ctrlProp11.xml"/></Relationships>
</file>

<file path=xl/worksheets/_rels/sheet10.xml.rels><?xml version="1.0" encoding="UTF-8" standalone="yes"?>
<Relationships xmlns="http://schemas.openxmlformats.org/package/2006/relationships"><Relationship Id="rId8" Type="http://schemas.openxmlformats.org/officeDocument/2006/relationships/hyperlink" Target="https://statistik.arbeitsagentur.de/DE/Navigation/Statistiken/Interaktive-Angebote/Ausbildungsmarkt/Ausbildungsmarkt-Nav.html" TargetMode="External"/><Relationship Id="rId3" Type="http://schemas.openxmlformats.org/officeDocument/2006/relationships/hyperlink" Target="https://statistik.arbeitsagentur.de/DE/Statischer-Content/Statistiken/Fachstatistiken/Logbuch.pdf?__blob=publicationFile&amp;v=28" TargetMode="External"/><Relationship Id="rId7" Type="http://schemas.openxmlformats.org/officeDocument/2006/relationships/hyperlink" Target="https://statistik.arbeitsagentur.de/DE/Statischer-Content/Grundlagen/Methodik-Qualitaet/Methodenberichte/Ausbildungsstellenmarkt/Generische-Publikationen/Methodenbericht-Meldequoten-Ausbildungsuchenden-u-Berufsausbildungsstellen.pdf?__blob=publicationFile&amp;v=2" TargetMode="External"/><Relationship Id="rId2" Type="http://schemas.openxmlformats.org/officeDocument/2006/relationships/hyperlink" Target="https://statistik.arbeitsagentur.de/DE/Navigation/Grundlagen/Methodik-Qualitaet/Qualitaetsberichte/Ausbildungsstellenmarkt/Qualitaetsberichte-Ausbildungsstellenmarkt-Nav.html" TargetMode="External"/><Relationship Id="rId1" Type="http://schemas.openxmlformats.org/officeDocument/2006/relationships/hyperlink" Target="https://statistik.arbeitsagentur.de/DE/Statischer-Content/Grundlagen/Methodik-Qualitaet/Methodenberichte/Uebergreifend/Generische-Publikationen/Methodenbericht-Klassifikation-Berufe-ueberarbeitete-Fassung.pdf?__blob=publicationFile&amp;v=3" TargetMode="External"/><Relationship Id="rId6" Type="http://schemas.openxmlformats.org/officeDocument/2006/relationships/hyperlink" Target="https://statistik.arbeitsagentur.de/DE/Statischer-Content/Grundlagen/Methodik-Qualitaet/Methodenberichte/Ausbildungsstellenmarkt/Generische-Publikationen/Methodenbericht-Revision-Statistik-Berufsausbildungsstellen-2022.pdf?__blob=publicationFile&amp;v=3" TargetMode="External"/><Relationship Id="rId5" Type="http://schemas.openxmlformats.org/officeDocument/2006/relationships/hyperlink" Target="https://statistik.arbeitsagentur.de/DE/Navigation/Grundlagen/Methodik-Qualitaet/Methodenberichte/Ausbildungsstellenmarkt/Methodenberichte-Ausbildungsstellenmarkt-Nav.html" TargetMode="External"/><Relationship Id="rId10" Type="http://schemas.openxmlformats.org/officeDocument/2006/relationships/drawing" Target="../drawings/drawing10.xml"/><Relationship Id="rId4" Type="http://schemas.openxmlformats.org/officeDocument/2006/relationships/hyperlink" Target="https://statistik.arbeitsagentur.de/DE/Navigation/Grundlagen/Datenquellen/Datenstandard-XSozial/Handbuch/Handbuecher-Nav.html" TargetMode="External"/><Relationship Id="rId9"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Fachkraeftebedarf/Fachkraeftebedarf-Nav.html?mtm_campaign=Bericht" TargetMode="External"/><Relationship Id="rId26" Type="http://schemas.openxmlformats.org/officeDocument/2006/relationships/hyperlink" Target="https://statistik.arbeitsagentur.de/DE/Navigation/Statistiken/Themen-im-Fokus/Zeitarbeit/Zeitarbeit-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Langzeitarbeitslosigkeit/Langzeitarbeitslosigkeit-Nav.html?mtm_campaign=Bericht" TargetMode="Externa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ntgelt/Entgelt-Nav.html?mtm_campaign=Bericht" TargetMode="External"/><Relationship Id="rId25" Type="http://schemas.openxmlformats.org/officeDocument/2006/relationships/hyperlink" Target="https://statistik.arbeitsagentur.de/DE/Navigation/Statistiken/Themen-im-Fokus/Wirtschaftszweige/Wirtschaftszweige-Nav.html?mtm_campaign=Bericht" TargetMode="External"/><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rauen-und-Maenner/Frauen-und-Maenner-Nav.html?mtm_campaign=Bericht" TargetMode="External"/><Relationship Id="rId29" Type="http://schemas.openxmlformats.org/officeDocument/2006/relationships/hyperlink" Target="https://statistik.arbeitsagentur.de/DE/Navigation/Grundlagen/Methodik-Qualitaet/Methodische-Hinweise/Meth-Hinweis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Regionale-Mobilitaet/Regionale-Mobilitaet-Nav.html?mtm_campaign=Bericht" TargetMode="External"/><Relationship Id="rId32" Type="http://schemas.openxmlformats.org/officeDocument/2006/relationships/drawing" Target="../drawings/drawing11.xm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igration/Migratio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milien-Kinder/Familien-und-Kinder-Nav.html?mtm_campaign=Bericht" TargetMode="External"/><Relationship Id="rId31" Type="http://schemas.openxmlformats.org/officeDocument/2006/relationships/printerSettings" Target="../printerSettings/printerSettings11.bin"/><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Menschen-mit-Behinderungen/Menschen-mit-Behinderungen-Nav.html?mtm_campaign=Bericht" TargetMode="External"/><Relationship Id="rId27" Type="http://schemas.openxmlformats.org/officeDocument/2006/relationships/hyperlink" Target="https://statistik.arbeitsagentur.de/DE/Navigation/Statistiken/Themen-im-Fokus/Juengere/Juengere-Nav.html?mtm_campaign=Bericht" TargetMode="External"/><Relationship Id="rId30" Type="http://schemas.openxmlformats.org/officeDocument/2006/relationships/hyperlink" Target="https://statistik.arbeitsagentur.de/DE/Navigation/Statistiken/Themen-im-Fokus/Transformation/Transformation-Nav.html?mtm_campaign=Bericht" TargetMode="External"/></Relationships>
</file>

<file path=xl/worksheets/_rels/sheet12.xml.rels><?xml version="1.0" encoding="UTF-8" standalone="yes"?>
<Relationships xmlns="http://schemas.openxmlformats.org/package/2006/relationships"><Relationship Id="rId8" Type="http://schemas.openxmlformats.org/officeDocument/2006/relationships/ctrlProp" Target="../ctrlProps/ctrlProp16.xml"/><Relationship Id="rId3" Type="http://schemas.openxmlformats.org/officeDocument/2006/relationships/vmlDrawing" Target="../drawings/vmlDrawing7.vml"/><Relationship Id="rId7" Type="http://schemas.openxmlformats.org/officeDocument/2006/relationships/ctrlProp" Target="../ctrlProps/ctrlProp15.xml"/><Relationship Id="rId2" Type="http://schemas.openxmlformats.org/officeDocument/2006/relationships/drawing" Target="../drawings/drawing12.xml"/><Relationship Id="rId1" Type="http://schemas.openxmlformats.org/officeDocument/2006/relationships/printerSettings" Target="../printerSettings/printerSettings12.bin"/><Relationship Id="rId6" Type="http://schemas.openxmlformats.org/officeDocument/2006/relationships/ctrlProp" Target="../ctrlProps/ctrlProp14.xml"/><Relationship Id="rId5" Type="http://schemas.openxmlformats.org/officeDocument/2006/relationships/ctrlProp" Target="../ctrlProps/ctrlProp13.xml"/><Relationship Id="rId4" Type="http://schemas.openxmlformats.org/officeDocument/2006/relationships/ctrlProp" Target="../ctrlProps/ctrlProp12.xml"/><Relationship Id="rId9" Type="http://schemas.openxmlformats.org/officeDocument/2006/relationships/ctrlProp" Target="../ctrlProps/ctrlProp17.xm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13.xml"/><Relationship Id="rId1" Type="http://schemas.openxmlformats.org/officeDocument/2006/relationships/printerSettings" Target="../printerSettings/printerSettings14.bin"/><Relationship Id="rId5" Type="http://schemas.openxmlformats.org/officeDocument/2006/relationships/ctrlProp" Target="../ctrlProps/ctrlProp19.xml"/><Relationship Id="rId4" Type="http://schemas.openxmlformats.org/officeDocument/2006/relationships/ctrlProp" Target="../ctrlProps/ctrlProp18.xml"/></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7.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8.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C1:C53"/>
  <sheetViews>
    <sheetView tabSelected="1" workbookViewId="0"/>
  </sheetViews>
  <sheetFormatPr baseColWidth="10" defaultColWidth="11.42578125" defaultRowHeight="14.25" x14ac:dyDescent="0.2"/>
  <cols>
    <col min="1" max="2" width="52.140625" style="369" customWidth="1"/>
    <col min="3" max="16384" width="11.42578125" style="369"/>
  </cols>
  <sheetData>
    <row r="1" spans="3:3" ht="14.1" customHeight="1" x14ac:dyDescent="0.2">
      <c r="C1" s="370" t="s">
        <v>580</v>
      </c>
    </row>
    <row r="2" spans="3:3" ht="14.1" customHeight="1" x14ac:dyDescent="0.2"/>
    <row r="3" spans="3:3" ht="14.1" customHeight="1" x14ac:dyDescent="0.2"/>
    <row r="4" spans="3:3" ht="14.1" customHeight="1" x14ac:dyDescent="0.2"/>
    <row r="5" spans="3:3" ht="14.1" customHeight="1" x14ac:dyDescent="0.2"/>
    <row r="6" spans="3:3" ht="14.1" customHeight="1" x14ac:dyDescent="0.2"/>
    <row r="7" spans="3:3" ht="14.1" customHeight="1" x14ac:dyDescent="0.2"/>
    <row r="8" spans="3:3" ht="14.1" customHeight="1" x14ac:dyDescent="0.2"/>
    <row r="9" spans="3:3" ht="14.1" customHeight="1" x14ac:dyDescent="0.2"/>
    <row r="10" spans="3:3" ht="14.1" customHeight="1" x14ac:dyDescent="0.2"/>
    <row r="11" spans="3:3" ht="14.1" customHeight="1" x14ac:dyDescent="0.2"/>
    <row r="12" spans="3:3" ht="14.1" customHeight="1" x14ac:dyDescent="0.2"/>
    <row r="13" spans="3:3" ht="14.1" customHeight="1" x14ac:dyDescent="0.2"/>
    <row r="14" spans="3:3" ht="14.1" customHeight="1" x14ac:dyDescent="0.2"/>
    <row r="15" spans="3:3" ht="14.1" customHeight="1" x14ac:dyDescent="0.2"/>
    <row r="16" spans="3:3" ht="14.1" customHeight="1" x14ac:dyDescent="0.2"/>
    <row r="17" ht="14.1" customHeight="1" x14ac:dyDescent="0.2"/>
    <row r="18" ht="14.1" customHeight="1" x14ac:dyDescent="0.2"/>
    <row r="19" ht="14.1" customHeight="1" x14ac:dyDescent="0.2"/>
    <row r="20" ht="14.1" customHeight="1" x14ac:dyDescent="0.2"/>
    <row r="21" ht="14.1" customHeight="1" x14ac:dyDescent="0.2"/>
    <row r="22" ht="14.1" customHeight="1" x14ac:dyDescent="0.2"/>
    <row r="23" ht="14.1" customHeight="1" x14ac:dyDescent="0.2"/>
    <row r="24" ht="14.1" customHeight="1" x14ac:dyDescent="0.2"/>
    <row r="25" ht="14.1" customHeight="1" x14ac:dyDescent="0.2"/>
    <row r="26" ht="14.1" customHeight="1" x14ac:dyDescent="0.2"/>
    <row r="27" ht="14.1" customHeight="1" x14ac:dyDescent="0.2"/>
    <row r="28" ht="14.1" customHeight="1" x14ac:dyDescent="0.2"/>
    <row r="29" ht="14.1" customHeight="1" x14ac:dyDescent="0.2"/>
    <row r="30" ht="14.1" customHeight="1" x14ac:dyDescent="0.2"/>
    <row r="31" ht="14.1" customHeight="1" x14ac:dyDescent="0.2"/>
    <row r="32" ht="14.1" customHeight="1" x14ac:dyDescent="0.2"/>
    <row r="33" ht="14.1" customHeight="1" x14ac:dyDescent="0.2"/>
    <row r="34" ht="14.1" customHeight="1" x14ac:dyDescent="0.2"/>
    <row r="35" ht="14.1" customHeight="1" x14ac:dyDescent="0.2"/>
    <row r="36" ht="14.1" customHeight="1" x14ac:dyDescent="0.2"/>
    <row r="37" ht="14.1" customHeight="1" x14ac:dyDescent="0.2"/>
    <row r="38" ht="14.1" customHeight="1" x14ac:dyDescent="0.2"/>
    <row r="39" ht="14.1" customHeight="1" x14ac:dyDescent="0.2"/>
    <row r="40" ht="14.1" customHeight="1" x14ac:dyDescent="0.2"/>
    <row r="41" ht="14.1" customHeight="1" x14ac:dyDescent="0.2"/>
    <row r="42" ht="14.1" customHeight="1" x14ac:dyDescent="0.2"/>
    <row r="43" ht="14.1" customHeight="1" x14ac:dyDescent="0.2"/>
    <row r="44" ht="14.1" customHeight="1" x14ac:dyDescent="0.2"/>
    <row r="45" ht="14.1" customHeight="1" x14ac:dyDescent="0.2"/>
    <row r="46" ht="14.1" customHeight="1" x14ac:dyDescent="0.2"/>
    <row r="47" ht="14.1" customHeight="1" x14ac:dyDescent="0.2"/>
    <row r="48" ht="14.1" customHeight="1" x14ac:dyDescent="0.2"/>
    <row r="49" ht="14.1" customHeight="1" x14ac:dyDescent="0.2"/>
    <row r="50" ht="14.1" customHeight="1" x14ac:dyDescent="0.2"/>
    <row r="51" ht="14.1" customHeight="1" x14ac:dyDescent="0.2"/>
    <row r="52" ht="14.1" customHeight="1" x14ac:dyDescent="0.2"/>
    <row r="53" ht="122.1" customHeight="1" x14ac:dyDescent="0.2"/>
  </sheetData>
  <pageMargins left="0.31496062992126" right="0" top="0" bottom="0" header="0" footer="0"/>
  <pageSetup paperSize="9" orientation="portrait"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F52"/>
  <sheetViews>
    <sheetView showGridLines="0" zoomScaleNormal="100" zoomScaleSheetLayoutView="100" workbookViewId="0"/>
  </sheetViews>
  <sheetFormatPr baseColWidth="10" defaultColWidth="9.85546875" defaultRowHeight="16.5" customHeight="1" x14ac:dyDescent="0.2"/>
  <cols>
    <col min="1" max="1" width="7.42578125" style="310" customWidth="1"/>
    <col min="2" max="2" width="16.140625" style="310" customWidth="1"/>
    <col min="3" max="3" width="48.42578125" style="310" customWidth="1"/>
    <col min="4" max="5" width="5.7109375" style="310" customWidth="1"/>
    <col min="6" max="6" width="12.28515625" style="310" customWidth="1"/>
    <col min="7" max="256" width="9.85546875" style="310"/>
    <col min="257" max="257" width="7.42578125" style="310" customWidth="1"/>
    <col min="258" max="258" width="16.140625" style="310" customWidth="1"/>
    <col min="259" max="259" width="48.42578125" style="310" customWidth="1"/>
    <col min="260" max="261" width="5.7109375" style="310" customWidth="1"/>
    <col min="262" max="262" width="12.28515625" style="310" customWidth="1"/>
    <col min="263" max="512" width="9.85546875" style="310"/>
    <col min="513" max="513" width="7.42578125" style="310" customWidth="1"/>
    <col min="514" max="514" width="16.140625" style="310" customWidth="1"/>
    <col min="515" max="515" width="48.42578125" style="310" customWidth="1"/>
    <col min="516" max="517" width="5.7109375" style="310" customWidth="1"/>
    <col min="518" max="518" width="12.28515625" style="310" customWidth="1"/>
    <col min="519" max="768" width="9.85546875" style="310"/>
    <col min="769" max="769" width="7.42578125" style="310" customWidth="1"/>
    <col min="770" max="770" width="16.140625" style="310" customWidth="1"/>
    <col min="771" max="771" width="48.42578125" style="310" customWidth="1"/>
    <col min="772" max="773" width="5.7109375" style="310" customWidth="1"/>
    <col min="774" max="774" width="12.28515625" style="310" customWidth="1"/>
    <col min="775" max="1024" width="9.85546875" style="310"/>
    <col min="1025" max="1025" width="7.42578125" style="310" customWidth="1"/>
    <col min="1026" max="1026" width="16.140625" style="310" customWidth="1"/>
    <col min="1027" max="1027" width="48.42578125" style="310" customWidth="1"/>
    <col min="1028" max="1029" width="5.7109375" style="310" customWidth="1"/>
    <col min="1030" max="1030" width="12.28515625" style="310" customWidth="1"/>
    <col min="1031" max="1280" width="9.85546875" style="310"/>
    <col min="1281" max="1281" width="7.42578125" style="310" customWidth="1"/>
    <col min="1282" max="1282" width="16.140625" style="310" customWidth="1"/>
    <col min="1283" max="1283" width="48.42578125" style="310" customWidth="1"/>
    <col min="1284" max="1285" width="5.7109375" style="310" customWidth="1"/>
    <col min="1286" max="1286" width="12.28515625" style="310" customWidth="1"/>
    <col min="1287" max="1536" width="9.85546875" style="310"/>
    <col min="1537" max="1537" width="7.42578125" style="310" customWidth="1"/>
    <col min="1538" max="1538" width="16.140625" style="310" customWidth="1"/>
    <col min="1539" max="1539" width="48.42578125" style="310" customWidth="1"/>
    <col min="1540" max="1541" width="5.7109375" style="310" customWidth="1"/>
    <col min="1542" max="1542" width="12.28515625" style="310" customWidth="1"/>
    <col min="1543" max="1792" width="9.85546875" style="310"/>
    <col min="1793" max="1793" width="7.42578125" style="310" customWidth="1"/>
    <col min="1794" max="1794" width="16.140625" style="310" customWidth="1"/>
    <col min="1795" max="1795" width="48.42578125" style="310" customWidth="1"/>
    <col min="1796" max="1797" width="5.7109375" style="310" customWidth="1"/>
    <col min="1798" max="1798" width="12.28515625" style="310" customWidth="1"/>
    <col min="1799" max="2048" width="9.85546875" style="310"/>
    <col min="2049" max="2049" width="7.42578125" style="310" customWidth="1"/>
    <col min="2050" max="2050" width="16.140625" style="310" customWidth="1"/>
    <col min="2051" max="2051" width="48.42578125" style="310" customWidth="1"/>
    <col min="2052" max="2053" width="5.7109375" style="310" customWidth="1"/>
    <col min="2054" max="2054" width="12.28515625" style="310" customWidth="1"/>
    <col min="2055" max="2304" width="9.85546875" style="310"/>
    <col min="2305" max="2305" width="7.42578125" style="310" customWidth="1"/>
    <col min="2306" max="2306" width="16.140625" style="310" customWidth="1"/>
    <col min="2307" max="2307" width="48.42578125" style="310" customWidth="1"/>
    <col min="2308" max="2309" width="5.7109375" style="310" customWidth="1"/>
    <col min="2310" max="2310" width="12.28515625" style="310" customWidth="1"/>
    <col min="2311" max="2560" width="9.85546875" style="310"/>
    <col min="2561" max="2561" width="7.42578125" style="310" customWidth="1"/>
    <col min="2562" max="2562" width="16.140625" style="310" customWidth="1"/>
    <col min="2563" max="2563" width="48.42578125" style="310" customWidth="1"/>
    <col min="2564" max="2565" width="5.7109375" style="310" customWidth="1"/>
    <col min="2566" max="2566" width="12.28515625" style="310" customWidth="1"/>
    <col min="2567" max="2816" width="9.85546875" style="310"/>
    <col min="2817" max="2817" width="7.42578125" style="310" customWidth="1"/>
    <col min="2818" max="2818" width="16.140625" style="310" customWidth="1"/>
    <col min="2819" max="2819" width="48.42578125" style="310" customWidth="1"/>
    <col min="2820" max="2821" width="5.7109375" style="310" customWidth="1"/>
    <col min="2822" max="2822" width="12.28515625" style="310" customWidth="1"/>
    <col min="2823" max="3072" width="9.85546875" style="310"/>
    <col min="3073" max="3073" width="7.42578125" style="310" customWidth="1"/>
    <col min="3074" max="3074" width="16.140625" style="310" customWidth="1"/>
    <col min="3075" max="3075" width="48.42578125" style="310" customWidth="1"/>
    <col min="3076" max="3077" width="5.7109375" style="310" customWidth="1"/>
    <col min="3078" max="3078" width="12.28515625" style="310" customWidth="1"/>
    <col min="3079" max="3328" width="9.85546875" style="310"/>
    <col min="3329" max="3329" width="7.42578125" style="310" customWidth="1"/>
    <col min="3330" max="3330" width="16.140625" style="310" customWidth="1"/>
    <col min="3331" max="3331" width="48.42578125" style="310" customWidth="1"/>
    <col min="3332" max="3333" width="5.7109375" style="310" customWidth="1"/>
    <col min="3334" max="3334" width="12.28515625" style="310" customWidth="1"/>
    <col min="3335" max="3584" width="9.85546875" style="310"/>
    <col min="3585" max="3585" width="7.42578125" style="310" customWidth="1"/>
    <col min="3586" max="3586" width="16.140625" style="310" customWidth="1"/>
    <col min="3587" max="3587" width="48.42578125" style="310" customWidth="1"/>
    <col min="3588" max="3589" width="5.7109375" style="310" customWidth="1"/>
    <col min="3590" max="3590" width="12.28515625" style="310" customWidth="1"/>
    <col min="3591" max="3840" width="9.85546875" style="310"/>
    <col min="3841" max="3841" width="7.42578125" style="310" customWidth="1"/>
    <col min="3842" max="3842" width="16.140625" style="310" customWidth="1"/>
    <col min="3843" max="3843" width="48.42578125" style="310" customWidth="1"/>
    <col min="3844" max="3845" width="5.7109375" style="310" customWidth="1"/>
    <col min="3846" max="3846" width="12.28515625" style="310" customWidth="1"/>
    <col min="3847" max="4096" width="9.85546875" style="310"/>
    <col min="4097" max="4097" width="7.42578125" style="310" customWidth="1"/>
    <col min="4098" max="4098" width="16.140625" style="310" customWidth="1"/>
    <col min="4099" max="4099" width="48.42578125" style="310" customWidth="1"/>
    <col min="4100" max="4101" width="5.7109375" style="310" customWidth="1"/>
    <col min="4102" max="4102" width="12.28515625" style="310" customWidth="1"/>
    <col min="4103" max="4352" width="9.85546875" style="310"/>
    <col min="4353" max="4353" width="7.42578125" style="310" customWidth="1"/>
    <col min="4354" max="4354" width="16.140625" style="310" customWidth="1"/>
    <col min="4355" max="4355" width="48.42578125" style="310" customWidth="1"/>
    <col min="4356" max="4357" width="5.7109375" style="310" customWidth="1"/>
    <col min="4358" max="4358" width="12.28515625" style="310" customWidth="1"/>
    <col min="4359" max="4608" width="9.85546875" style="310"/>
    <col min="4609" max="4609" width="7.42578125" style="310" customWidth="1"/>
    <col min="4610" max="4610" width="16.140625" style="310" customWidth="1"/>
    <col min="4611" max="4611" width="48.42578125" style="310" customWidth="1"/>
    <col min="4612" max="4613" width="5.7109375" style="310" customWidth="1"/>
    <col min="4614" max="4614" width="12.28515625" style="310" customWidth="1"/>
    <col min="4615" max="4864" width="9.85546875" style="310"/>
    <col min="4865" max="4865" width="7.42578125" style="310" customWidth="1"/>
    <col min="4866" max="4866" width="16.140625" style="310" customWidth="1"/>
    <col min="4867" max="4867" width="48.42578125" style="310" customWidth="1"/>
    <col min="4868" max="4869" width="5.7109375" style="310" customWidth="1"/>
    <col min="4870" max="4870" width="12.28515625" style="310" customWidth="1"/>
    <col min="4871" max="5120" width="9.85546875" style="310"/>
    <col min="5121" max="5121" width="7.42578125" style="310" customWidth="1"/>
    <col min="5122" max="5122" width="16.140625" style="310" customWidth="1"/>
    <col min="5123" max="5123" width="48.42578125" style="310" customWidth="1"/>
    <col min="5124" max="5125" width="5.7109375" style="310" customWidth="1"/>
    <col min="5126" max="5126" width="12.28515625" style="310" customWidth="1"/>
    <col min="5127" max="5376" width="9.85546875" style="310"/>
    <col min="5377" max="5377" width="7.42578125" style="310" customWidth="1"/>
    <col min="5378" max="5378" width="16.140625" style="310" customWidth="1"/>
    <col min="5379" max="5379" width="48.42578125" style="310" customWidth="1"/>
    <col min="5380" max="5381" width="5.7109375" style="310" customWidth="1"/>
    <col min="5382" max="5382" width="12.28515625" style="310" customWidth="1"/>
    <col min="5383" max="5632" width="9.85546875" style="310"/>
    <col min="5633" max="5633" width="7.42578125" style="310" customWidth="1"/>
    <col min="5634" max="5634" width="16.140625" style="310" customWidth="1"/>
    <col min="5635" max="5635" width="48.42578125" style="310" customWidth="1"/>
    <col min="5636" max="5637" width="5.7109375" style="310" customWidth="1"/>
    <col min="5638" max="5638" width="12.28515625" style="310" customWidth="1"/>
    <col min="5639" max="5888" width="9.85546875" style="310"/>
    <col min="5889" max="5889" width="7.42578125" style="310" customWidth="1"/>
    <col min="5890" max="5890" width="16.140625" style="310" customWidth="1"/>
    <col min="5891" max="5891" width="48.42578125" style="310" customWidth="1"/>
    <col min="5892" max="5893" width="5.7109375" style="310" customWidth="1"/>
    <col min="5894" max="5894" width="12.28515625" style="310" customWidth="1"/>
    <col min="5895" max="6144" width="9.85546875" style="310"/>
    <col min="6145" max="6145" width="7.42578125" style="310" customWidth="1"/>
    <col min="6146" max="6146" width="16.140625" style="310" customWidth="1"/>
    <col min="6147" max="6147" width="48.42578125" style="310" customWidth="1"/>
    <col min="6148" max="6149" width="5.7109375" style="310" customWidth="1"/>
    <col min="6150" max="6150" width="12.28515625" style="310" customWidth="1"/>
    <col min="6151" max="6400" width="9.85546875" style="310"/>
    <col min="6401" max="6401" width="7.42578125" style="310" customWidth="1"/>
    <col min="6402" max="6402" width="16.140625" style="310" customWidth="1"/>
    <col min="6403" max="6403" width="48.42578125" style="310" customWidth="1"/>
    <col min="6404" max="6405" width="5.7109375" style="310" customWidth="1"/>
    <col min="6406" max="6406" width="12.28515625" style="310" customWidth="1"/>
    <col min="6407" max="6656" width="9.85546875" style="310"/>
    <col min="6657" max="6657" width="7.42578125" style="310" customWidth="1"/>
    <col min="6658" max="6658" width="16.140625" style="310" customWidth="1"/>
    <col min="6659" max="6659" width="48.42578125" style="310" customWidth="1"/>
    <col min="6660" max="6661" width="5.7109375" style="310" customWidth="1"/>
    <col min="6662" max="6662" width="12.28515625" style="310" customWidth="1"/>
    <col min="6663" max="6912" width="9.85546875" style="310"/>
    <col min="6913" max="6913" width="7.42578125" style="310" customWidth="1"/>
    <col min="6914" max="6914" width="16.140625" style="310" customWidth="1"/>
    <col min="6915" max="6915" width="48.42578125" style="310" customWidth="1"/>
    <col min="6916" max="6917" width="5.7109375" style="310" customWidth="1"/>
    <col min="6918" max="6918" width="12.28515625" style="310" customWidth="1"/>
    <col min="6919" max="7168" width="9.85546875" style="310"/>
    <col min="7169" max="7169" width="7.42578125" style="310" customWidth="1"/>
    <col min="7170" max="7170" width="16.140625" style="310" customWidth="1"/>
    <col min="7171" max="7171" width="48.42578125" style="310" customWidth="1"/>
    <col min="7172" max="7173" width="5.7109375" style="310" customWidth="1"/>
    <col min="7174" max="7174" width="12.28515625" style="310" customWidth="1"/>
    <col min="7175" max="7424" width="9.85546875" style="310"/>
    <col min="7425" max="7425" width="7.42578125" style="310" customWidth="1"/>
    <col min="7426" max="7426" width="16.140625" style="310" customWidth="1"/>
    <col min="7427" max="7427" width="48.42578125" style="310" customWidth="1"/>
    <col min="7428" max="7429" width="5.7109375" style="310" customWidth="1"/>
    <col min="7430" max="7430" width="12.28515625" style="310" customWidth="1"/>
    <col min="7431" max="7680" width="9.85546875" style="310"/>
    <col min="7681" max="7681" width="7.42578125" style="310" customWidth="1"/>
    <col min="7682" max="7682" width="16.140625" style="310" customWidth="1"/>
    <col min="7683" max="7683" width="48.42578125" style="310" customWidth="1"/>
    <col min="7684" max="7685" width="5.7109375" style="310" customWidth="1"/>
    <col min="7686" max="7686" width="12.28515625" style="310" customWidth="1"/>
    <col min="7687" max="7936" width="9.85546875" style="310"/>
    <col min="7937" max="7937" width="7.42578125" style="310" customWidth="1"/>
    <col min="7938" max="7938" width="16.140625" style="310" customWidth="1"/>
    <col min="7939" max="7939" width="48.42578125" style="310" customWidth="1"/>
    <col min="7940" max="7941" width="5.7109375" style="310" customWidth="1"/>
    <col min="7942" max="7942" width="12.28515625" style="310" customWidth="1"/>
    <col min="7943" max="8192" width="9.85546875" style="310"/>
    <col min="8193" max="8193" width="7.42578125" style="310" customWidth="1"/>
    <col min="8194" max="8194" width="16.140625" style="310" customWidth="1"/>
    <col min="8195" max="8195" width="48.42578125" style="310" customWidth="1"/>
    <col min="8196" max="8197" width="5.7109375" style="310" customWidth="1"/>
    <col min="8198" max="8198" width="12.28515625" style="310" customWidth="1"/>
    <col min="8199" max="8448" width="9.85546875" style="310"/>
    <col min="8449" max="8449" width="7.42578125" style="310" customWidth="1"/>
    <col min="8450" max="8450" width="16.140625" style="310" customWidth="1"/>
    <col min="8451" max="8451" width="48.42578125" style="310" customWidth="1"/>
    <col min="8452" max="8453" width="5.7109375" style="310" customWidth="1"/>
    <col min="8454" max="8454" width="12.28515625" style="310" customWidth="1"/>
    <col min="8455" max="8704" width="9.85546875" style="310"/>
    <col min="8705" max="8705" width="7.42578125" style="310" customWidth="1"/>
    <col min="8706" max="8706" width="16.140625" style="310" customWidth="1"/>
    <col min="8707" max="8707" width="48.42578125" style="310" customWidth="1"/>
    <col min="8708" max="8709" width="5.7109375" style="310" customWidth="1"/>
    <col min="8710" max="8710" width="12.28515625" style="310" customWidth="1"/>
    <col min="8711" max="8960" width="9.85546875" style="310"/>
    <col min="8961" max="8961" width="7.42578125" style="310" customWidth="1"/>
    <col min="8962" max="8962" width="16.140625" style="310" customWidth="1"/>
    <col min="8963" max="8963" width="48.42578125" style="310" customWidth="1"/>
    <col min="8964" max="8965" width="5.7109375" style="310" customWidth="1"/>
    <col min="8966" max="8966" width="12.28515625" style="310" customWidth="1"/>
    <col min="8967" max="9216" width="9.85546875" style="310"/>
    <col min="9217" max="9217" width="7.42578125" style="310" customWidth="1"/>
    <col min="9218" max="9218" width="16.140625" style="310" customWidth="1"/>
    <col min="9219" max="9219" width="48.42578125" style="310" customWidth="1"/>
    <col min="9220" max="9221" width="5.7109375" style="310" customWidth="1"/>
    <col min="9222" max="9222" width="12.28515625" style="310" customWidth="1"/>
    <col min="9223" max="9472" width="9.85546875" style="310"/>
    <col min="9473" max="9473" width="7.42578125" style="310" customWidth="1"/>
    <col min="9474" max="9474" width="16.140625" style="310" customWidth="1"/>
    <col min="9475" max="9475" width="48.42578125" style="310" customWidth="1"/>
    <col min="9476" max="9477" width="5.7109375" style="310" customWidth="1"/>
    <col min="9478" max="9478" width="12.28515625" style="310" customWidth="1"/>
    <col min="9479" max="9728" width="9.85546875" style="310"/>
    <col min="9729" max="9729" width="7.42578125" style="310" customWidth="1"/>
    <col min="9730" max="9730" width="16.140625" style="310" customWidth="1"/>
    <col min="9731" max="9731" width="48.42578125" style="310" customWidth="1"/>
    <col min="9732" max="9733" width="5.7109375" style="310" customWidth="1"/>
    <col min="9734" max="9734" width="12.28515625" style="310" customWidth="1"/>
    <col min="9735" max="9984" width="9.85546875" style="310"/>
    <col min="9985" max="9985" width="7.42578125" style="310" customWidth="1"/>
    <col min="9986" max="9986" width="16.140625" style="310" customWidth="1"/>
    <col min="9987" max="9987" width="48.42578125" style="310" customWidth="1"/>
    <col min="9988" max="9989" width="5.7109375" style="310" customWidth="1"/>
    <col min="9990" max="9990" width="12.28515625" style="310" customWidth="1"/>
    <col min="9991" max="10240" width="9.85546875" style="310"/>
    <col min="10241" max="10241" width="7.42578125" style="310" customWidth="1"/>
    <col min="10242" max="10242" width="16.140625" style="310" customWidth="1"/>
    <col min="10243" max="10243" width="48.42578125" style="310" customWidth="1"/>
    <col min="10244" max="10245" width="5.7109375" style="310" customWidth="1"/>
    <col min="10246" max="10246" width="12.28515625" style="310" customWidth="1"/>
    <col min="10247" max="10496" width="9.85546875" style="310"/>
    <col min="10497" max="10497" width="7.42578125" style="310" customWidth="1"/>
    <col min="10498" max="10498" width="16.140625" style="310" customWidth="1"/>
    <col min="10499" max="10499" width="48.42578125" style="310" customWidth="1"/>
    <col min="10500" max="10501" width="5.7109375" style="310" customWidth="1"/>
    <col min="10502" max="10502" width="12.28515625" style="310" customWidth="1"/>
    <col min="10503" max="10752" width="9.85546875" style="310"/>
    <col min="10753" max="10753" width="7.42578125" style="310" customWidth="1"/>
    <col min="10754" max="10754" width="16.140625" style="310" customWidth="1"/>
    <col min="10755" max="10755" width="48.42578125" style="310" customWidth="1"/>
    <col min="10756" max="10757" width="5.7109375" style="310" customWidth="1"/>
    <col min="10758" max="10758" width="12.28515625" style="310" customWidth="1"/>
    <col min="10759" max="11008" width="9.85546875" style="310"/>
    <col min="11009" max="11009" width="7.42578125" style="310" customWidth="1"/>
    <col min="11010" max="11010" width="16.140625" style="310" customWidth="1"/>
    <col min="11011" max="11011" width="48.42578125" style="310" customWidth="1"/>
    <col min="11012" max="11013" width="5.7109375" style="310" customWidth="1"/>
    <col min="11014" max="11014" width="12.28515625" style="310" customWidth="1"/>
    <col min="11015" max="11264" width="9.85546875" style="310"/>
    <col min="11265" max="11265" width="7.42578125" style="310" customWidth="1"/>
    <col min="11266" max="11266" width="16.140625" style="310" customWidth="1"/>
    <col min="11267" max="11267" width="48.42578125" style="310" customWidth="1"/>
    <col min="11268" max="11269" width="5.7109375" style="310" customWidth="1"/>
    <col min="11270" max="11270" width="12.28515625" style="310" customWidth="1"/>
    <col min="11271" max="11520" width="9.85546875" style="310"/>
    <col min="11521" max="11521" width="7.42578125" style="310" customWidth="1"/>
    <col min="11522" max="11522" width="16.140625" style="310" customWidth="1"/>
    <col min="11523" max="11523" width="48.42578125" style="310" customWidth="1"/>
    <col min="11524" max="11525" width="5.7109375" style="310" customWidth="1"/>
    <col min="11526" max="11526" width="12.28515625" style="310" customWidth="1"/>
    <col min="11527" max="11776" width="9.85546875" style="310"/>
    <col min="11777" max="11777" width="7.42578125" style="310" customWidth="1"/>
    <col min="11778" max="11778" width="16.140625" style="310" customWidth="1"/>
    <col min="11779" max="11779" width="48.42578125" style="310" customWidth="1"/>
    <col min="11780" max="11781" width="5.7109375" style="310" customWidth="1"/>
    <col min="11782" max="11782" width="12.28515625" style="310" customWidth="1"/>
    <col min="11783" max="12032" width="9.85546875" style="310"/>
    <col min="12033" max="12033" width="7.42578125" style="310" customWidth="1"/>
    <col min="12034" max="12034" width="16.140625" style="310" customWidth="1"/>
    <col min="12035" max="12035" width="48.42578125" style="310" customWidth="1"/>
    <col min="12036" max="12037" width="5.7109375" style="310" customWidth="1"/>
    <col min="12038" max="12038" width="12.28515625" style="310" customWidth="1"/>
    <col min="12039" max="12288" width="9.85546875" style="310"/>
    <col min="12289" max="12289" width="7.42578125" style="310" customWidth="1"/>
    <col min="12290" max="12290" width="16.140625" style="310" customWidth="1"/>
    <col min="12291" max="12291" width="48.42578125" style="310" customWidth="1"/>
    <col min="12292" max="12293" width="5.7109375" style="310" customWidth="1"/>
    <col min="12294" max="12294" width="12.28515625" style="310" customWidth="1"/>
    <col min="12295" max="12544" width="9.85546875" style="310"/>
    <col min="12545" max="12545" width="7.42578125" style="310" customWidth="1"/>
    <col min="12546" max="12546" width="16.140625" style="310" customWidth="1"/>
    <col min="12547" max="12547" width="48.42578125" style="310" customWidth="1"/>
    <col min="12548" max="12549" width="5.7109375" style="310" customWidth="1"/>
    <col min="12550" max="12550" width="12.28515625" style="310" customWidth="1"/>
    <col min="12551" max="12800" width="9.85546875" style="310"/>
    <col min="12801" max="12801" width="7.42578125" style="310" customWidth="1"/>
    <col min="12802" max="12802" width="16.140625" style="310" customWidth="1"/>
    <col min="12803" max="12803" width="48.42578125" style="310" customWidth="1"/>
    <col min="12804" max="12805" width="5.7109375" style="310" customWidth="1"/>
    <col min="12806" max="12806" width="12.28515625" style="310" customWidth="1"/>
    <col min="12807" max="13056" width="9.85546875" style="310"/>
    <col min="13057" max="13057" width="7.42578125" style="310" customWidth="1"/>
    <col min="13058" max="13058" width="16.140625" style="310" customWidth="1"/>
    <col min="13059" max="13059" width="48.42578125" style="310" customWidth="1"/>
    <col min="13060" max="13061" width="5.7109375" style="310" customWidth="1"/>
    <col min="13062" max="13062" width="12.28515625" style="310" customWidth="1"/>
    <col min="13063" max="13312" width="9.85546875" style="310"/>
    <col min="13313" max="13313" width="7.42578125" style="310" customWidth="1"/>
    <col min="13314" max="13314" width="16.140625" style="310" customWidth="1"/>
    <col min="13315" max="13315" width="48.42578125" style="310" customWidth="1"/>
    <col min="13316" max="13317" width="5.7109375" style="310" customWidth="1"/>
    <col min="13318" max="13318" width="12.28515625" style="310" customWidth="1"/>
    <col min="13319" max="13568" width="9.85546875" style="310"/>
    <col min="13569" max="13569" width="7.42578125" style="310" customWidth="1"/>
    <col min="13570" max="13570" width="16.140625" style="310" customWidth="1"/>
    <col min="13571" max="13571" width="48.42578125" style="310" customWidth="1"/>
    <col min="13572" max="13573" width="5.7109375" style="310" customWidth="1"/>
    <col min="13574" max="13574" width="12.28515625" style="310" customWidth="1"/>
    <col min="13575" max="13824" width="9.85546875" style="310"/>
    <col min="13825" max="13825" width="7.42578125" style="310" customWidth="1"/>
    <col min="13826" max="13826" width="16.140625" style="310" customWidth="1"/>
    <col min="13827" max="13827" width="48.42578125" style="310" customWidth="1"/>
    <col min="13828" max="13829" width="5.7109375" style="310" customWidth="1"/>
    <col min="13830" max="13830" width="12.28515625" style="310" customWidth="1"/>
    <col min="13831" max="14080" width="9.85546875" style="310"/>
    <col min="14081" max="14081" width="7.42578125" style="310" customWidth="1"/>
    <col min="14082" max="14082" width="16.140625" style="310" customWidth="1"/>
    <col min="14083" max="14083" width="48.42578125" style="310" customWidth="1"/>
    <col min="14084" max="14085" width="5.7109375" style="310" customWidth="1"/>
    <col min="14086" max="14086" width="12.28515625" style="310" customWidth="1"/>
    <col min="14087" max="14336" width="9.85546875" style="310"/>
    <col min="14337" max="14337" width="7.42578125" style="310" customWidth="1"/>
    <col min="14338" max="14338" width="16.140625" style="310" customWidth="1"/>
    <col min="14339" max="14339" width="48.42578125" style="310" customWidth="1"/>
    <col min="14340" max="14341" width="5.7109375" style="310" customWidth="1"/>
    <col min="14342" max="14342" width="12.28515625" style="310" customWidth="1"/>
    <col min="14343" max="14592" width="9.85546875" style="310"/>
    <col min="14593" max="14593" width="7.42578125" style="310" customWidth="1"/>
    <col min="14594" max="14594" width="16.140625" style="310" customWidth="1"/>
    <col min="14595" max="14595" width="48.42578125" style="310" customWidth="1"/>
    <col min="14596" max="14597" width="5.7109375" style="310" customWidth="1"/>
    <col min="14598" max="14598" width="12.28515625" style="310" customWidth="1"/>
    <col min="14599" max="14848" width="9.85546875" style="310"/>
    <col min="14849" max="14849" width="7.42578125" style="310" customWidth="1"/>
    <col min="14850" max="14850" width="16.140625" style="310" customWidth="1"/>
    <col min="14851" max="14851" width="48.42578125" style="310" customWidth="1"/>
    <col min="14852" max="14853" width="5.7109375" style="310" customWidth="1"/>
    <col min="14854" max="14854" width="12.28515625" style="310" customWidth="1"/>
    <col min="14855" max="15104" width="9.85546875" style="310"/>
    <col min="15105" max="15105" width="7.42578125" style="310" customWidth="1"/>
    <col min="15106" max="15106" width="16.140625" style="310" customWidth="1"/>
    <col min="15107" max="15107" width="48.42578125" style="310" customWidth="1"/>
    <col min="15108" max="15109" width="5.7109375" style="310" customWidth="1"/>
    <col min="15110" max="15110" width="12.28515625" style="310" customWidth="1"/>
    <col min="15111" max="15360" width="9.85546875" style="310"/>
    <col min="15361" max="15361" width="7.42578125" style="310" customWidth="1"/>
    <col min="15362" max="15362" width="16.140625" style="310" customWidth="1"/>
    <col min="15363" max="15363" width="48.42578125" style="310" customWidth="1"/>
    <col min="15364" max="15365" width="5.7109375" style="310" customWidth="1"/>
    <col min="15366" max="15366" width="12.28515625" style="310" customWidth="1"/>
    <col min="15367" max="15616" width="9.85546875" style="310"/>
    <col min="15617" max="15617" width="7.42578125" style="310" customWidth="1"/>
    <col min="15618" max="15618" width="16.140625" style="310" customWidth="1"/>
    <col min="15619" max="15619" width="48.42578125" style="310" customWidth="1"/>
    <col min="15620" max="15621" width="5.7109375" style="310" customWidth="1"/>
    <col min="15622" max="15622" width="12.28515625" style="310" customWidth="1"/>
    <col min="15623" max="15872" width="9.85546875" style="310"/>
    <col min="15873" max="15873" width="7.42578125" style="310" customWidth="1"/>
    <col min="15874" max="15874" width="16.140625" style="310" customWidth="1"/>
    <col min="15875" max="15875" width="48.42578125" style="310" customWidth="1"/>
    <col min="15876" max="15877" width="5.7109375" style="310" customWidth="1"/>
    <col min="15878" max="15878" width="12.28515625" style="310" customWidth="1"/>
    <col min="15879" max="16128" width="9.85546875" style="310"/>
    <col min="16129" max="16129" width="7.42578125" style="310" customWidth="1"/>
    <col min="16130" max="16130" width="16.140625" style="310" customWidth="1"/>
    <col min="16131" max="16131" width="48.42578125" style="310" customWidth="1"/>
    <col min="16132" max="16133" width="5.7109375" style="310" customWidth="1"/>
    <col min="16134" max="16134" width="12.28515625" style="310" customWidth="1"/>
    <col min="16135" max="16384" width="9.85546875" style="310"/>
  </cols>
  <sheetData>
    <row r="1" spans="1:6" s="307" customFormat="1" ht="33.75" customHeight="1" x14ac:dyDescent="0.2">
      <c r="A1" s="404"/>
      <c r="B1" s="405"/>
      <c r="C1" s="405"/>
      <c r="D1" s="405"/>
      <c r="E1" s="405"/>
      <c r="F1" s="406"/>
    </row>
    <row r="2" spans="1:6" s="308" customFormat="1" ht="15" customHeight="1" x14ac:dyDescent="0.2">
      <c r="A2" s="371"/>
      <c r="B2" s="372"/>
      <c r="C2" s="373"/>
      <c r="D2" s="374"/>
      <c r="E2" s="374"/>
      <c r="F2" s="373"/>
    </row>
    <row r="3" spans="1:6" ht="12.75" x14ac:dyDescent="0.2">
      <c r="A3" s="308"/>
      <c r="B3" s="309"/>
      <c r="C3" s="308"/>
      <c r="D3" s="309"/>
      <c r="E3" s="308"/>
      <c r="F3" s="308"/>
    </row>
    <row r="4" spans="1:6" s="377" customFormat="1" ht="15" customHeight="1" x14ac:dyDescent="0.25">
      <c r="A4" s="375" t="s">
        <v>0</v>
      </c>
      <c r="B4" s="376"/>
      <c r="C4" s="376"/>
      <c r="D4" s="376"/>
      <c r="E4" s="376"/>
      <c r="F4" s="376"/>
    </row>
    <row r="5" spans="1:6" ht="12.75" x14ac:dyDescent="0.2">
      <c r="A5" s="308"/>
      <c r="B5" s="309"/>
      <c r="C5" s="308"/>
      <c r="D5" s="309"/>
      <c r="E5" s="308"/>
      <c r="F5" s="308"/>
    </row>
    <row r="6" spans="1:6" ht="15" customHeight="1" x14ac:dyDescent="0.2">
      <c r="A6" s="311" t="s">
        <v>394</v>
      </c>
      <c r="B6" s="312"/>
      <c r="C6" s="485" t="s">
        <v>399</v>
      </c>
      <c r="D6" s="483"/>
      <c r="E6" s="483"/>
      <c r="F6" s="483"/>
    </row>
    <row r="7" spans="1:6" ht="12.75" customHeight="1" x14ac:dyDescent="0.2">
      <c r="A7" s="311"/>
      <c r="B7" s="312"/>
      <c r="C7" s="313"/>
      <c r="D7" s="313"/>
      <c r="E7" s="313"/>
      <c r="F7" s="313"/>
    </row>
    <row r="8" spans="1:6" ht="15" customHeight="1" x14ac:dyDescent="0.2">
      <c r="A8" s="311" t="s">
        <v>1</v>
      </c>
      <c r="B8" s="312"/>
      <c r="C8" s="485" t="s">
        <v>400</v>
      </c>
      <c r="D8" s="483"/>
      <c r="E8" s="483"/>
      <c r="F8" s="483"/>
    </row>
    <row r="9" spans="1:6" ht="12.75" customHeight="1" x14ac:dyDescent="0.2">
      <c r="A9" s="311"/>
      <c r="B9" s="312"/>
      <c r="C9" s="313"/>
      <c r="D9" s="313"/>
      <c r="E9" s="313"/>
      <c r="F9" s="313"/>
    </row>
    <row r="10" spans="1:6" ht="15" customHeight="1" x14ac:dyDescent="0.2">
      <c r="A10" s="311" t="s">
        <v>2</v>
      </c>
      <c r="C10" s="485" t="s">
        <v>401</v>
      </c>
      <c r="D10" s="483"/>
      <c r="E10" s="483"/>
      <c r="F10" s="483"/>
    </row>
    <row r="11" spans="1:6" ht="12.75" customHeight="1" x14ac:dyDescent="0.2">
      <c r="A11" s="309"/>
      <c r="B11" s="308"/>
      <c r="C11" s="378"/>
      <c r="D11" s="313"/>
      <c r="E11" s="379"/>
      <c r="F11" s="313"/>
    </row>
    <row r="12" spans="1:6" ht="15" customHeight="1" x14ac:dyDescent="0.2">
      <c r="A12" s="311" t="s">
        <v>3</v>
      </c>
      <c r="B12" s="308"/>
      <c r="C12" s="485" t="s">
        <v>24</v>
      </c>
      <c r="D12" s="483"/>
      <c r="E12" s="483"/>
      <c r="F12" s="483"/>
    </row>
    <row r="13" spans="1:6" ht="12.75" customHeight="1" x14ac:dyDescent="0.2">
      <c r="C13" s="380"/>
      <c r="D13" s="380"/>
      <c r="E13" s="380"/>
      <c r="F13" s="380"/>
    </row>
    <row r="14" spans="1:6" ht="15" customHeight="1" x14ac:dyDescent="0.2">
      <c r="A14" s="311" t="s">
        <v>4</v>
      </c>
      <c r="B14" s="308"/>
      <c r="C14" s="381">
        <v>46227</v>
      </c>
      <c r="D14" s="313"/>
      <c r="E14" s="313"/>
      <c r="F14" s="313"/>
    </row>
    <row r="15" spans="1:6" ht="12.75" customHeight="1" x14ac:dyDescent="0.2">
      <c r="A15" s="309"/>
      <c r="B15" s="308"/>
      <c r="C15" s="382"/>
      <c r="D15" s="313"/>
      <c r="E15" s="313"/>
      <c r="F15" s="313"/>
    </row>
    <row r="16" spans="1:6" ht="15" customHeight="1" x14ac:dyDescent="0.2">
      <c r="A16" s="311" t="s">
        <v>160</v>
      </c>
      <c r="B16" s="308"/>
      <c r="C16" s="485" t="s">
        <v>161</v>
      </c>
      <c r="D16" s="483"/>
      <c r="E16" s="483"/>
      <c r="F16" s="483"/>
    </row>
    <row r="17" spans="1:6" ht="15" customHeight="1" x14ac:dyDescent="0.2">
      <c r="A17" s="311"/>
      <c r="B17" s="308"/>
      <c r="C17" s="367"/>
      <c r="D17" s="367"/>
      <c r="E17" s="367"/>
      <c r="F17" s="367"/>
    </row>
    <row r="18" spans="1:6" ht="25.5" customHeight="1" x14ac:dyDescent="0.2">
      <c r="A18" s="484" t="s">
        <v>402</v>
      </c>
      <c r="B18" s="484"/>
      <c r="C18" s="381">
        <v>46325</v>
      </c>
      <c r="D18" s="367"/>
      <c r="E18" s="367"/>
      <c r="F18" s="367"/>
    </row>
    <row r="19" spans="1:6" ht="12.75" customHeight="1" x14ac:dyDescent="0.2">
      <c r="A19" s="309"/>
      <c r="B19" s="308"/>
      <c r="C19" s="313"/>
      <c r="D19" s="313"/>
      <c r="E19" s="313"/>
      <c r="F19" s="313"/>
    </row>
    <row r="20" spans="1:6" ht="13.5" customHeight="1" x14ac:dyDescent="0.2">
      <c r="A20" s="311" t="s">
        <v>395</v>
      </c>
      <c r="B20" s="308"/>
      <c r="C20" s="325" t="s">
        <v>5</v>
      </c>
      <c r="D20" s="314"/>
      <c r="E20" s="314"/>
      <c r="F20" s="314"/>
    </row>
    <row r="21" spans="1:6" ht="13.5" customHeight="1" x14ac:dyDescent="0.2">
      <c r="A21" s="309"/>
      <c r="B21" s="308"/>
      <c r="C21" s="367" t="s">
        <v>6</v>
      </c>
      <c r="D21" s="313"/>
      <c r="E21" s="313"/>
      <c r="F21" s="313"/>
    </row>
    <row r="22" spans="1:6" ht="12.75" customHeight="1" x14ac:dyDescent="0.2">
      <c r="A22" s="309"/>
      <c r="B22" s="308"/>
      <c r="C22" s="313"/>
      <c r="D22" s="313"/>
      <c r="E22" s="313"/>
      <c r="F22" s="313"/>
    </row>
    <row r="23" spans="1:6" ht="13.5" customHeight="1" x14ac:dyDescent="0.2">
      <c r="A23" s="311" t="s">
        <v>7</v>
      </c>
      <c r="B23" s="308"/>
      <c r="C23" s="325" t="s">
        <v>396</v>
      </c>
      <c r="D23" s="314"/>
      <c r="E23" s="314"/>
      <c r="F23" s="314"/>
    </row>
    <row r="24" spans="1:6" ht="13.5" customHeight="1" x14ac:dyDescent="0.2">
      <c r="A24" s="309"/>
      <c r="B24" s="308"/>
      <c r="C24" s="325" t="s">
        <v>159</v>
      </c>
      <c r="D24" s="314"/>
      <c r="E24" s="314"/>
      <c r="F24" s="314"/>
    </row>
    <row r="25" spans="1:6" ht="13.5" customHeight="1" x14ac:dyDescent="0.2">
      <c r="A25" s="309"/>
      <c r="B25" s="308"/>
      <c r="C25" s="325" t="s">
        <v>8</v>
      </c>
      <c r="D25" s="314"/>
      <c r="E25" s="314"/>
      <c r="F25" s="314"/>
    </row>
    <row r="26" spans="1:6" ht="13.5" customHeight="1" x14ac:dyDescent="0.2">
      <c r="A26" s="312" t="s">
        <v>9</v>
      </c>
      <c r="B26" s="315"/>
      <c r="C26" s="383" t="s">
        <v>397</v>
      </c>
      <c r="D26" s="384"/>
      <c r="E26" s="384"/>
      <c r="F26" s="384"/>
    </row>
    <row r="27" spans="1:6" ht="13.5" customHeight="1" x14ac:dyDescent="0.2">
      <c r="A27" s="312" t="s">
        <v>10</v>
      </c>
      <c r="B27" s="316"/>
      <c r="C27" s="325" t="s">
        <v>302</v>
      </c>
      <c r="D27" s="314"/>
      <c r="E27" s="314"/>
      <c r="F27" s="314"/>
    </row>
    <row r="28" spans="1:6" s="386" customFormat="1" ht="12.75" customHeight="1" x14ac:dyDescent="0.2">
      <c r="A28" s="385"/>
      <c r="B28" s="385"/>
      <c r="C28" s="385"/>
      <c r="D28" s="385"/>
      <c r="E28" s="385"/>
      <c r="F28" s="385"/>
    </row>
    <row r="29" spans="1:6" ht="44.25" customHeight="1" x14ac:dyDescent="0.2">
      <c r="A29" s="311" t="s">
        <v>581</v>
      </c>
      <c r="B29" s="478"/>
      <c r="C29" s="486" t="s">
        <v>582</v>
      </c>
      <c r="D29" s="486"/>
      <c r="E29" s="486"/>
      <c r="F29" s="486"/>
    </row>
    <row r="30" spans="1:6" ht="12.75" customHeight="1" x14ac:dyDescent="0.2">
      <c r="A30" s="387"/>
      <c r="B30" s="387"/>
      <c r="C30" s="387"/>
      <c r="D30" s="387"/>
      <c r="E30" s="387"/>
      <c r="F30" s="387"/>
    </row>
    <row r="31" spans="1:6" ht="15" customHeight="1" x14ac:dyDescent="0.2">
      <c r="A31" s="311" t="s">
        <v>11</v>
      </c>
      <c r="C31" s="317"/>
      <c r="D31" s="314"/>
      <c r="E31" s="314"/>
      <c r="F31" s="314"/>
    </row>
    <row r="32" spans="1:6" ht="12.75" customHeight="1" x14ac:dyDescent="0.2">
      <c r="A32" s="318"/>
      <c r="C32" s="317"/>
      <c r="D32" s="314"/>
      <c r="E32" s="314"/>
      <c r="F32" s="314"/>
    </row>
    <row r="33" spans="1:6" ht="13.5" customHeight="1" x14ac:dyDescent="0.2">
      <c r="A33" s="311" t="s">
        <v>12</v>
      </c>
      <c r="B33" s="312"/>
      <c r="C33" s="482" t="s">
        <v>13</v>
      </c>
      <c r="D33" s="483"/>
      <c r="E33" s="483"/>
      <c r="F33" s="483"/>
    </row>
    <row r="34" spans="1:6" ht="12.75" customHeight="1" x14ac:dyDescent="0.2">
      <c r="B34" s="312"/>
    </row>
    <row r="35" spans="1:6" ht="15" customHeight="1" x14ac:dyDescent="0.2">
      <c r="A35" s="311" t="s">
        <v>14</v>
      </c>
      <c r="C35" s="388" t="s">
        <v>15</v>
      </c>
      <c r="D35" s="314"/>
      <c r="E35" s="314"/>
      <c r="F35" s="314"/>
    </row>
    <row r="36" spans="1:6" ht="12.75" customHeight="1" x14ac:dyDescent="0.2">
      <c r="C36" s="483"/>
      <c r="D36" s="483"/>
      <c r="E36" s="483"/>
      <c r="F36" s="483"/>
    </row>
    <row r="37" spans="1:6" ht="12.75" customHeight="1" x14ac:dyDescent="0.2">
      <c r="C37" s="317"/>
      <c r="D37" s="314"/>
      <c r="E37" s="314"/>
      <c r="F37" s="314"/>
    </row>
    <row r="38" spans="1:6" ht="13.5" customHeight="1" x14ac:dyDescent="0.2">
      <c r="A38" s="319" t="s">
        <v>303</v>
      </c>
      <c r="B38" s="320"/>
      <c r="C38" s="320" t="s">
        <v>16</v>
      </c>
      <c r="D38" s="320"/>
      <c r="E38" s="320"/>
      <c r="F38" s="320"/>
    </row>
    <row r="39" spans="1:6" ht="13.5" customHeight="1" x14ac:dyDescent="0.2">
      <c r="A39" s="321"/>
      <c r="B39" s="321"/>
      <c r="C39" s="322" t="s">
        <v>304</v>
      </c>
      <c r="D39" s="321"/>
      <c r="E39" s="321"/>
      <c r="F39" s="321"/>
    </row>
    <row r="40" spans="1:6" ht="13.5" customHeight="1" x14ac:dyDescent="0.2">
      <c r="A40" s="320"/>
      <c r="B40" s="320"/>
      <c r="C40" s="323" t="s">
        <v>398</v>
      </c>
      <c r="D40" s="320"/>
      <c r="E40" s="320"/>
      <c r="F40" s="320"/>
    </row>
    <row r="41" spans="1:6" ht="13.5" customHeight="1" x14ac:dyDescent="0.2">
      <c r="A41" s="307"/>
      <c r="B41" s="312"/>
      <c r="C41" s="324" t="s">
        <v>305</v>
      </c>
      <c r="D41" s="325"/>
      <c r="E41" s="325"/>
      <c r="F41" s="325"/>
    </row>
    <row r="42" spans="1:6" ht="13.5" customHeight="1" x14ac:dyDescent="0.2">
      <c r="A42" s="307"/>
      <c r="B42" s="308"/>
      <c r="C42" s="324" t="s">
        <v>306</v>
      </c>
      <c r="D42" s="314"/>
      <c r="E42" s="314"/>
      <c r="F42" s="314"/>
    </row>
    <row r="43" spans="1:6" ht="13.5" customHeight="1" x14ac:dyDescent="0.2">
      <c r="A43" s="307"/>
      <c r="B43" s="308"/>
      <c r="C43" s="324" t="s">
        <v>307</v>
      </c>
      <c r="D43" s="314"/>
      <c r="E43" s="314"/>
      <c r="F43" s="314"/>
    </row>
    <row r="44" spans="1:6" ht="13.5" customHeight="1" x14ac:dyDescent="0.2">
      <c r="A44" s="307"/>
      <c r="B44" s="308"/>
      <c r="C44" s="324" t="s">
        <v>308</v>
      </c>
      <c r="D44" s="308"/>
      <c r="E44" s="308"/>
      <c r="F44" s="308"/>
    </row>
    <row r="45" spans="1:6" ht="13.5" customHeight="1" x14ac:dyDescent="0.2">
      <c r="A45" s="326"/>
      <c r="B45" s="326"/>
      <c r="C45" s="389" t="s">
        <v>309</v>
      </c>
      <c r="D45" s="326"/>
      <c r="E45" s="326"/>
      <c r="F45" s="326"/>
    </row>
    <row r="46" spans="1:6" ht="13.5" customHeight="1" x14ac:dyDescent="0.2">
      <c r="A46" s="326"/>
      <c r="B46" s="326"/>
      <c r="C46" s="389" t="s">
        <v>310</v>
      </c>
      <c r="D46" s="326"/>
      <c r="E46" s="326"/>
      <c r="F46" s="326"/>
    </row>
    <row r="47" spans="1:6" ht="13.5" customHeight="1" x14ac:dyDescent="0.2">
      <c r="A47" s="326"/>
      <c r="B47" s="326"/>
      <c r="C47" s="389" t="s">
        <v>311</v>
      </c>
      <c r="D47" s="326"/>
      <c r="E47" s="326"/>
      <c r="F47" s="326"/>
    </row>
    <row r="48" spans="1:6" ht="13.5" customHeight="1" x14ac:dyDescent="0.2">
      <c r="A48" s="326"/>
      <c r="B48" s="326"/>
      <c r="C48" s="389" t="s">
        <v>312</v>
      </c>
      <c r="D48" s="326"/>
      <c r="E48" s="326"/>
      <c r="F48" s="326"/>
    </row>
    <row r="49" spans="1:6" ht="16.5" customHeight="1" x14ac:dyDescent="0.2">
      <c r="A49" s="326"/>
      <c r="B49" s="326"/>
      <c r="C49" s="326"/>
      <c r="D49" s="326"/>
      <c r="E49" s="326"/>
      <c r="F49" s="326"/>
    </row>
    <row r="50" spans="1:6" ht="16.5" customHeight="1" x14ac:dyDescent="0.2">
      <c r="A50" s="326"/>
      <c r="B50" s="326"/>
      <c r="C50" s="326"/>
      <c r="D50" s="326"/>
      <c r="E50" s="326"/>
      <c r="F50" s="326"/>
    </row>
    <row r="51" spans="1:6" ht="16.5" customHeight="1" x14ac:dyDescent="0.2">
      <c r="A51" s="326"/>
      <c r="B51" s="326"/>
      <c r="C51" s="326"/>
      <c r="D51" s="326"/>
      <c r="E51" s="326"/>
      <c r="F51" s="326"/>
    </row>
    <row r="52" spans="1:6" ht="16.5" customHeight="1" x14ac:dyDescent="0.2">
      <c r="B52" s="326"/>
      <c r="C52" s="326"/>
      <c r="D52" s="326"/>
      <c r="E52" s="326"/>
      <c r="F52" s="326"/>
    </row>
  </sheetData>
  <sheetProtection selectLockedCells="1" selectUnlockedCells="1"/>
  <mergeCells count="9">
    <mergeCell ref="C33:F33"/>
    <mergeCell ref="C36:F36"/>
    <mergeCell ref="A18:B18"/>
    <mergeCell ref="C6:F6"/>
    <mergeCell ref="C8:F8"/>
    <mergeCell ref="C10:F10"/>
    <mergeCell ref="C12:F12"/>
    <mergeCell ref="C16:F16"/>
    <mergeCell ref="C29:F29"/>
  </mergeCells>
  <hyperlinks>
    <hyperlink ref="C33" r:id="rId1" xr:uid="{00000000-0004-0000-0100-000000000000}"/>
    <hyperlink ref="C26" r:id="rId2" xr:uid="{00000000-0004-0000-0100-000001000000}"/>
  </hyperlinks>
  <printOptions horizontalCentered="1"/>
  <pageMargins left="0.70866141732283472" right="0.39370078740157483" top="0.39370078740157483" bottom="0.39370078740157483" header="0.39370078740157483" footer="0.39370078740157483"/>
  <pageSetup paperSize="9" orientation="portrait" r:id="rId3"/>
  <headerFooter alignWithMargins="0"/>
  <drawing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7">
    <pageSetUpPr autoPageBreaks="0"/>
  </sheetPr>
  <dimension ref="A1:G40"/>
  <sheetViews>
    <sheetView showGridLines="0" zoomScaleNormal="100" workbookViewId="0"/>
  </sheetViews>
  <sheetFormatPr baseColWidth="10" defaultColWidth="9.85546875" defaultRowHeight="16.5" customHeight="1" x14ac:dyDescent="0.2"/>
  <cols>
    <col min="1" max="1" width="16.28515625" style="255" customWidth="1"/>
    <col min="2" max="4" width="13.28515625" style="255" customWidth="1"/>
    <col min="5" max="5" width="5.7109375" style="255" customWidth="1"/>
    <col min="6" max="6" width="20.7109375" style="255" customWidth="1"/>
    <col min="7" max="7" width="7.85546875" style="255" customWidth="1"/>
    <col min="8" max="16384" width="9.85546875" style="255"/>
  </cols>
  <sheetData>
    <row r="1" spans="1:7" s="254" customFormat="1" ht="33.75" customHeight="1" x14ac:dyDescent="0.2">
      <c r="A1" s="407"/>
      <c r="B1" s="408"/>
      <c r="C1" s="408"/>
      <c r="D1" s="408"/>
      <c r="E1" s="408"/>
      <c r="F1" s="408"/>
      <c r="G1" s="407"/>
    </row>
    <row r="2" spans="1:7" ht="12.75" customHeight="1" x14ac:dyDescent="0.2"/>
    <row r="3" spans="1:7" ht="12" x14ac:dyDescent="0.2">
      <c r="A3" s="256"/>
      <c r="B3" s="257"/>
      <c r="C3" s="256"/>
      <c r="D3" s="256"/>
      <c r="E3" s="256"/>
      <c r="F3" s="256"/>
      <c r="G3" s="256"/>
    </row>
    <row r="4" spans="1:7" ht="15.75" x14ac:dyDescent="0.25">
      <c r="A4" s="258" t="s">
        <v>127</v>
      </c>
      <c r="C4" s="258"/>
      <c r="D4" s="258"/>
      <c r="E4" s="258"/>
      <c r="F4" s="258"/>
      <c r="G4" s="258"/>
    </row>
    <row r="5" spans="1:7" ht="12" x14ac:dyDescent="0.2"/>
    <row r="6" spans="1:7" ht="12" x14ac:dyDescent="0.2"/>
    <row r="7" spans="1:7" ht="15.75" x14ac:dyDescent="0.25">
      <c r="A7" s="259" t="s">
        <v>247</v>
      </c>
      <c r="C7" s="260"/>
      <c r="D7" s="260"/>
      <c r="E7" s="260"/>
      <c r="F7" s="260"/>
      <c r="G7" s="260"/>
    </row>
    <row r="8" spans="1:7" ht="15" customHeight="1" x14ac:dyDescent="0.2">
      <c r="A8" s="261" t="str">
        <f>Org!A1</f>
        <v>Deutschland</v>
      </c>
      <c r="C8" s="261"/>
      <c r="D8" s="261"/>
      <c r="E8" s="261"/>
      <c r="F8" s="261"/>
      <c r="G8" s="261"/>
    </row>
    <row r="9" spans="1:7" ht="15" customHeight="1" x14ac:dyDescent="0.2">
      <c r="A9" s="261" t="s">
        <v>24</v>
      </c>
      <c r="C9" s="261"/>
      <c r="D9" s="261"/>
      <c r="E9" s="261"/>
      <c r="F9" s="261"/>
      <c r="G9" s="261"/>
    </row>
    <row r="10" spans="1:7" ht="12" x14ac:dyDescent="0.2"/>
    <row r="11" spans="1:7" ht="12.75" x14ac:dyDescent="0.2">
      <c r="A11" s="262" t="s">
        <v>128</v>
      </c>
      <c r="G11" s="263"/>
    </row>
    <row r="12" spans="1:7" s="264" customFormat="1" ht="18" customHeight="1" x14ac:dyDescent="0.2">
      <c r="B12" s="265"/>
      <c r="C12" s="265"/>
      <c r="D12" s="265"/>
      <c r="E12" s="265"/>
      <c r="F12" s="265"/>
    </row>
    <row r="13" spans="1:7" s="264" customFormat="1" ht="35.25" customHeight="1" x14ac:dyDescent="0.2">
      <c r="A13" s="266" t="s">
        <v>135</v>
      </c>
      <c r="B13" s="487" t="str">
        <f>Tab_1!A3</f>
        <v>1 Seit Beginn des jeweiligen Berichtsjahres gemeldete Berufsausbildungsstellen und gemeldete Bewerber für Berufsausbildungsstellen - monatlich</v>
      </c>
      <c r="C13" s="487"/>
      <c r="D13" s="487"/>
      <c r="E13" s="487"/>
      <c r="F13" s="487"/>
      <c r="G13" s="487"/>
    </row>
    <row r="14" spans="1:7" s="264" customFormat="1" ht="35.25" customHeight="1" x14ac:dyDescent="0.2">
      <c r="A14" s="266" t="s">
        <v>136</v>
      </c>
      <c r="B14" s="487" t="str">
        <f>Tab_2!A3</f>
        <v>2 Seit Beginn des Berichtsjahres gemeldete Bewerber für Berufsausbildungsstellen nach dem Status der Ausbildungssuche jeweils zum 30.09.</v>
      </c>
      <c r="C14" s="487"/>
      <c r="D14" s="487"/>
      <c r="E14" s="487"/>
      <c r="F14" s="487"/>
      <c r="G14" s="487"/>
    </row>
    <row r="15" spans="1:7" s="264" customFormat="1" ht="35.25" customHeight="1" x14ac:dyDescent="0.2">
      <c r="A15" s="266" t="s">
        <v>137</v>
      </c>
      <c r="B15" s="487" t="str">
        <f>Tab_3!A3</f>
        <v>3 Seit Beginn des Berichtsjahres gemeldete Bewerber nach Personenmerkmalen jeweils zum 30.09.</v>
      </c>
      <c r="C15" s="487"/>
      <c r="D15" s="487"/>
      <c r="E15" s="487"/>
      <c r="F15" s="487"/>
      <c r="G15" s="487"/>
    </row>
    <row r="16" spans="1:7" s="264" customFormat="1" ht="35.25" customHeight="1" x14ac:dyDescent="0.2">
      <c r="A16" s="266" t="s">
        <v>138</v>
      </c>
      <c r="B16" s="487" t="str">
        <f>Tab_4!A3</f>
        <v>4 Seit Beginn des Berichtsjahres gemeldete Bewerber für Berufsausbildungsstellen nach der Art des Verbleibs jeweils zum 30.09.</v>
      </c>
      <c r="C16" s="487"/>
      <c r="D16" s="487"/>
      <c r="E16" s="487"/>
      <c r="F16" s="487"/>
      <c r="G16" s="487"/>
    </row>
    <row r="17" spans="1:7" s="264" customFormat="1" ht="35.25" customHeight="1" x14ac:dyDescent="0.2">
      <c r="A17" s="266" t="s">
        <v>139</v>
      </c>
      <c r="B17" s="487" t="str">
        <f>Tab_5!A3</f>
        <v>5 Seit Beginn des Berichtsjahres gemeldete Berufsausbildungsstellen nach zuständiger Stelle jeweils zum 30.09.</v>
      </c>
      <c r="C17" s="487"/>
      <c r="D17" s="487"/>
      <c r="E17" s="487"/>
      <c r="F17" s="487"/>
      <c r="G17" s="487"/>
    </row>
    <row r="18" spans="1:7" s="264" customFormat="1" ht="35.25" customHeight="1" x14ac:dyDescent="0.2">
      <c r="A18" s="266" t="s">
        <v>140</v>
      </c>
      <c r="B18" s="487" t="str">
        <f>Tab_6!A3</f>
        <v>6 Seit Beginn des Berichtsjahres gemeldete Berufsausbildungsstellen und gemeldete Bewerber für Berufsausbildungsstellen im Regionenvergleich jeweils zum 30.09.</v>
      </c>
      <c r="C18" s="487"/>
      <c r="D18" s="487"/>
      <c r="E18" s="487"/>
      <c r="F18" s="487"/>
      <c r="G18" s="487"/>
    </row>
    <row r="19" spans="1:7" s="264" customFormat="1" ht="35.25" customHeight="1" x14ac:dyDescent="0.2">
      <c r="A19" s="266" t="s">
        <v>256</v>
      </c>
      <c r="B19" s="487" t="s">
        <v>194</v>
      </c>
      <c r="C19" s="487"/>
      <c r="D19" s="487"/>
      <c r="E19" s="487"/>
      <c r="F19" s="487"/>
      <c r="G19" s="487"/>
    </row>
    <row r="20" spans="1:7" s="264" customFormat="1" ht="35.25" customHeight="1" x14ac:dyDescent="0.2">
      <c r="A20" s="266" t="s">
        <v>129</v>
      </c>
      <c r="B20" s="267"/>
      <c r="D20" s="267"/>
      <c r="E20" s="267"/>
      <c r="F20" s="267"/>
      <c r="G20" s="268"/>
    </row>
    <row r="21" spans="1:7" s="271" customFormat="1" ht="12.75" x14ac:dyDescent="0.2">
      <c r="A21" s="269"/>
      <c r="B21" s="270"/>
      <c r="C21" s="270"/>
      <c r="D21" s="270"/>
      <c r="E21" s="270"/>
      <c r="F21" s="270"/>
      <c r="G21" s="270"/>
    </row>
    <row r="22" spans="1:7" s="271" customFormat="1" ht="12.75" x14ac:dyDescent="0.2">
      <c r="A22" s="272"/>
      <c r="B22" s="270"/>
      <c r="C22" s="270"/>
      <c r="D22" s="270"/>
      <c r="E22" s="270"/>
      <c r="F22" s="270"/>
      <c r="G22" s="270"/>
    </row>
    <row r="23" spans="1:7" s="271" customFormat="1" ht="12.75" x14ac:dyDescent="0.2">
      <c r="A23" s="273"/>
      <c r="B23" s="274"/>
      <c r="D23" s="275"/>
      <c r="E23" s="275"/>
      <c r="F23" s="275"/>
      <c r="G23" s="275"/>
    </row>
    <row r="24" spans="1:7" s="271" customFormat="1" ht="12.75" x14ac:dyDescent="0.2">
      <c r="A24" s="273"/>
      <c r="B24" s="274"/>
      <c r="C24" s="276"/>
      <c r="D24" s="276"/>
      <c r="E24" s="276"/>
      <c r="F24" s="276"/>
      <c r="G24" s="276"/>
    </row>
    <row r="25" spans="1:7" s="271" customFormat="1" ht="12.75" x14ac:dyDescent="0.2">
      <c r="A25" s="273"/>
      <c r="B25" s="274"/>
      <c r="C25" s="274"/>
      <c r="D25" s="274"/>
      <c r="E25" s="274"/>
      <c r="F25" s="274"/>
      <c r="G25" s="274"/>
    </row>
    <row r="26" spans="1:7" s="271" customFormat="1" ht="12.75" x14ac:dyDescent="0.2">
      <c r="A26" s="273"/>
      <c r="B26" s="270"/>
      <c r="C26" s="270"/>
      <c r="D26" s="270"/>
      <c r="E26" s="270"/>
      <c r="F26" s="270"/>
      <c r="G26" s="270"/>
    </row>
    <row r="27" spans="1:7" s="271" customFormat="1" ht="12.75" x14ac:dyDescent="0.2">
      <c r="A27" s="273"/>
      <c r="B27" s="274"/>
      <c r="D27" s="275"/>
      <c r="E27" s="275"/>
      <c r="F27" s="275"/>
      <c r="G27" s="275"/>
    </row>
    <row r="28" spans="1:7" s="271" customFormat="1" ht="12.75" x14ac:dyDescent="0.2">
      <c r="A28" s="273"/>
      <c r="B28" s="274"/>
      <c r="C28" s="276"/>
      <c r="D28" s="276"/>
      <c r="E28" s="276"/>
      <c r="F28" s="276"/>
      <c r="G28" s="276"/>
    </row>
    <row r="29" spans="1:7" s="271" customFormat="1" ht="12.75" x14ac:dyDescent="0.2">
      <c r="A29" s="273"/>
      <c r="B29" s="274"/>
      <c r="C29" s="274"/>
      <c r="D29" s="274"/>
      <c r="E29" s="274"/>
      <c r="F29" s="274"/>
      <c r="G29" s="274"/>
    </row>
    <row r="30" spans="1:7" s="271" customFormat="1" ht="12.75" x14ac:dyDescent="0.2">
      <c r="A30" s="277"/>
      <c r="B30" s="270"/>
      <c r="C30" s="270"/>
      <c r="D30" s="270"/>
      <c r="E30" s="270"/>
      <c r="F30" s="270"/>
      <c r="G30" s="270"/>
    </row>
    <row r="31" spans="1:7" s="271" customFormat="1" ht="12.75" x14ac:dyDescent="0.2">
      <c r="A31" s="277"/>
      <c r="B31" s="278"/>
      <c r="D31" s="279"/>
      <c r="E31" s="279"/>
      <c r="F31" s="279"/>
      <c r="G31" s="279"/>
    </row>
    <row r="32" spans="1:7" ht="12" x14ac:dyDescent="0.2">
      <c r="A32" s="280"/>
      <c r="B32" s="281"/>
      <c r="C32" s="282"/>
      <c r="D32" s="282"/>
      <c r="E32" s="282"/>
      <c r="F32" s="282"/>
      <c r="G32" s="282"/>
    </row>
    <row r="33" spans="1:7" ht="12" x14ac:dyDescent="0.2">
      <c r="A33" s="256"/>
      <c r="B33" s="283"/>
      <c r="C33" s="256"/>
      <c r="D33" s="256"/>
      <c r="E33" s="256"/>
      <c r="F33" s="256"/>
      <c r="G33" s="256"/>
    </row>
    <row r="34" spans="1:7" ht="12" x14ac:dyDescent="0.2">
      <c r="A34" s="256"/>
      <c r="B34" s="256"/>
      <c r="C34" s="256"/>
      <c r="D34" s="256"/>
      <c r="E34" s="256"/>
      <c r="F34" s="256"/>
      <c r="G34" s="256"/>
    </row>
    <row r="35" spans="1:7" ht="12" x14ac:dyDescent="0.2">
      <c r="A35" s="256"/>
      <c r="C35" s="257"/>
      <c r="D35" s="257"/>
      <c r="E35" s="256"/>
      <c r="F35" s="256"/>
      <c r="G35" s="256"/>
    </row>
    <row r="36" spans="1:7" ht="12" x14ac:dyDescent="0.2">
      <c r="A36" s="256"/>
      <c r="B36" s="256"/>
      <c r="C36" s="256"/>
      <c r="D36" s="256"/>
      <c r="E36" s="284"/>
      <c r="F36" s="256"/>
      <c r="G36" s="256"/>
    </row>
    <row r="37" spans="1:7" ht="12" x14ac:dyDescent="0.2">
      <c r="A37" s="256"/>
      <c r="B37" s="285"/>
      <c r="C37" s="257"/>
      <c r="D37" s="257"/>
      <c r="E37" s="256"/>
      <c r="F37" s="256"/>
      <c r="G37" s="256"/>
    </row>
    <row r="38" spans="1:7" ht="12" x14ac:dyDescent="0.2">
      <c r="A38" s="256"/>
      <c r="B38" s="286"/>
      <c r="C38" s="256"/>
      <c r="D38" s="256"/>
      <c r="E38" s="256"/>
      <c r="F38" s="256"/>
      <c r="G38" s="256"/>
    </row>
    <row r="39" spans="1:7" ht="12" x14ac:dyDescent="0.2">
      <c r="A39" s="256"/>
      <c r="B39" s="256"/>
      <c r="C39" s="256"/>
      <c r="D39" s="256"/>
      <c r="E39" s="256"/>
      <c r="F39" s="256"/>
      <c r="G39" s="256"/>
    </row>
    <row r="40" spans="1:7" ht="16.5" customHeight="1" x14ac:dyDescent="0.2">
      <c r="A40" s="256"/>
      <c r="B40" s="256"/>
      <c r="C40" s="256"/>
      <c r="D40" s="256"/>
      <c r="E40" s="256"/>
      <c r="F40" s="256"/>
      <c r="G40" s="256"/>
    </row>
  </sheetData>
  <sheetProtection algorithmName="SHA-512" hashValue="X2ecNhuI3QOo5OiDFHKc1eije9iC24WzFCDE6DCL9dNGE9QZCQrgOW1Jih5hzpWtxjVytIYWxne/ggECeFbWzQ==" saltValue="pnFhA7zlCdUrDkRoDpQxKw==" spinCount="100000" sheet="1" objects="1" scenarios="1"/>
  <mergeCells count="7">
    <mergeCell ref="B13:G13"/>
    <mergeCell ref="B19:G19"/>
    <mergeCell ref="B18:G18"/>
    <mergeCell ref="B17:G17"/>
    <mergeCell ref="B16:G16"/>
    <mergeCell ref="B15:G15"/>
    <mergeCell ref="B14:G14"/>
  </mergeCells>
  <hyperlinks>
    <hyperlink ref="A13" location="'Tab_1'!A1" display="'Tab_1'!A1" xr:uid="{00000000-0004-0000-0200-000000000000}"/>
    <hyperlink ref="A14" location="'Tab_2'!A1" display="'Tab_2'!A1" xr:uid="{00000000-0004-0000-0200-000001000000}"/>
    <hyperlink ref="A15" location="'Tab_3'!A1" display="'Tab_3'!A1" xr:uid="{00000000-0004-0000-0200-000002000000}"/>
    <hyperlink ref="A16" location="'Tab_4'!A1" display="'Tab_4'!A1" xr:uid="{00000000-0004-0000-0200-000003000000}"/>
    <hyperlink ref="A17" location="'Tab_5'!A1" display="'Tab_5'!A1" xr:uid="{00000000-0004-0000-0200-000004000000}"/>
    <hyperlink ref="A18" location="'Tab_6'!A1" display="'Tab_6'!A1" xr:uid="{00000000-0004-0000-0200-000005000000}"/>
    <hyperlink ref="A19" location="'Hinweise AusbM'!A1" display="Hinweise AusbM" xr:uid="{00000000-0004-0000-0200-000006000000}"/>
    <hyperlink ref="A20" location="'Statistik-Infoseite'!A1" display="'Statistik-Infoseite'!A1" xr:uid="{00000000-0004-0000-0200-000007000000}"/>
  </hyperlinks>
  <printOptions horizontalCentered="1"/>
  <pageMargins left="0.70866141732283472" right="0.39370078740157483" top="0.39370078740157483" bottom="0.39370078740157483" header="0.39370078740157483" footer="0.39370078740157483"/>
  <pageSetup paperSize="9" fitToHeight="0"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_ZR1"/>
  <dimension ref="A1:V84"/>
  <sheetViews>
    <sheetView showGridLines="0" zoomScaleNormal="100" workbookViewId="0"/>
  </sheetViews>
  <sheetFormatPr baseColWidth="10" defaultColWidth="11.42578125" defaultRowHeight="12.75" x14ac:dyDescent="0.2"/>
  <cols>
    <col min="1" max="1" width="12" style="135" customWidth="1"/>
    <col min="2" max="11" width="7.85546875" style="135" customWidth="1"/>
    <col min="12" max="12" width="2.85546875" style="135" customWidth="1"/>
    <col min="13" max="13" width="4.7109375" style="135" customWidth="1"/>
    <col min="14" max="15" width="27" style="135" bestFit="1" customWidth="1"/>
    <col min="16" max="16" width="26.5703125" style="135" bestFit="1" customWidth="1"/>
    <col min="17" max="18" width="27" style="135" bestFit="1" customWidth="1"/>
    <col min="19" max="16384" width="11.42578125" style="135"/>
  </cols>
  <sheetData>
    <row r="1" spans="1:22" ht="33.75" customHeight="1" x14ac:dyDescent="0.2">
      <c r="A1" s="409"/>
      <c r="B1" s="409"/>
      <c r="C1" s="409"/>
      <c r="D1" s="409"/>
      <c r="E1" s="409"/>
      <c r="F1" s="409"/>
      <c r="G1" s="409"/>
      <c r="H1" s="409"/>
      <c r="I1" s="409"/>
      <c r="J1" s="409"/>
      <c r="K1" s="410" t="s">
        <v>412</v>
      </c>
    </row>
    <row r="2" spans="1:22" ht="11.25" customHeight="1" x14ac:dyDescent="0.2">
      <c r="A2" s="136"/>
      <c r="B2" s="136"/>
      <c r="C2" s="136"/>
      <c r="D2" s="136"/>
      <c r="E2" s="136"/>
      <c r="F2" s="136"/>
      <c r="G2" s="136"/>
      <c r="H2" s="136"/>
      <c r="I2" s="136"/>
      <c r="J2" s="136"/>
      <c r="L2" s="136"/>
      <c r="M2" s="136"/>
      <c r="N2" s="136"/>
      <c r="O2" s="136"/>
      <c r="P2" s="136"/>
      <c r="Q2" s="136"/>
      <c r="R2" s="136"/>
      <c r="S2" s="136"/>
      <c r="T2" s="136"/>
      <c r="U2" s="136"/>
      <c r="V2" s="136"/>
    </row>
    <row r="3" spans="1:22" ht="31.5" customHeight="1" x14ac:dyDescent="0.2">
      <c r="A3" s="488" t="str">
        <f>CONCATENATE("1 Seit Beginn des jeweiligen Berichtsjahres ",B9," und ",G9," - monatlich")</f>
        <v>1 Seit Beginn des jeweiligen Berichtsjahres gemeldete Berufsausbildungsstellen und gemeldete Bewerber für Berufsausbildungsstellen - monatlich</v>
      </c>
      <c r="B3" s="488"/>
      <c r="C3" s="488"/>
      <c r="D3" s="488"/>
      <c r="E3" s="488"/>
      <c r="F3" s="488"/>
      <c r="G3" s="488"/>
      <c r="H3" s="488"/>
      <c r="I3" s="488"/>
      <c r="J3" s="488"/>
      <c r="K3" s="488"/>
      <c r="L3" s="136"/>
      <c r="M3" s="136"/>
      <c r="N3" s="136"/>
      <c r="O3" s="136"/>
      <c r="P3" s="136"/>
      <c r="Q3" s="136"/>
      <c r="R3" s="136"/>
      <c r="S3" s="136"/>
      <c r="T3" s="136"/>
      <c r="U3" s="136"/>
      <c r="V3" s="136"/>
    </row>
    <row r="4" spans="1:22" ht="15.75" customHeight="1" x14ac:dyDescent="0.2">
      <c r="A4" s="137" t="str">
        <f>Org!A1</f>
        <v>Deutschland</v>
      </c>
      <c r="B4" s="137"/>
      <c r="C4" s="137"/>
      <c r="D4" s="137"/>
      <c r="E4" s="137"/>
      <c r="F4" s="137"/>
      <c r="G4" s="137"/>
      <c r="H4" s="137"/>
      <c r="I4" s="137"/>
      <c r="J4" s="137"/>
      <c r="K4" s="137"/>
      <c r="L4" s="137"/>
      <c r="M4" s="137"/>
      <c r="N4" s="137"/>
      <c r="O4" s="137"/>
      <c r="P4" s="137"/>
      <c r="Q4" s="137"/>
      <c r="R4" s="137"/>
      <c r="S4" s="137"/>
      <c r="T4" s="137"/>
      <c r="U4" s="137"/>
      <c r="V4" s="137"/>
    </row>
    <row r="5" spans="1:22" ht="12.75" customHeight="1" x14ac:dyDescent="0.2">
      <c r="A5" s="137" t="s">
        <v>24</v>
      </c>
      <c r="B5" s="137"/>
      <c r="C5" s="137"/>
      <c r="D5" s="137"/>
      <c r="E5" s="137"/>
      <c r="F5" s="137"/>
      <c r="G5" s="137"/>
      <c r="H5" s="137"/>
      <c r="I5" s="137"/>
      <c r="J5" s="137"/>
      <c r="K5" s="137"/>
      <c r="L5" s="137"/>
      <c r="M5" s="137"/>
      <c r="N5" s="137"/>
      <c r="O5" s="137"/>
      <c r="P5" s="137"/>
      <c r="Q5" s="137"/>
      <c r="R5" s="137"/>
      <c r="S5" s="137"/>
      <c r="T5" s="137"/>
      <c r="U5" s="137"/>
      <c r="V5" s="137"/>
    </row>
    <row r="6" spans="1:22" ht="11.25" customHeight="1" x14ac:dyDescent="0.2">
      <c r="A6" s="137"/>
      <c r="B6" s="137"/>
      <c r="C6" s="137"/>
      <c r="D6" s="137"/>
      <c r="E6" s="137"/>
      <c r="F6" s="137"/>
      <c r="G6" s="137"/>
      <c r="H6" s="137"/>
      <c r="I6" s="137"/>
      <c r="J6" s="137"/>
      <c r="K6" s="137"/>
      <c r="L6" s="137"/>
      <c r="M6" s="137"/>
      <c r="N6" s="137"/>
      <c r="O6" s="137"/>
      <c r="P6" s="137"/>
      <c r="Q6" s="137"/>
      <c r="R6" s="137"/>
      <c r="S6" s="137"/>
      <c r="T6" s="137"/>
      <c r="U6" s="137"/>
      <c r="V6" s="137"/>
    </row>
    <row r="7" spans="1:22" ht="11.25" customHeight="1" x14ac:dyDescent="0.2">
      <c r="A7" s="368" t="s">
        <v>584</v>
      </c>
      <c r="B7" s="137"/>
      <c r="C7" s="137"/>
      <c r="D7" s="137"/>
      <c r="E7" s="137"/>
      <c r="F7" s="137"/>
      <c r="G7" s="137"/>
      <c r="H7" s="137"/>
      <c r="I7" s="137"/>
      <c r="J7" s="137"/>
      <c r="K7" s="137"/>
      <c r="L7" s="137"/>
      <c r="M7" s="137"/>
      <c r="N7" s="137"/>
      <c r="O7" s="137"/>
      <c r="P7" s="137"/>
      <c r="Q7" s="137"/>
      <c r="R7" s="137"/>
      <c r="S7" s="137"/>
      <c r="T7" s="137"/>
      <c r="U7" s="137"/>
      <c r="V7" s="137"/>
    </row>
    <row r="8" spans="1:22" ht="32.1" customHeight="1" x14ac:dyDescent="0.2">
      <c r="A8" s="492" t="s">
        <v>582</v>
      </c>
      <c r="B8" s="492"/>
      <c r="C8" s="492"/>
      <c r="D8" s="492"/>
      <c r="E8" s="492"/>
      <c r="F8" s="492"/>
      <c r="G8" s="492"/>
      <c r="H8" s="492"/>
      <c r="I8" s="492"/>
      <c r="J8" s="492"/>
      <c r="K8" s="492"/>
      <c r="L8" s="137"/>
      <c r="M8" s="137"/>
      <c r="N8" s="137"/>
      <c r="P8" s="137"/>
      <c r="Q8" s="137"/>
      <c r="R8" s="137"/>
      <c r="S8" s="137"/>
      <c r="T8" s="137"/>
      <c r="U8" s="137"/>
      <c r="V8" s="137"/>
    </row>
    <row r="9" spans="1:22" s="136" customFormat="1" ht="15" customHeight="1" x14ac:dyDescent="0.2">
      <c r="A9" s="139"/>
      <c r="B9" s="489" t="str">
        <f>IF(Org!C29=1,Org!A26,IF(Org!C29=2,Org!A27,IF(Org!C29=3,Org!A28)))</f>
        <v>gemeldete Berufsausbildungsstellen</v>
      </c>
      <c r="C9" s="490"/>
      <c r="D9" s="490"/>
      <c r="E9" s="490"/>
      <c r="F9" s="490"/>
      <c r="G9" s="489" t="str">
        <f>IF(Org!C29=1,Org!A24,IF(Org!C29=2,Org!A25,IF(Org!C29=3,Org!A24,)))</f>
        <v>gemeldete Bewerber für Berufsausbildungsstellen</v>
      </c>
      <c r="H9" s="490"/>
      <c r="I9" s="490"/>
      <c r="J9" s="490"/>
      <c r="K9" s="491"/>
      <c r="L9" s="140"/>
      <c r="M9" s="140"/>
      <c r="N9" s="137"/>
      <c r="O9" s="137"/>
      <c r="P9" s="137"/>
      <c r="Q9" s="137"/>
      <c r="R9" s="137"/>
      <c r="S9" s="137"/>
      <c r="T9" s="137"/>
      <c r="U9" s="137"/>
      <c r="V9" s="137"/>
    </row>
    <row r="10" spans="1:22" s="136" customFormat="1" ht="15" customHeight="1" x14ac:dyDescent="0.2">
      <c r="A10" s="141" t="s">
        <v>25</v>
      </c>
      <c r="B10" s="142" t="str">
        <f>RIGHT(Org!$A33,7)</f>
        <v>2020/21</v>
      </c>
      <c r="C10" s="142" t="str">
        <f>RIGHT(Org!$A34,7)</f>
        <v>2021/22</v>
      </c>
      <c r="D10" s="142" t="str">
        <f>RIGHT(Org!$A35,7)</f>
        <v>2022/23</v>
      </c>
      <c r="E10" s="142" t="str">
        <f>RIGHT(Org!$A36,7)</f>
        <v>2023/24</v>
      </c>
      <c r="F10" s="143" t="str">
        <f>RIGHT(Org!$A37,7)</f>
        <v>2024/25</v>
      </c>
      <c r="G10" s="142" t="str">
        <f>B10</f>
        <v>2020/21</v>
      </c>
      <c r="H10" s="142" t="str">
        <f t="shared" ref="H10:K10" si="0">C10</f>
        <v>2021/22</v>
      </c>
      <c r="I10" s="142" t="str">
        <f t="shared" si="0"/>
        <v>2022/23</v>
      </c>
      <c r="J10" s="142" t="str">
        <f t="shared" si="0"/>
        <v>2023/24</v>
      </c>
      <c r="K10" s="142" t="str">
        <f t="shared" si="0"/>
        <v>2024/25</v>
      </c>
      <c r="L10" s="140"/>
      <c r="M10" s="140"/>
      <c r="N10" s="138"/>
      <c r="O10" s="137"/>
      <c r="P10" s="137"/>
      <c r="Q10" s="137"/>
      <c r="R10" s="137"/>
      <c r="S10" s="137"/>
      <c r="T10" s="137"/>
      <c r="U10" s="137"/>
      <c r="V10" s="137"/>
    </row>
    <row r="11" spans="1:22" s="136" customFormat="1" ht="11.25" customHeight="1" x14ac:dyDescent="0.2">
      <c r="A11" s="144"/>
      <c r="B11" s="145">
        <v>1</v>
      </c>
      <c r="C11" s="145">
        <v>2</v>
      </c>
      <c r="D11" s="145">
        <v>3</v>
      </c>
      <c r="E11" s="145">
        <v>4</v>
      </c>
      <c r="F11" s="146">
        <v>5</v>
      </c>
      <c r="G11" s="145">
        <v>6</v>
      </c>
      <c r="H11" s="145">
        <v>7</v>
      </c>
      <c r="I11" s="145">
        <v>8</v>
      </c>
      <c r="J11" s="145">
        <v>9</v>
      </c>
      <c r="K11" s="145">
        <v>10</v>
      </c>
      <c r="L11" s="140"/>
      <c r="M11" s="140"/>
      <c r="N11" s="138"/>
      <c r="O11" s="137"/>
      <c r="P11" s="137"/>
      <c r="Q11" s="137"/>
      <c r="R11" s="137"/>
      <c r="S11" s="137"/>
      <c r="T11" s="137"/>
      <c r="U11" s="137"/>
      <c r="V11" s="137"/>
    </row>
    <row r="12" spans="1:22" s="136" customFormat="1" ht="15.75" customHeight="1" x14ac:dyDescent="0.2">
      <c r="A12" s="147" t="s">
        <v>26</v>
      </c>
      <c r="B12" s="148">
        <f>IF(ISERROR(roh_Tab_1_Formel!B11),"",roh_Tab_1_Formel!B11)</f>
        <v>255421</v>
      </c>
      <c r="C12" s="149">
        <f>IF(ISERROR(roh_Tab_1_Formel!C11),"",roh_Tab_1_Formel!C11)</f>
        <v>261957</v>
      </c>
      <c r="D12" s="149">
        <f>IF(ISERROR(roh_Tab_1_Formel!D11),"",roh_Tab_1_Formel!D11)</f>
        <v>281293</v>
      </c>
      <c r="E12" s="149">
        <f>IF(ISERROR(roh_Tab_1_Formel!E11),"",roh_Tab_1_Formel!E11)</f>
        <v>284604</v>
      </c>
      <c r="F12" s="149">
        <f>IF(ISERROR(roh_Tab_1_Formel!F11),"",roh_Tab_1_Formel!F11)</f>
        <v>279809</v>
      </c>
      <c r="G12" s="148">
        <f>IF(ISERROR(roh_Tab_1_Formel!G11),"",roh_Tab_1_Formel!G11)</f>
        <v>147585</v>
      </c>
      <c r="H12" s="149">
        <f>IF(ISERROR(roh_Tab_1_Formel!H11),"",roh_Tab_1_Formel!H11)</f>
        <v>133758</v>
      </c>
      <c r="I12" s="149">
        <f>IF(ISERROR(roh_Tab_1_Formel!I11),"",roh_Tab_1_Formel!I11)</f>
        <v>136274</v>
      </c>
      <c r="J12" s="149">
        <f>IF(ISERROR(roh_Tab_1_Formel!J11),"",roh_Tab_1_Formel!J11)</f>
        <v>142028</v>
      </c>
      <c r="K12" s="150">
        <f>IF(ISERROR(roh_Tab_1_Formel!K11),"",roh_Tab_1_Formel!K11)</f>
        <v>150857</v>
      </c>
      <c r="L12" s="140"/>
      <c r="M12" s="140"/>
      <c r="N12" s="137"/>
      <c r="O12" s="137"/>
      <c r="P12" s="137"/>
      <c r="Q12" s="137"/>
      <c r="R12" s="137"/>
      <c r="S12" s="137"/>
      <c r="T12" s="137"/>
      <c r="U12" s="137"/>
      <c r="V12" s="137"/>
    </row>
    <row r="13" spans="1:22" s="136" customFormat="1" ht="15.75" customHeight="1" x14ac:dyDescent="0.2">
      <c r="A13" s="151" t="s">
        <v>27</v>
      </c>
      <c r="B13" s="152">
        <f>IF(ISERROR(roh_Tab_1_Formel!B12),"",roh_Tab_1_Formel!B12)</f>
        <v>300550</v>
      </c>
      <c r="C13" s="153">
        <f>IF(ISERROR(roh_Tab_1_Formel!C12),"",roh_Tab_1_Formel!C12)</f>
        <v>312563</v>
      </c>
      <c r="D13" s="153">
        <f>IF(ISERROR(roh_Tab_1_Formel!D12),"",roh_Tab_1_Formel!D12)</f>
        <v>325276</v>
      </c>
      <c r="E13" s="153">
        <f>IF(ISERROR(roh_Tab_1_Formel!E12),"",roh_Tab_1_Formel!E12)</f>
        <v>330434</v>
      </c>
      <c r="F13" s="153">
        <f>IF(ISERROR(roh_Tab_1_Formel!F12),"",roh_Tab_1_Formel!F12)</f>
        <v>325318</v>
      </c>
      <c r="G13" s="152">
        <f>IF(ISERROR(roh_Tab_1_Formel!G12),"",roh_Tab_1_Formel!G12)</f>
        <v>196953</v>
      </c>
      <c r="H13" s="153">
        <f>IF(ISERROR(roh_Tab_1_Formel!H12),"",roh_Tab_1_Formel!H12)</f>
        <v>177220</v>
      </c>
      <c r="I13" s="153">
        <f>IF(ISERROR(roh_Tab_1_Formel!I12),"",roh_Tab_1_Formel!I12)</f>
        <v>178080</v>
      </c>
      <c r="J13" s="153">
        <f>IF(ISERROR(roh_Tab_1_Formel!J12),"",roh_Tab_1_Formel!J12)</f>
        <v>182676</v>
      </c>
      <c r="K13" s="154">
        <f>IF(ISERROR(roh_Tab_1_Formel!K12),"",roh_Tab_1_Formel!K12)</f>
        <v>193385</v>
      </c>
      <c r="L13" s="140"/>
      <c r="M13" s="140"/>
      <c r="N13" s="137"/>
      <c r="O13" s="137"/>
      <c r="P13" s="137"/>
      <c r="Q13" s="137"/>
      <c r="R13" s="137"/>
      <c r="S13" s="137"/>
      <c r="T13" s="137"/>
      <c r="U13" s="137"/>
      <c r="V13" s="137"/>
    </row>
    <row r="14" spans="1:22" s="136" customFormat="1" ht="15.75" customHeight="1" x14ac:dyDescent="0.2">
      <c r="A14" s="151" t="s">
        <v>28</v>
      </c>
      <c r="B14" s="152">
        <f>IF(ISERROR(roh_Tab_1_Formel!B13),"",roh_Tab_1_Formel!B13)</f>
        <v>334648</v>
      </c>
      <c r="C14" s="153">
        <f>IF(ISERROR(roh_Tab_1_Formel!C13),"",roh_Tab_1_Formel!C13)</f>
        <v>352517</v>
      </c>
      <c r="D14" s="153">
        <f>IF(ISERROR(roh_Tab_1_Formel!D13),"",roh_Tab_1_Formel!D13)</f>
        <v>361946</v>
      </c>
      <c r="E14" s="153">
        <f>IF(ISERROR(roh_Tab_1_Formel!E13),"",roh_Tab_1_Formel!E13)</f>
        <v>365915</v>
      </c>
      <c r="F14" s="153">
        <f>IF(ISERROR(roh_Tab_1_Formel!F13),"",roh_Tab_1_Formel!F13)</f>
        <v>354177</v>
      </c>
      <c r="G14" s="152">
        <f>IF(ISERROR(roh_Tab_1_Formel!G13),"",roh_Tab_1_Formel!G13)</f>
        <v>239358</v>
      </c>
      <c r="H14" s="153">
        <f>IF(ISERROR(roh_Tab_1_Formel!H13),"",roh_Tab_1_Formel!H13)</f>
        <v>221563</v>
      </c>
      <c r="I14" s="153">
        <f>IF(ISERROR(roh_Tab_1_Formel!I13),"",roh_Tab_1_Formel!I13)</f>
        <v>220589</v>
      </c>
      <c r="J14" s="153">
        <f>IF(ISERROR(roh_Tab_1_Formel!J13),"",roh_Tab_1_Formel!J13)</f>
        <v>224579</v>
      </c>
      <c r="K14" s="154">
        <f>IF(ISERROR(roh_Tab_1_Formel!K13),"",roh_Tab_1_Formel!K13)</f>
        <v>234996</v>
      </c>
      <c r="L14" s="140"/>
      <c r="M14" s="140"/>
      <c r="N14" s="137"/>
      <c r="O14" s="137"/>
      <c r="P14" s="137"/>
      <c r="Q14" s="137"/>
      <c r="R14" s="137"/>
      <c r="S14" s="137"/>
      <c r="T14" s="137"/>
      <c r="U14" s="137"/>
      <c r="V14" s="137"/>
    </row>
    <row r="15" spans="1:22" s="136" customFormat="1" ht="15.75" customHeight="1" x14ac:dyDescent="0.2">
      <c r="A15" s="151" t="s">
        <v>29</v>
      </c>
      <c r="B15" s="152">
        <f>IF(ISERROR(roh_Tab_1_Formel!B14),"",roh_Tab_1_Formel!B14)</f>
        <v>358716</v>
      </c>
      <c r="C15" s="153">
        <f>IF(ISERROR(roh_Tab_1_Formel!C14),"",roh_Tab_1_Formel!C14)</f>
        <v>383282</v>
      </c>
      <c r="D15" s="153">
        <f>IF(ISERROR(roh_Tab_1_Formel!D14),"",roh_Tab_1_Formel!D14)</f>
        <v>395535</v>
      </c>
      <c r="E15" s="153">
        <f>IF(ISERROR(roh_Tab_1_Formel!E14),"",roh_Tab_1_Formel!E14)</f>
        <v>390059</v>
      </c>
      <c r="F15" s="153">
        <f>IF(ISERROR(roh_Tab_1_Formel!F14),"",roh_Tab_1_Formel!F14)</f>
        <v>372137</v>
      </c>
      <c r="G15" s="152">
        <f>IF(ISERROR(roh_Tab_1_Formel!G14),"",roh_Tab_1_Formel!G14)</f>
        <v>262410</v>
      </c>
      <c r="H15" s="153">
        <f>IF(ISERROR(roh_Tab_1_Formel!H14),"",roh_Tab_1_Formel!H14)</f>
        <v>248094</v>
      </c>
      <c r="I15" s="153">
        <f>IF(ISERROR(roh_Tab_1_Formel!I14),"",roh_Tab_1_Formel!I14)</f>
        <v>244182</v>
      </c>
      <c r="J15" s="153">
        <f>IF(ISERROR(roh_Tab_1_Formel!J14),"",roh_Tab_1_Formel!J14)</f>
        <v>250735</v>
      </c>
      <c r="K15" s="154">
        <f>IF(ISERROR(roh_Tab_1_Formel!K14),"",roh_Tab_1_Formel!K14)</f>
        <v>259660</v>
      </c>
      <c r="L15" s="140"/>
      <c r="M15" s="140"/>
      <c r="N15" s="137"/>
      <c r="O15" s="137"/>
      <c r="P15" s="137"/>
      <c r="Q15" s="137"/>
      <c r="R15" s="137"/>
      <c r="S15" s="137"/>
      <c r="T15" s="137"/>
      <c r="U15" s="137"/>
      <c r="V15" s="137"/>
    </row>
    <row r="16" spans="1:22" s="136" customFormat="1" ht="15.75" customHeight="1" x14ac:dyDescent="0.2">
      <c r="A16" s="151" t="s">
        <v>30</v>
      </c>
      <c r="B16" s="152">
        <f>IF(ISERROR(roh_Tab_1_Formel!B15),"",roh_Tab_1_Formel!B15)</f>
        <v>387704</v>
      </c>
      <c r="C16" s="153">
        <f>IF(ISERROR(roh_Tab_1_Formel!C15),"",roh_Tab_1_Formel!C15)</f>
        <v>417095</v>
      </c>
      <c r="D16" s="153">
        <f>IF(ISERROR(roh_Tab_1_Formel!D15),"",roh_Tab_1_Formel!D15)</f>
        <v>427613</v>
      </c>
      <c r="E16" s="153">
        <f>IF(ISERROR(roh_Tab_1_Formel!E15),"",roh_Tab_1_Formel!E15)</f>
        <v>416530</v>
      </c>
      <c r="F16" s="153">
        <f>IF(ISERROR(roh_Tab_1_Formel!F15),"",roh_Tab_1_Formel!F15)</f>
        <v>396890</v>
      </c>
      <c r="G16" s="152">
        <f>IF(ISERROR(roh_Tab_1_Formel!G15),"",roh_Tab_1_Formel!G15)</f>
        <v>293916</v>
      </c>
      <c r="H16" s="153">
        <f>IF(ISERROR(roh_Tab_1_Formel!H15),"",roh_Tab_1_Formel!H15)</f>
        <v>283922</v>
      </c>
      <c r="I16" s="153">
        <f>IF(ISERROR(roh_Tab_1_Formel!I15),"",roh_Tab_1_Formel!I15)</f>
        <v>281973</v>
      </c>
      <c r="J16" s="153">
        <f>IF(ISERROR(roh_Tab_1_Formel!J15),"",roh_Tab_1_Formel!J15)</f>
        <v>285685</v>
      </c>
      <c r="K16" s="154">
        <f>IF(ISERROR(roh_Tab_1_Formel!K15),"",roh_Tab_1_Formel!K15)</f>
        <v>294488</v>
      </c>
      <c r="L16" s="140"/>
      <c r="M16" s="140"/>
      <c r="N16" s="137"/>
      <c r="O16" s="137"/>
      <c r="P16" s="137"/>
      <c r="Q16" s="137"/>
      <c r="R16" s="137"/>
      <c r="S16" s="137"/>
      <c r="T16" s="137"/>
      <c r="U16" s="137"/>
      <c r="V16" s="137"/>
    </row>
    <row r="17" spans="1:22" s="136" customFormat="1" ht="15.75" customHeight="1" x14ac:dyDescent="0.2">
      <c r="A17" s="151" t="s">
        <v>31</v>
      </c>
      <c r="B17" s="152">
        <f>IF(ISERROR(roh_Tab_1_Formel!B16),"",roh_Tab_1_Formel!B16)</f>
        <v>415651</v>
      </c>
      <c r="C17" s="153">
        <f>IF(ISERROR(roh_Tab_1_Formel!C16),"",roh_Tab_1_Formel!C16)</f>
        <v>443407</v>
      </c>
      <c r="D17" s="153">
        <f>IF(ISERROR(roh_Tab_1_Formel!D16),"",roh_Tab_1_Formel!D16)</f>
        <v>450798</v>
      </c>
      <c r="E17" s="153">
        <f>IF(ISERROR(roh_Tab_1_Formel!E16),"",roh_Tab_1_Formel!E16)</f>
        <v>437637</v>
      </c>
      <c r="F17" s="153">
        <f>IF(ISERROR(roh_Tab_1_Formel!F16),"",roh_Tab_1_Formel!F16)</f>
        <v>415886</v>
      </c>
      <c r="G17" s="152">
        <f>IF(ISERROR(roh_Tab_1_Formel!G16),"",roh_Tab_1_Formel!G16)</f>
        <v>322779</v>
      </c>
      <c r="H17" s="153">
        <f>IF(ISERROR(roh_Tab_1_Formel!H16),"",roh_Tab_1_Formel!H16)</f>
        <v>313401</v>
      </c>
      <c r="I17" s="153">
        <f>IF(ISERROR(roh_Tab_1_Formel!I16),"",roh_Tab_1_Formel!I16)</f>
        <v>310992</v>
      </c>
      <c r="J17" s="153">
        <f>IF(ISERROR(roh_Tab_1_Formel!J16),"",roh_Tab_1_Formel!J16)</f>
        <v>317087</v>
      </c>
      <c r="K17" s="154">
        <f>IF(ISERROR(roh_Tab_1_Formel!K16),"",roh_Tab_1_Formel!K16)</f>
        <v>326670</v>
      </c>
      <c r="L17" s="140"/>
      <c r="M17" s="140"/>
      <c r="N17" s="137"/>
      <c r="O17" s="137"/>
      <c r="P17" s="137"/>
      <c r="Q17" s="137"/>
      <c r="R17" s="137"/>
      <c r="S17" s="137"/>
      <c r="T17" s="137"/>
      <c r="U17" s="137"/>
      <c r="V17" s="137"/>
    </row>
    <row r="18" spans="1:22" s="136" customFormat="1" ht="15.75" customHeight="1" x14ac:dyDescent="0.2">
      <c r="A18" s="151" t="s">
        <v>32</v>
      </c>
      <c r="B18" s="152">
        <f>IF(ISERROR(roh_Tab_1_Formel!B17),"",roh_Tab_1_Formel!B17)</f>
        <v>436800</v>
      </c>
      <c r="C18" s="153">
        <f>IF(ISERROR(roh_Tab_1_Formel!C17),"",roh_Tab_1_Formel!C17)</f>
        <v>465954</v>
      </c>
      <c r="D18" s="153">
        <f>IF(ISERROR(roh_Tab_1_Formel!D17),"",roh_Tab_1_Formel!D17)</f>
        <v>471983</v>
      </c>
      <c r="E18" s="153">
        <f>IF(ISERROR(roh_Tab_1_Formel!E17),"",roh_Tab_1_Formel!E17)</f>
        <v>454523</v>
      </c>
      <c r="F18" s="153">
        <f>IF(ISERROR(roh_Tab_1_Formel!F17),"",roh_Tab_1_Formel!F17)</f>
        <v>431565</v>
      </c>
      <c r="G18" s="152">
        <f>IF(ISERROR(roh_Tab_1_Formel!G17),"",roh_Tab_1_Formel!G17)</f>
        <v>345006</v>
      </c>
      <c r="H18" s="153">
        <f>IF(ISERROR(roh_Tab_1_Formel!H17),"",roh_Tab_1_Formel!H17)</f>
        <v>338940</v>
      </c>
      <c r="I18" s="153">
        <f>IF(ISERROR(roh_Tab_1_Formel!I17),"",roh_Tab_1_Formel!I17)</f>
        <v>335816</v>
      </c>
      <c r="J18" s="153">
        <f>IF(ISERROR(roh_Tab_1_Formel!J17),"",roh_Tab_1_Formel!J17)</f>
        <v>341996</v>
      </c>
      <c r="K18" s="154">
        <f>IF(ISERROR(roh_Tab_1_Formel!K17),"",roh_Tab_1_Formel!K17)</f>
        <v>353941</v>
      </c>
      <c r="L18" s="140"/>
      <c r="M18" s="140"/>
      <c r="N18" s="137"/>
      <c r="O18" s="137"/>
      <c r="P18" s="137"/>
      <c r="Q18" s="137"/>
      <c r="R18" s="137"/>
      <c r="S18" s="137"/>
      <c r="T18" s="137"/>
      <c r="U18" s="137"/>
      <c r="V18" s="137"/>
    </row>
    <row r="19" spans="1:22" s="136" customFormat="1" ht="15.75" customHeight="1" x14ac:dyDescent="0.2">
      <c r="A19" s="151" t="s">
        <v>33</v>
      </c>
      <c r="B19" s="152">
        <f>IF(ISERROR(roh_Tab_1_Formel!B18),"",roh_Tab_1_Formel!B18)</f>
        <v>455281</v>
      </c>
      <c r="C19" s="153">
        <f>IF(ISERROR(roh_Tab_1_Formel!C18),"",roh_Tab_1_Formel!C18)</f>
        <v>482986</v>
      </c>
      <c r="D19" s="153">
        <f>IF(ISERROR(roh_Tab_1_Formel!D18),"",roh_Tab_1_Formel!D18)</f>
        <v>487429</v>
      </c>
      <c r="E19" s="153">
        <f>IF(ISERROR(roh_Tab_1_Formel!E18),"",roh_Tab_1_Formel!E18)</f>
        <v>468784</v>
      </c>
      <c r="F19" s="153">
        <f>IF(ISERROR(roh_Tab_1_Formel!F18),"",roh_Tab_1_Formel!F18)</f>
        <v>443852</v>
      </c>
      <c r="G19" s="152">
        <f>IF(ISERROR(roh_Tab_1_Formel!G18),"",roh_Tab_1_Formel!G18)</f>
        <v>366722</v>
      </c>
      <c r="H19" s="153">
        <f>IF(ISERROR(roh_Tab_1_Formel!H18),"",roh_Tab_1_Formel!H18)</f>
        <v>358349</v>
      </c>
      <c r="I19" s="153">
        <f>IF(ISERROR(roh_Tab_1_Formel!I18),"",roh_Tab_1_Formel!I18)</f>
        <v>355632</v>
      </c>
      <c r="J19" s="153">
        <f>IF(ISERROR(roh_Tab_1_Formel!J18),"",roh_Tab_1_Formel!J18)</f>
        <v>364480</v>
      </c>
      <c r="K19" s="154">
        <f>IF(ISERROR(roh_Tab_1_Formel!K18),"",roh_Tab_1_Formel!K18)</f>
        <v>375393</v>
      </c>
      <c r="L19" s="140"/>
      <c r="M19" s="140"/>
      <c r="N19" s="137"/>
      <c r="O19" s="137"/>
      <c r="P19" s="137"/>
      <c r="Q19" s="137"/>
      <c r="R19" s="137"/>
      <c r="S19" s="137"/>
      <c r="T19" s="137"/>
      <c r="U19" s="137"/>
      <c r="V19" s="137"/>
    </row>
    <row r="20" spans="1:22" s="136" customFormat="1" ht="15.75" customHeight="1" x14ac:dyDescent="0.2">
      <c r="A20" s="151" t="s">
        <v>34</v>
      </c>
      <c r="B20" s="152">
        <f>IF(ISERROR(roh_Tab_1_Formel!B19),"",roh_Tab_1_Formel!B19)</f>
        <v>472596</v>
      </c>
      <c r="C20" s="153">
        <f>IF(ISERROR(roh_Tab_1_Formel!C19),"",roh_Tab_1_Formel!C19)</f>
        <v>498733</v>
      </c>
      <c r="D20" s="153">
        <f>IF(ISERROR(roh_Tab_1_Formel!D19),"",roh_Tab_1_Formel!D19)</f>
        <v>501664</v>
      </c>
      <c r="E20" s="153">
        <f>IF(ISERROR(roh_Tab_1_Formel!E19),"",roh_Tab_1_Formel!E19)</f>
        <v>480457</v>
      </c>
      <c r="F20" s="153">
        <f>IF(ISERROR(roh_Tab_1_Formel!F19),"",roh_Tab_1_Formel!F19)</f>
        <v>459910</v>
      </c>
      <c r="G20" s="152">
        <f>IF(ISERROR(roh_Tab_1_Formel!G19),"",roh_Tab_1_Formel!G19)</f>
        <v>385042</v>
      </c>
      <c r="H20" s="153">
        <f>IF(ISERROR(roh_Tab_1_Formel!H19),"",roh_Tab_1_Formel!H19)</f>
        <v>375715</v>
      </c>
      <c r="I20" s="153">
        <f>IF(ISERROR(roh_Tab_1_Formel!I19),"",roh_Tab_1_Formel!I19)</f>
        <v>373806</v>
      </c>
      <c r="J20" s="153">
        <f>IF(ISERROR(roh_Tab_1_Formel!J19),"",roh_Tab_1_Formel!J19)</f>
        <v>383042</v>
      </c>
      <c r="K20" s="154">
        <f>IF(ISERROR(roh_Tab_1_Formel!K19),"",roh_Tab_1_Formel!K19)</f>
        <v>395736</v>
      </c>
      <c r="L20" s="140"/>
      <c r="M20" s="140"/>
      <c r="N20" s="137"/>
      <c r="O20" s="137"/>
      <c r="P20" s="137"/>
      <c r="Q20" s="137"/>
      <c r="R20" s="137"/>
      <c r="S20" s="137"/>
      <c r="T20" s="137"/>
      <c r="U20" s="137"/>
      <c r="V20" s="137"/>
    </row>
    <row r="21" spans="1:22" s="136" customFormat="1" ht="15.75" customHeight="1" x14ac:dyDescent="0.2">
      <c r="A21" s="151" t="s">
        <v>35</v>
      </c>
      <c r="B21" s="152">
        <f>IF(ISERROR(roh_Tab_1_Formel!B20),"",roh_Tab_1_Formel!B20)</f>
        <v>489717</v>
      </c>
      <c r="C21" s="153">
        <f>IF(ISERROR(roh_Tab_1_Formel!C20),"",roh_Tab_1_Formel!C20)</f>
        <v>512018</v>
      </c>
      <c r="D21" s="153">
        <f>IF(ISERROR(roh_Tab_1_Formel!D20),"",roh_Tab_1_Formel!D20)</f>
        <v>513953</v>
      </c>
      <c r="E21" s="153">
        <f>IF(ISERROR(roh_Tab_1_Formel!E20),"",roh_Tab_1_Formel!E20)</f>
        <v>491834</v>
      </c>
      <c r="F21" s="153">
        <f>IF(ISERROR(roh_Tab_1_Formel!F20),"",roh_Tab_1_Formel!F20)</f>
        <v>471653</v>
      </c>
      <c r="G21" s="152">
        <f>IF(ISERROR(roh_Tab_1_Formel!G20),"",roh_Tab_1_Formel!G20)</f>
        <v>404443</v>
      </c>
      <c r="H21" s="153">
        <f>IF(ISERROR(roh_Tab_1_Formel!H20),"",roh_Tab_1_Formel!H20)</f>
        <v>392276</v>
      </c>
      <c r="I21" s="153">
        <f>IF(ISERROR(roh_Tab_1_Formel!I20),"",roh_Tab_1_Formel!I20)</f>
        <v>392190</v>
      </c>
      <c r="J21" s="153">
        <f>IF(ISERROR(roh_Tab_1_Formel!J20),"",roh_Tab_1_Formel!J20)</f>
        <v>402439</v>
      </c>
      <c r="K21" s="154">
        <f>IF(ISERROR(roh_Tab_1_Formel!K20),"",roh_Tab_1_Formel!K20)</f>
        <v>414126</v>
      </c>
      <c r="L21" s="140"/>
      <c r="M21" s="140"/>
      <c r="N21" s="137"/>
      <c r="O21" s="137"/>
      <c r="P21" s="137"/>
      <c r="Q21" s="137"/>
      <c r="R21" s="137"/>
      <c r="S21" s="137"/>
      <c r="T21" s="137"/>
      <c r="U21" s="137"/>
      <c r="V21" s="137"/>
    </row>
    <row r="22" spans="1:22" s="136" customFormat="1" ht="15.75" customHeight="1" x14ac:dyDescent="0.2">
      <c r="A22" s="151" t="s">
        <v>36</v>
      </c>
      <c r="B22" s="152">
        <f>IF(ISERROR(roh_Tab_1_Formel!B21),"",roh_Tab_1_Formel!B21)</f>
        <v>505635</v>
      </c>
      <c r="C22" s="153">
        <f>IF(ISERROR(roh_Tab_1_Formel!C21),"",roh_Tab_1_Formel!C21)</f>
        <v>525559</v>
      </c>
      <c r="D22" s="153">
        <f>IF(ISERROR(roh_Tab_1_Formel!D21),"",roh_Tab_1_Formel!D21)</f>
        <v>527460</v>
      </c>
      <c r="E22" s="153">
        <f>IF(ISERROR(roh_Tab_1_Formel!E21),"",roh_Tab_1_Formel!E21)</f>
        <v>502356</v>
      </c>
      <c r="F22" s="153">
        <f>IF(ISERROR(roh_Tab_1_Formel!F21),"",roh_Tab_1_Formel!F21)</f>
        <v>483541</v>
      </c>
      <c r="G22" s="152">
        <f>IF(ISERROR(roh_Tab_1_Formel!G21),"",roh_Tab_1_Formel!G21)</f>
        <v>420273</v>
      </c>
      <c r="H22" s="153">
        <f>IF(ISERROR(roh_Tab_1_Formel!H21),"",roh_Tab_1_Formel!H21)</f>
        <v>407642</v>
      </c>
      <c r="I22" s="153">
        <f>IF(ISERROR(roh_Tab_1_Formel!I21),"",roh_Tab_1_Formel!I21)</f>
        <v>407588</v>
      </c>
      <c r="J22" s="153">
        <f>IF(ISERROR(roh_Tab_1_Formel!J21),"",roh_Tab_1_Formel!J21)</f>
        <v>417522</v>
      </c>
      <c r="K22" s="154">
        <f>IF(ISERROR(roh_Tab_1_Formel!K21),"",roh_Tab_1_Formel!K21)</f>
        <v>429608</v>
      </c>
      <c r="L22" s="140"/>
      <c r="M22" s="140"/>
      <c r="N22" s="137"/>
      <c r="O22" s="137"/>
      <c r="P22" s="137"/>
      <c r="Q22" s="137"/>
      <c r="R22" s="137"/>
      <c r="S22" s="137"/>
      <c r="T22" s="137"/>
      <c r="U22" s="137"/>
      <c r="V22" s="137"/>
    </row>
    <row r="23" spans="1:22" s="136" customFormat="1" ht="15.75" customHeight="1" x14ac:dyDescent="0.2">
      <c r="A23" s="155" t="s">
        <v>37</v>
      </c>
      <c r="B23" s="156">
        <f>IF(ISERROR(roh_Tab_1_Formel!B22),"",roh_Tab_1_Formel!B22)</f>
        <v>522867</v>
      </c>
      <c r="C23" s="157">
        <f>IF(ISERROR(roh_Tab_1_Formel!C22),"",roh_Tab_1_Formel!C22)</f>
        <v>545960</v>
      </c>
      <c r="D23" s="157">
        <f>IF(ISERROR(roh_Tab_1_Formel!D22),"",roh_Tab_1_Formel!D22)</f>
        <v>545039</v>
      </c>
      <c r="E23" s="157">
        <f>IF(ISERROR(roh_Tab_1_Formel!E22),"",roh_Tab_1_Formel!E22)</f>
        <v>519399</v>
      </c>
      <c r="F23" s="157">
        <f>IF(ISERROR(roh_Tab_1_Formel!F22),"",roh_Tab_1_Formel!F22)</f>
        <v>501338</v>
      </c>
      <c r="G23" s="156">
        <f>IF(ISERROR(roh_Tab_1_Formel!G22),"",roh_Tab_1_Formel!G22)</f>
        <v>433543</v>
      </c>
      <c r="H23" s="157">
        <f>IF(ISERROR(roh_Tab_1_Formel!H22),"",roh_Tab_1_Formel!H22)</f>
        <v>422400</v>
      </c>
      <c r="I23" s="157">
        <f>IF(ISERROR(roh_Tab_1_Formel!I22),"",roh_Tab_1_Formel!I22)</f>
        <v>422059</v>
      </c>
      <c r="J23" s="157">
        <f>IF(ISERROR(roh_Tab_1_Formel!J22),"",roh_Tab_1_Formel!J22)</f>
        <v>431552</v>
      </c>
      <c r="K23" s="158">
        <f>IF(ISERROR(roh_Tab_1_Formel!K22),"",roh_Tab_1_Formel!K22)</f>
        <v>444335</v>
      </c>
      <c r="L23" s="140"/>
      <c r="M23" s="140"/>
      <c r="N23" s="137"/>
      <c r="O23" s="137"/>
      <c r="P23" s="137"/>
      <c r="Q23" s="137"/>
      <c r="R23" s="137"/>
      <c r="S23" s="137"/>
      <c r="T23" s="137"/>
      <c r="U23" s="137"/>
      <c r="V23" s="137"/>
    </row>
    <row r="24" spans="1:22" s="164" customFormat="1" ht="11.25" customHeight="1" x14ac:dyDescent="0.15">
      <c r="A24" s="159"/>
      <c r="B24" s="160"/>
      <c r="C24" s="160"/>
      <c r="D24" s="160"/>
      <c r="E24" s="160"/>
      <c r="F24" s="160"/>
      <c r="G24" s="161"/>
      <c r="H24" s="161"/>
      <c r="I24" s="161"/>
      <c r="J24" s="161"/>
      <c r="K24" s="162" t="s">
        <v>16</v>
      </c>
      <c r="L24" s="163"/>
      <c r="M24" s="163"/>
    </row>
    <row r="25" spans="1:22" s="164" customFormat="1" ht="11.25" customHeight="1" x14ac:dyDescent="0.15">
      <c r="A25" s="165"/>
      <c r="B25" s="165"/>
      <c r="C25" s="165"/>
      <c r="D25" s="165"/>
      <c r="E25" s="165"/>
      <c r="F25" s="165"/>
      <c r="G25" s="165"/>
      <c r="H25" s="165"/>
      <c r="I25" s="165"/>
      <c r="J25" s="165"/>
      <c r="K25" s="165"/>
      <c r="L25" s="163"/>
      <c r="M25" s="163"/>
    </row>
    <row r="26" spans="1:22" s="164" customFormat="1" ht="25.5" customHeight="1" x14ac:dyDescent="0.2">
      <c r="A26" s="488" t="str">
        <f>CONCATENATE("Seit Beginn des Berichtsjahres ",RIGHT(Org!B33,7)," ",B9," und ",G9,IF(Org!A1="Saarland"," im "," in "),Org!A1)</f>
        <v>Seit Beginn des Berichtsjahres 2024/25 gemeldete Berufsausbildungsstellen und gemeldete Bewerber für Berufsausbildungsstellen in Deutschland</v>
      </c>
      <c r="B26" s="488"/>
      <c r="C26" s="488"/>
      <c r="D26" s="488"/>
      <c r="E26" s="488"/>
      <c r="F26" s="488"/>
      <c r="G26" s="488"/>
      <c r="H26" s="488"/>
      <c r="I26" s="488"/>
      <c r="J26" s="488"/>
      <c r="K26" s="488"/>
      <c r="N26" s="166"/>
      <c r="O26" s="166"/>
      <c r="P26" s="166"/>
      <c r="Q26" s="166"/>
      <c r="R26" s="166"/>
    </row>
    <row r="27" spans="1:22" s="164" customFormat="1" ht="25.5" customHeight="1" x14ac:dyDescent="0.2">
      <c r="A27" s="248"/>
      <c r="B27" s="248"/>
      <c r="C27" s="248"/>
      <c r="D27" s="248"/>
      <c r="E27" s="248"/>
      <c r="F27" s="248"/>
      <c r="G27" s="248"/>
      <c r="H27" s="248"/>
      <c r="I27" s="248"/>
      <c r="J27" s="248"/>
      <c r="K27" s="248"/>
      <c r="N27" s="166"/>
      <c r="O27" s="166"/>
      <c r="P27" s="166"/>
      <c r="Q27" s="166"/>
      <c r="R27" s="166"/>
    </row>
    <row r="28" spans="1:22" s="164" customFormat="1" ht="11.25" customHeight="1" x14ac:dyDescent="0.2">
      <c r="A28" s="167" t="s">
        <v>23</v>
      </c>
      <c r="B28" s="165"/>
      <c r="C28" s="165"/>
      <c r="D28" s="165"/>
      <c r="E28" s="165"/>
      <c r="F28" s="165"/>
      <c r="G28" s="165"/>
      <c r="H28" s="165"/>
      <c r="I28" s="165"/>
      <c r="J28" s="165"/>
      <c r="K28" s="165"/>
      <c r="N28" s="166"/>
      <c r="O28" s="166"/>
      <c r="P28" s="166"/>
      <c r="Q28" s="166"/>
      <c r="R28" s="166"/>
    </row>
    <row r="29" spans="1:22" s="164" customFormat="1" ht="11.25" customHeight="1" x14ac:dyDescent="0.2">
      <c r="B29" s="140" t="str">
        <f>B9</f>
        <v>gemeldete Berufsausbildungsstellen</v>
      </c>
      <c r="C29" s="140" t="str">
        <f>G9</f>
        <v>gemeldete Bewerber für Berufsausbildungsstellen</v>
      </c>
      <c r="D29" s="140"/>
      <c r="E29" s="140"/>
      <c r="F29" s="140"/>
      <c r="G29" s="140"/>
      <c r="H29" s="140"/>
      <c r="I29" s="140"/>
      <c r="J29" s="140"/>
      <c r="K29" s="140"/>
      <c r="L29" s="163"/>
      <c r="N29" s="166"/>
      <c r="O29" s="166"/>
      <c r="P29" s="166"/>
      <c r="Q29" s="166"/>
      <c r="R29" s="166"/>
    </row>
    <row r="30" spans="1:22" s="164" customFormat="1" ht="11.25" customHeight="1" x14ac:dyDescent="0.2">
      <c r="A30" s="168" t="s">
        <v>25</v>
      </c>
      <c r="B30" s="168" t="str">
        <f>IF(Org!$C$33=1,Tab_1!B10,IF(Org!$C$33=2,Tab_1!C10,IF(Org!$C$33=3,Tab_1!D10,IF(Org!$C$33=4,Tab_1!E10,IF(Org!$C$33=5,Tab_1!F10,)))))</f>
        <v>2024/25</v>
      </c>
      <c r="C30" s="168" t="str">
        <f>IF(Org!$C$33=1,Tab_1!G10,IF(Org!$C$33=2,Tab_1!H10,IF(Org!$C$33=3,Tab_1!I10,IF(Org!$C$33=4,Tab_1!J10,IF(Org!$C$33=5,Tab_1!K10,)))))</f>
        <v>2024/25</v>
      </c>
      <c r="N30" s="166"/>
      <c r="O30" s="166"/>
      <c r="P30" s="166"/>
      <c r="Q30" s="166"/>
      <c r="R30" s="166"/>
    </row>
    <row r="31" spans="1:22" s="171" customFormat="1" ht="15.75" customHeight="1" x14ac:dyDescent="0.2">
      <c r="A31" s="169" t="s">
        <v>26</v>
      </c>
      <c r="B31" s="170">
        <f t="shared" ref="B31:C42" si="1">IF(ISERROR(INDEX($B$12:$K$23,MATCH($A31,$A$12:$A$23,0),MATCH(B$29,$B$9:$K$9,0)+MATCH(B$30,$B$10:$F$10,0)-1)),"",INDEX($B$12:$K$23,MATCH($A31,$A$12:$A$23,0),MATCH(B$29,$B$9:$K$9,0)+MATCH(B$30,$B$10:$F$10,0)-1))</f>
        <v>279809</v>
      </c>
      <c r="C31" s="170">
        <f t="shared" si="1"/>
        <v>150857</v>
      </c>
      <c r="D31" s="164"/>
      <c r="E31" s="164"/>
      <c r="F31" s="164"/>
      <c r="G31" s="164"/>
      <c r="H31" s="164"/>
      <c r="I31" s="164"/>
      <c r="J31" s="164"/>
      <c r="K31" s="164"/>
      <c r="L31" s="164"/>
      <c r="M31" s="164"/>
      <c r="N31" s="166"/>
      <c r="O31" s="166"/>
      <c r="P31" s="166"/>
      <c r="Q31" s="166"/>
      <c r="R31" s="166"/>
      <c r="S31" s="164"/>
      <c r="T31" s="164"/>
      <c r="U31" s="164"/>
      <c r="V31" s="164"/>
    </row>
    <row r="32" spans="1:22" ht="15.75" customHeight="1" x14ac:dyDescent="0.2">
      <c r="A32" s="169" t="s">
        <v>27</v>
      </c>
      <c r="B32" s="170">
        <f t="shared" si="1"/>
        <v>325318</v>
      </c>
      <c r="C32" s="170">
        <f t="shared" si="1"/>
        <v>193385</v>
      </c>
      <c r="D32" s="137"/>
      <c r="E32" s="137"/>
      <c r="F32" s="137"/>
      <c r="G32" s="137"/>
      <c r="H32" s="137"/>
      <c r="I32" s="137"/>
      <c r="J32" s="137"/>
      <c r="K32" s="137"/>
      <c r="L32" s="137"/>
      <c r="M32" s="137"/>
      <c r="N32" s="166"/>
      <c r="O32" s="166"/>
      <c r="P32" s="166"/>
      <c r="Q32" s="166"/>
      <c r="R32" s="166"/>
      <c r="S32" s="137"/>
      <c r="T32" s="137"/>
      <c r="U32" s="137"/>
      <c r="V32" s="137"/>
    </row>
    <row r="33" spans="1:22" ht="15.75" customHeight="1" x14ac:dyDescent="0.2">
      <c r="A33" s="169" t="s">
        <v>28</v>
      </c>
      <c r="B33" s="170">
        <f t="shared" si="1"/>
        <v>354177</v>
      </c>
      <c r="C33" s="170">
        <f t="shared" si="1"/>
        <v>234996</v>
      </c>
      <c r="D33" s="137"/>
      <c r="E33" s="137"/>
      <c r="F33" s="137"/>
      <c r="G33" s="137"/>
      <c r="H33" s="137"/>
      <c r="I33" s="137"/>
      <c r="J33" s="137"/>
      <c r="K33" s="137"/>
      <c r="L33" s="137"/>
      <c r="M33" s="137"/>
      <c r="N33" s="166"/>
      <c r="O33" s="166"/>
      <c r="P33" s="166"/>
      <c r="Q33" s="166"/>
      <c r="R33" s="166"/>
      <c r="S33" s="137"/>
      <c r="T33" s="137"/>
      <c r="U33" s="137"/>
      <c r="V33" s="137"/>
    </row>
    <row r="34" spans="1:22" ht="15.75" customHeight="1" x14ac:dyDescent="0.2">
      <c r="A34" s="169" t="s">
        <v>29</v>
      </c>
      <c r="B34" s="170">
        <f t="shared" si="1"/>
        <v>372137</v>
      </c>
      <c r="C34" s="170">
        <f t="shared" si="1"/>
        <v>259660</v>
      </c>
      <c r="D34" s="137"/>
      <c r="E34" s="137"/>
      <c r="F34" s="137"/>
      <c r="G34" s="137"/>
      <c r="H34" s="137"/>
      <c r="I34" s="137"/>
      <c r="J34" s="137"/>
      <c r="K34" s="137"/>
      <c r="L34" s="137"/>
      <c r="M34" s="137"/>
      <c r="N34" s="166"/>
      <c r="O34" s="166"/>
      <c r="P34" s="166"/>
      <c r="Q34" s="166"/>
      <c r="R34" s="166"/>
      <c r="S34" s="137"/>
      <c r="T34" s="137"/>
      <c r="U34" s="137"/>
      <c r="V34" s="137"/>
    </row>
    <row r="35" spans="1:22" ht="15.75" customHeight="1" x14ac:dyDescent="0.2">
      <c r="A35" s="169" t="s">
        <v>30</v>
      </c>
      <c r="B35" s="170">
        <f t="shared" si="1"/>
        <v>396890</v>
      </c>
      <c r="C35" s="170">
        <f t="shared" si="1"/>
        <v>294488</v>
      </c>
      <c r="D35" s="137"/>
      <c r="E35" s="137"/>
      <c r="F35" s="137"/>
      <c r="G35" s="137"/>
      <c r="H35" s="137"/>
      <c r="I35" s="137"/>
      <c r="J35" s="137"/>
      <c r="K35" s="137"/>
      <c r="L35" s="137"/>
      <c r="M35" s="137"/>
      <c r="N35" s="166"/>
      <c r="O35" s="166"/>
      <c r="P35" s="166"/>
      <c r="Q35" s="166"/>
      <c r="R35" s="166"/>
      <c r="S35" s="137"/>
      <c r="T35" s="137"/>
      <c r="U35" s="137"/>
      <c r="V35" s="137"/>
    </row>
    <row r="36" spans="1:22" ht="15.75" customHeight="1" x14ac:dyDescent="0.2">
      <c r="A36" s="169" t="s">
        <v>31</v>
      </c>
      <c r="B36" s="170">
        <f t="shared" si="1"/>
        <v>415886</v>
      </c>
      <c r="C36" s="170">
        <f t="shared" si="1"/>
        <v>326670</v>
      </c>
      <c r="D36" s="137"/>
      <c r="E36" s="137"/>
      <c r="F36" s="137"/>
      <c r="G36" s="137"/>
      <c r="H36" s="137"/>
      <c r="I36" s="137"/>
      <c r="J36" s="137"/>
      <c r="K36" s="137"/>
      <c r="L36" s="137"/>
      <c r="M36" s="137"/>
      <c r="N36" s="166"/>
      <c r="O36" s="166"/>
      <c r="P36" s="166"/>
      <c r="Q36" s="166"/>
      <c r="R36" s="166"/>
      <c r="S36" s="137"/>
      <c r="T36" s="137"/>
      <c r="U36" s="137"/>
      <c r="V36" s="137"/>
    </row>
    <row r="37" spans="1:22" ht="15.75" customHeight="1" x14ac:dyDescent="0.2">
      <c r="A37" s="169" t="s">
        <v>32</v>
      </c>
      <c r="B37" s="170">
        <f t="shared" si="1"/>
        <v>431565</v>
      </c>
      <c r="C37" s="170">
        <f t="shared" si="1"/>
        <v>353941</v>
      </c>
      <c r="D37" s="137"/>
      <c r="E37" s="137"/>
      <c r="F37" s="137"/>
      <c r="G37" s="137"/>
      <c r="H37" s="137"/>
      <c r="I37" s="137"/>
      <c r="J37" s="137"/>
      <c r="K37" s="137"/>
      <c r="L37" s="137"/>
      <c r="M37" s="137"/>
      <c r="N37" s="166"/>
      <c r="O37" s="166"/>
      <c r="P37" s="166"/>
      <c r="Q37" s="166"/>
      <c r="R37" s="166"/>
      <c r="S37" s="137"/>
      <c r="T37" s="137"/>
      <c r="U37" s="137"/>
      <c r="V37" s="137"/>
    </row>
    <row r="38" spans="1:22" ht="15.75" customHeight="1" x14ac:dyDescent="0.2">
      <c r="A38" s="169" t="s">
        <v>33</v>
      </c>
      <c r="B38" s="170">
        <f t="shared" si="1"/>
        <v>443852</v>
      </c>
      <c r="C38" s="170">
        <f t="shared" si="1"/>
        <v>375393</v>
      </c>
      <c r="D38" s="137"/>
      <c r="E38" s="137"/>
      <c r="F38" s="137"/>
      <c r="G38" s="137"/>
      <c r="H38" s="137"/>
      <c r="I38" s="137"/>
      <c r="J38" s="137"/>
      <c r="K38" s="137"/>
      <c r="L38" s="137"/>
      <c r="M38" s="137"/>
      <c r="R38" s="137"/>
      <c r="S38" s="137"/>
      <c r="T38" s="137"/>
      <c r="U38" s="137"/>
      <c r="V38" s="137"/>
    </row>
    <row r="39" spans="1:22" ht="15.75" customHeight="1" x14ac:dyDescent="0.2">
      <c r="A39" s="169" t="s">
        <v>34</v>
      </c>
      <c r="B39" s="170">
        <f t="shared" si="1"/>
        <v>459910</v>
      </c>
      <c r="C39" s="170">
        <f t="shared" si="1"/>
        <v>395736</v>
      </c>
      <c r="D39" s="137"/>
      <c r="E39" s="137"/>
      <c r="F39" s="137"/>
      <c r="G39" s="137"/>
      <c r="H39" s="137"/>
      <c r="I39" s="137"/>
      <c r="J39" s="137"/>
      <c r="K39" s="137"/>
      <c r="L39" s="137"/>
      <c r="M39" s="137"/>
      <c r="R39" s="137"/>
      <c r="S39" s="137"/>
      <c r="T39" s="137"/>
      <c r="U39" s="137"/>
      <c r="V39" s="137"/>
    </row>
    <row r="40" spans="1:22" ht="15.75" customHeight="1" x14ac:dyDescent="0.2">
      <c r="A40" s="169" t="s">
        <v>35</v>
      </c>
      <c r="B40" s="170">
        <f t="shared" si="1"/>
        <v>471653</v>
      </c>
      <c r="C40" s="170">
        <f t="shared" si="1"/>
        <v>414126</v>
      </c>
      <c r="D40" s="137"/>
      <c r="E40" s="137"/>
      <c r="F40" s="137"/>
      <c r="G40" s="137"/>
      <c r="H40" s="137"/>
      <c r="I40" s="137"/>
      <c r="J40" s="137"/>
      <c r="K40" s="137"/>
      <c r="L40" s="137"/>
      <c r="M40" s="137"/>
      <c r="R40" s="137"/>
      <c r="S40" s="137"/>
      <c r="T40" s="137"/>
      <c r="U40" s="137"/>
      <c r="V40" s="137"/>
    </row>
    <row r="41" spans="1:22" ht="15.75" customHeight="1" x14ac:dyDescent="0.2">
      <c r="A41" s="169" t="s">
        <v>36</v>
      </c>
      <c r="B41" s="170">
        <f t="shared" si="1"/>
        <v>483541</v>
      </c>
      <c r="C41" s="170">
        <f t="shared" si="1"/>
        <v>429608</v>
      </c>
      <c r="D41" s="137"/>
      <c r="E41" s="137"/>
      <c r="F41" s="137"/>
      <c r="G41" s="137"/>
      <c r="H41" s="137"/>
      <c r="I41" s="137"/>
      <c r="J41" s="137"/>
      <c r="K41" s="137"/>
      <c r="L41" s="137"/>
      <c r="M41" s="137"/>
      <c r="R41" s="137"/>
      <c r="S41" s="137"/>
      <c r="T41" s="137"/>
      <c r="U41" s="137"/>
      <c r="V41" s="137"/>
    </row>
    <row r="42" spans="1:22" ht="15.75" customHeight="1" x14ac:dyDescent="0.2">
      <c r="A42" s="169" t="s">
        <v>37</v>
      </c>
      <c r="B42" s="170">
        <f t="shared" si="1"/>
        <v>501338</v>
      </c>
      <c r="C42" s="170">
        <f t="shared" si="1"/>
        <v>444335</v>
      </c>
      <c r="D42" s="137"/>
      <c r="E42" s="137"/>
      <c r="F42" s="137"/>
      <c r="G42" s="137"/>
      <c r="H42" s="137"/>
      <c r="I42" s="137"/>
      <c r="J42" s="137"/>
      <c r="K42" s="137"/>
      <c r="L42" s="137"/>
      <c r="M42" s="137"/>
      <c r="R42" s="137"/>
      <c r="S42" s="137"/>
      <c r="T42" s="137"/>
      <c r="U42" s="137"/>
      <c r="V42" s="137"/>
    </row>
    <row r="43" spans="1:22" ht="15.75" customHeight="1" x14ac:dyDescent="0.2">
      <c r="A43" s="137"/>
      <c r="B43" s="137"/>
      <c r="C43" s="137"/>
      <c r="D43" s="137"/>
      <c r="E43" s="137"/>
      <c r="F43" s="137"/>
      <c r="G43" s="137"/>
      <c r="H43" s="137"/>
      <c r="I43" s="137"/>
      <c r="J43" s="137"/>
      <c r="K43" s="137"/>
      <c r="L43" s="137"/>
      <c r="M43" s="137"/>
      <c r="R43" s="137"/>
      <c r="S43" s="137"/>
      <c r="T43" s="137"/>
      <c r="U43" s="137"/>
      <c r="V43" s="137"/>
    </row>
    <row r="44" spans="1:22" ht="15.75" customHeight="1" x14ac:dyDescent="0.2">
      <c r="A44" s="137"/>
      <c r="B44" s="137"/>
      <c r="C44" s="137"/>
      <c r="D44" s="137"/>
      <c r="E44" s="137"/>
      <c r="F44" s="137"/>
      <c r="G44" s="137"/>
      <c r="H44" s="137"/>
      <c r="I44" s="137"/>
      <c r="J44" s="137"/>
      <c r="K44" s="137"/>
      <c r="L44" s="137"/>
      <c r="M44" s="137"/>
      <c r="R44" s="137"/>
      <c r="S44" s="137"/>
      <c r="T44" s="137"/>
      <c r="U44" s="137"/>
      <c r="V44" s="137"/>
    </row>
    <row r="45" spans="1:22" ht="15.75" customHeight="1" x14ac:dyDescent="0.2">
      <c r="A45" s="137"/>
      <c r="B45" s="137"/>
      <c r="C45" s="137"/>
      <c r="D45" s="137"/>
      <c r="E45" s="137"/>
      <c r="F45" s="137"/>
      <c r="G45" s="137"/>
      <c r="H45" s="137"/>
      <c r="I45" s="137"/>
      <c r="J45" s="137"/>
      <c r="K45" s="137"/>
      <c r="L45" s="137"/>
      <c r="M45" s="137"/>
      <c r="R45" s="137"/>
      <c r="S45" s="137"/>
      <c r="T45" s="137"/>
      <c r="U45" s="137"/>
      <c r="V45" s="137"/>
    </row>
    <row r="46" spans="1:22" ht="15.75" customHeight="1" x14ac:dyDescent="0.2">
      <c r="A46" s="137"/>
      <c r="B46" s="137"/>
      <c r="C46" s="137"/>
      <c r="D46" s="137"/>
      <c r="E46" s="137"/>
      <c r="F46" s="137"/>
      <c r="G46" s="137"/>
      <c r="H46" s="137"/>
      <c r="I46" s="137"/>
      <c r="J46" s="137"/>
      <c r="K46" s="137"/>
      <c r="L46" s="137"/>
      <c r="M46" s="137"/>
      <c r="R46" s="137"/>
      <c r="S46" s="137"/>
      <c r="T46" s="137"/>
      <c r="U46" s="137"/>
      <c r="V46" s="137"/>
    </row>
    <row r="47" spans="1:22" ht="15.75" customHeight="1" x14ac:dyDescent="0.2">
      <c r="A47" s="137"/>
      <c r="B47" s="137"/>
      <c r="C47" s="137"/>
      <c r="D47" s="137"/>
      <c r="E47" s="137"/>
      <c r="F47" s="137"/>
      <c r="G47" s="137"/>
      <c r="H47" s="137"/>
      <c r="I47" s="137"/>
      <c r="J47" s="137"/>
      <c r="K47" s="137"/>
      <c r="L47" s="137"/>
      <c r="M47" s="137"/>
      <c r="R47" s="137"/>
      <c r="S47" s="137"/>
      <c r="T47" s="137"/>
      <c r="U47" s="137"/>
      <c r="V47" s="137"/>
    </row>
    <row r="48" spans="1:22" ht="15.75" customHeight="1" x14ac:dyDescent="0.2">
      <c r="A48" s="137"/>
      <c r="B48" s="137"/>
      <c r="C48" s="137"/>
      <c r="D48" s="137"/>
      <c r="E48" s="137"/>
      <c r="F48" s="137"/>
      <c r="G48" s="137"/>
      <c r="H48" s="137"/>
      <c r="I48" s="137"/>
      <c r="J48" s="137"/>
      <c r="K48" s="137"/>
      <c r="L48" s="137"/>
      <c r="M48" s="137"/>
      <c r="R48" s="137"/>
      <c r="S48" s="137"/>
      <c r="T48" s="137"/>
      <c r="U48" s="137"/>
      <c r="V48" s="137"/>
    </row>
    <row r="49" spans="1:22" ht="15.75" customHeight="1" x14ac:dyDescent="0.2">
      <c r="A49" s="137"/>
      <c r="B49" s="137"/>
      <c r="C49" s="137"/>
      <c r="D49" s="137"/>
      <c r="E49" s="137"/>
      <c r="F49" s="137"/>
      <c r="G49" s="137"/>
      <c r="H49" s="137"/>
      <c r="I49" s="137"/>
      <c r="J49" s="137"/>
      <c r="K49" s="137"/>
      <c r="L49" s="137"/>
      <c r="M49" s="137"/>
      <c r="R49" s="137"/>
      <c r="S49" s="137"/>
      <c r="T49" s="137"/>
      <c r="U49" s="137"/>
      <c r="V49" s="137"/>
    </row>
    <row r="50" spans="1:22" ht="15.75" customHeight="1" x14ac:dyDescent="0.2">
      <c r="A50" s="137"/>
      <c r="B50" s="137"/>
      <c r="C50" s="137"/>
      <c r="D50" s="137"/>
      <c r="E50" s="137"/>
      <c r="F50" s="137"/>
      <c r="G50" s="137"/>
      <c r="H50" s="137"/>
      <c r="I50" s="137"/>
      <c r="J50" s="137"/>
      <c r="K50" s="137"/>
      <c r="L50" s="137"/>
      <c r="M50" s="137"/>
      <c r="Q50" s="137"/>
      <c r="R50" s="137"/>
      <c r="S50" s="137"/>
      <c r="T50" s="137"/>
      <c r="U50" s="137"/>
      <c r="V50" s="137"/>
    </row>
    <row r="51" spans="1:22" ht="15.75" customHeight="1" x14ac:dyDescent="0.2">
      <c r="A51" s="137"/>
      <c r="B51" s="137"/>
      <c r="C51" s="137"/>
      <c r="D51" s="137"/>
      <c r="E51" s="137"/>
      <c r="F51" s="137"/>
      <c r="G51" s="137"/>
      <c r="H51" s="137"/>
      <c r="I51" s="137"/>
      <c r="J51" s="137"/>
      <c r="K51" s="137"/>
      <c r="L51" s="137"/>
      <c r="M51" s="137"/>
      <c r="Q51" s="137"/>
      <c r="R51" s="137"/>
      <c r="S51" s="137"/>
      <c r="T51" s="137"/>
      <c r="U51" s="137"/>
      <c r="V51" s="137"/>
    </row>
    <row r="52" spans="1:22" ht="15.75" customHeight="1" x14ac:dyDescent="0.2">
      <c r="A52" s="137"/>
      <c r="B52" s="137"/>
      <c r="C52" s="137"/>
      <c r="D52" s="137"/>
      <c r="E52" s="137"/>
      <c r="F52" s="137"/>
      <c r="G52" s="137"/>
      <c r="H52" s="137"/>
      <c r="I52" s="137"/>
      <c r="J52" s="137"/>
      <c r="K52" s="137"/>
      <c r="L52" s="137"/>
      <c r="M52" s="137"/>
      <c r="Q52" s="137"/>
      <c r="R52" s="137"/>
      <c r="S52" s="137"/>
      <c r="T52" s="137"/>
      <c r="U52" s="137"/>
      <c r="V52" s="137"/>
    </row>
    <row r="53" spans="1:22" ht="15.75" customHeight="1" x14ac:dyDescent="0.2">
      <c r="A53" s="137"/>
      <c r="B53" s="137"/>
      <c r="C53" s="137"/>
      <c r="D53" s="137"/>
      <c r="E53" s="137"/>
      <c r="F53" s="137"/>
      <c r="G53" s="137"/>
      <c r="H53" s="137"/>
      <c r="I53" s="137"/>
      <c r="J53" s="137"/>
      <c r="K53" s="137"/>
      <c r="L53" s="137"/>
      <c r="M53" s="137"/>
      <c r="Q53" s="137"/>
      <c r="R53" s="137"/>
      <c r="S53" s="137"/>
      <c r="T53" s="137"/>
      <c r="U53" s="137"/>
      <c r="V53" s="137"/>
    </row>
    <row r="54" spans="1:22" ht="15.75" customHeight="1" x14ac:dyDescent="0.2">
      <c r="A54" s="137"/>
      <c r="B54" s="137"/>
      <c r="C54" s="137"/>
      <c r="D54" s="137"/>
      <c r="E54" s="137"/>
      <c r="F54" s="137"/>
      <c r="G54" s="137"/>
      <c r="H54" s="137"/>
      <c r="I54" s="137"/>
      <c r="J54" s="137"/>
      <c r="K54" s="137"/>
      <c r="L54" s="137"/>
      <c r="M54" s="137"/>
      <c r="Q54" s="137"/>
      <c r="R54" s="137"/>
      <c r="S54" s="137"/>
      <c r="T54" s="137"/>
      <c r="U54" s="137"/>
      <c r="V54" s="137"/>
    </row>
    <row r="55" spans="1:22" ht="15.75" customHeight="1" x14ac:dyDescent="0.2">
      <c r="A55" s="137"/>
      <c r="B55" s="137"/>
      <c r="C55" s="137"/>
      <c r="D55" s="137"/>
      <c r="E55" s="137"/>
      <c r="F55" s="137"/>
      <c r="G55" s="137"/>
      <c r="H55" s="137"/>
      <c r="I55" s="137"/>
      <c r="J55" s="137"/>
      <c r="K55" s="137"/>
      <c r="L55" s="137"/>
      <c r="M55" s="137"/>
      <c r="Q55" s="137"/>
      <c r="R55" s="137"/>
      <c r="S55" s="137"/>
      <c r="T55" s="137"/>
      <c r="U55" s="137"/>
      <c r="V55" s="137"/>
    </row>
    <row r="56" spans="1:22" ht="15.75" customHeight="1" x14ac:dyDescent="0.2">
      <c r="A56" s="137"/>
      <c r="B56" s="137"/>
      <c r="C56" s="137"/>
      <c r="D56" s="137"/>
      <c r="E56" s="137"/>
      <c r="F56" s="137"/>
      <c r="G56" s="137"/>
      <c r="H56" s="137"/>
      <c r="I56" s="137"/>
      <c r="J56" s="137"/>
      <c r="K56" s="137"/>
      <c r="L56" s="137"/>
      <c r="M56" s="137"/>
      <c r="Q56" s="137"/>
      <c r="R56" s="137"/>
      <c r="S56" s="137"/>
      <c r="T56" s="137"/>
      <c r="U56" s="137"/>
      <c r="V56" s="137"/>
    </row>
    <row r="57" spans="1:22" ht="15.75" customHeight="1" x14ac:dyDescent="0.2">
      <c r="A57" s="137"/>
      <c r="B57" s="137"/>
      <c r="C57" s="137"/>
      <c r="D57" s="137"/>
      <c r="E57" s="137"/>
      <c r="F57" s="137"/>
      <c r="G57" s="137"/>
      <c r="H57" s="137"/>
      <c r="I57" s="137"/>
      <c r="J57" s="137"/>
      <c r="K57" s="137"/>
      <c r="L57" s="137"/>
      <c r="M57" s="137"/>
      <c r="Q57" s="137"/>
      <c r="R57" s="137"/>
      <c r="S57" s="137"/>
      <c r="T57" s="137"/>
      <c r="U57" s="137"/>
      <c r="V57" s="137"/>
    </row>
    <row r="58" spans="1:22" ht="15.75" customHeight="1" x14ac:dyDescent="0.2">
      <c r="A58" s="137"/>
      <c r="B58" s="137"/>
      <c r="C58" s="137"/>
      <c r="D58" s="137"/>
      <c r="E58" s="137"/>
      <c r="F58" s="137"/>
      <c r="G58" s="137"/>
      <c r="H58" s="137"/>
      <c r="I58" s="137"/>
      <c r="J58" s="137"/>
      <c r="K58" s="137"/>
      <c r="L58" s="137"/>
      <c r="M58" s="137"/>
      <c r="Q58" s="137"/>
      <c r="R58" s="137"/>
      <c r="S58" s="137"/>
      <c r="T58" s="137"/>
      <c r="U58" s="137"/>
      <c r="V58" s="137"/>
    </row>
    <row r="59" spans="1:22" ht="15.75" customHeight="1" x14ac:dyDescent="0.2">
      <c r="A59" s="137"/>
      <c r="B59" s="137"/>
      <c r="C59" s="137"/>
      <c r="D59" s="137"/>
      <c r="E59" s="137"/>
      <c r="F59" s="137"/>
      <c r="G59" s="137"/>
      <c r="H59" s="137"/>
      <c r="I59" s="137"/>
      <c r="J59" s="137"/>
      <c r="K59" s="137"/>
      <c r="L59" s="137"/>
      <c r="M59" s="137"/>
      <c r="Q59" s="137"/>
      <c r="R59" s="137"/>
      <c r="S59" s="137"/>
      <c r="T59" s="137"/>
      <c r="U59" s="137"/>
      <c r="V59" s="137"/>
    </row>
    <row r="60" spans="1:22" ht="15.75" customHeight="1" x14ac:dyDescent="0.2">
      <c r="A60" s="137"/>
      <c r="B60" s="137"/>
      <c r="C60" s="137"/>
      <c r="D60" s="137"/>
      <c r="E60" s="137"/>
      <c r="F60" s="137"/>
      <c r="G60" s="137"/>
      <c r="H60" s="137"/>
      <c r="I60" s="137"/>
      <c r="J60" s="137"/>
      <c r="K60" s="137"/>
      <c r="L60" s="137"/>
      <c r="M60" s="137"/>
      <c r="Q60" s="137"/>
      <c r="R60" s="137"/>
      <c r="S60" s="137"/>
      <c r="T60" s="137"/>
      <c r="U60" s="137"/>
      <c r="V60" s="137"/>
    </row>
    <row r="61" spans="1:22" ht="15.75" customHeight="1" x14ac:dyDescent="0.2">
      <c r="A61" s="137"/>
      <c r="B61" s="137"/>
      <c r="C61" s="137"/>
      <c r="D61" s="137"/>
      <c r="E61" s="137"/>
      <c r="F61" s="137"/>
      <c r="G61" s="137"/>
      <c r="H61" s="137"/>
      <c r="I61" s="137"/>
      <c r="J61" s="137"/>
      <c r="K61" s="137"/>
      <c r="L61" s="137"/>
      <c r="M61" s="137"/>
      <c r="Q61" s="137"/>
      <c r="R61" s="137"/>
      <c r="S61" s="137"/>
      <c r="T61" s="137"/>
      <c r="U61" s="137"/>
      <c r="V61" s="137"/>
    </row>
    <row r="62" spans="1:22" ht="15.75" customHeight="1" x14ac:dyDescent="0.2">
      <c r="A62" s="137"/>
      <c r="B62" s="137"/>
      <c r="C62" s="137"/>
      <c r="D62" s="137"/>
      <c r="E62" s="137"/>
      <c r="F62" s="137"/>
      <c r="G62" s="137"/>
      <c r="H62" s="137"/>
      <c r="I62" s="137"/>
      <c r="J62" s="137"/>
      <c r="K62" s="137"/>
      <c r="L62" s="137"/>
      <c r="M62" s="137"/>
      <c r="P62" s="137"/>
      <c r="Q62" s="137"/>
      <c r="R62" s="137"/>
      <c r="S62" s="137"/>
      <c r="T62" s="137"/>
      <c r="U62" s="137"/>
      <c r="V62" s="137"/>
    </row>
    <row r="63" spans="1:22" ht="15.75" customHeight="1" x14ac:dyDescent="0.2">
      <c r="A63" s="137"/>
      <c r="B63" s="137"/>
      <c r="C63" s="137"/>
      <c r="D63" s="137"/>
      <c r="E63" s="137"/>
      <c r="F63" s="137"/>
      <c r="G63" s="137"/>
      <c r="H63" s="137"/>
      <c r="I63" s="137"/>
      <c r="J63" s="137"/>
      <c r="K63" s="137"/>
      <c r="L63" s="137"/>
      <c r="M63" s="137"/>
      <c r="P63" s="137"/>
      <c r="Q63" s="137"/>
      <c r="R63" s="137"/>
      <c r="S63" s="137"/>
      <c r="T63" s="137"/>
      <c r="U63" s="137"/>
      <c r="V63" s="137"/>
    </row>
    <row r="64" spans="1:22" ht="15.75" customHeight="1" x14ac:dyDescent="0.2">
      <c r="A64" s="137"/>
      <c r="B64" s="137"/>
      <c r="C64" s="137"/>
      <c r="D64" s="137"/>
      <c r="E64" s="137"/>
      <c r="F64" s="137"/>
      <c r="G64" s="137"/>
      <c r="H64" s="137"/>
      <c r="I64" s="137"/>
      <c r="J64" s="137"/>
      <c r="K64" s="137"/>
      <c r="L64" s="137"/>
      <c r="M64" s="137"/>
      <c r="P64" s="137"/>
      <c r="Q64" s="137"/>
      <c r="R64" s="137"/>
      <c r="S64" s="137"/>
      <c r="T64" s="137"/>
      <c r="U64" s="137"/>
      <c r="V64" s="137"/>
    </row>
    <row r="65" spans="1:22" ht="15.75" customHeight="1" x14ac:dyDescent="0.2">
      <c r="A65" s="137"/>
      <c r="B65" s="137"/>
      <c r="C65" s="137"/>
      <c r="D65" s="137"/>
      <c r="E65" s="137"/>
      <c r="F65" s="137"/>
      <c r="G65" s="137"/>
      <c r="H65" s="137"/>
      <c r="I65" s="137"/>
      <c r="J65" s="137"/>
      <c r="K65" s="137"/>
      <c r="L65" s="137"/>
      <c r="M65" s="137"/>
      <c r="P65" s="137"/>
      <c r="Q65" s="137"/>
      <c r="R65" s="137"/>
      <c r="S65" s="137"/>
      <c r="T65" s="137"/>
      <c r="U65" s="137"/>
      <c r="V65" s="137"/>
    </row>
    <row r="66" spans="1:22" ht="15.75" customHeight="1" x14ac:dyDescent="0.2">
      <c r="A66" s="137"/>
      <c r="B66" s="137"/>
      <c r="C66" s="137"/>
      <c r="D66" s="137"/>
      <c r="E66" s="137"/>
      <c r="F66" s="137"/>
      <c r="G66" s="137"/>
      <c r="H66" s="137"/>
      <c r="I66" s="137"/>
      <c r="J66" s="137"/>
      <c r="K66" s="137"/>
      <c r="L66" s="137"/>
      <c r="M66" s="137"/>
      <c r="P66" s="137"/>
      <c r="Q66" s="137"/>
      <c r="R66" s="137"/>
      <c r="S66" s="137"/>
      <c r="T66" s="137"/>
      <c r="U66" s="137"/>
      <c r="V66" s="137"/>
    </row>
    <row r="67" spans="1:22" ht="15.75" customHeight="1" x14ac:dyDescent="0.2">
      <c r="A67" s="137"/>
      <c r="B67" s="137"/>
      <c r="C67" s="137"/>
      <c r="D67" s="137"/>
      <c r="E67" s="137"/>
      <c r="F67" s="137"/>
      <c r="G67" s="137"/>
      <c r="H67" s="137"/>
      <c r="I67" s="137"/>
      <c r="J67" s="137"/>
      <c r="K67" s="137"/>
      <c r="L67" s="137"/>
      <c r="M67" s="137"/>
      <c r="P67" s="137"/>
      <c r="Q67" s="137"/>
      <c r="R67" s="137"/>
      <c r="S67" s="137"/>
      <c r="T67" s="137"/>
      <c r="U67" s="137"/>
      <c r="V67" s="137"/>
    </row>
    <row r="68" spans="1:22" ht="15.75" customHeight="1" x14ac:dyDescent="0.2">
      <c r="A68" s="137"/>
      <c r="B68" s="137"/>
      <c r="C68" s="137"/>
      <c r="D68" s="137"/>
      <c r="E68" s="137"/>
      <c r="F68" s="137"/>
      <c r="G68" s="137"/>
      <c r="H68" s="137"/>
      <c r="I68" s="137"/>
      <c r="J68" s="137"/>
      <c r="K68" s="137"/>
      <c r="L68" s="137"/>
      <c r="M68" s="137"/>
      <c r="P68" s="137"/>
      <c r="Q68" s="137"/>
      <c r="R68" s="137"/>
      <c r="S68" s="137"/>
      <c r="T68" s="137"/>
      <c r="U68" s="137"/>
      <c r="V68" s="137"/>
    </row>
    <row r="69" spans="1:22" ht="15.75" customHeight="1" x14ac:dyDescent="0.2">
      <c r="A69" s="137"/>
      <c r="B69" s="137"/>
      <c r="C69" s="137"/>
      <c r="D69" s="137"/>
      <c r="E69" s="137"/>
      <c r="F69" s="137"/>
      <c r="G69" s="137"/>
      <c r="H69" s="137"/>
      <c r="I69" s="137"/>
      <c r="J69" s="137"/>
      <c r="K69" s="137"/>
      <c r="L69" s="137"/>
      <c r="M69" s="137"/>
      <c r="P69" s="137"/>
      <c r="Q69" s="137"/>
      <c r="R69" s="137"/>
      <c r="S69" s="137"/>
      <c r="T69" s="137"/>
      <c r="U69" s="137"/>
      <c r="V69" s="137"/>
    </row>
    <row r="70" spans="1:22" ht="15.75" customHeight="1" x14ac:dyDescent="0.2"/>
    <row r="71" spans="1:22" ht="15.75" customHeight="1" x14ac:dyDescent="0.2"/>
    <row r="72" spans="1:22" ht="15.75" customHeight="1" x14ac:dyDescent="0.2"/>
    <row r="73" spans="1:22" ht="15.75" customHeight="1" x14ac:dyDescent="0.2"/>
    <row r="74" spans="1:22" ht="15.75" customHeight="1" x14ac:dyDescent="0.2"/>
    <row r="75" spans="1:22" ht="15.75" customHeight="1" x14ac:dyDescent="0.2"/>
    <row r="76" spans="1:22" ht="15.75" customHeight="1" x14ac:dyDescent="0.2"/>
    <row r="77" spans="1:22" ht="15.75" customHeight="1" x14ac:dyDescent="0.2"/>
    <row r="78" spans="1:22" ht="15.75" customHeight="1" x14ac:dyDescent="0.2"/>
    <row r="79" spans="1:22" ht="15.75" customHeight="1" x14ac:dyDescent="0.2"/>
    <row r="80" spans="1:22" ht="15.75" customHeight="1" x14ac:dyDescent="0.2"/>
    <row r="81" ht="15.75" customHeight="1" x14ac:dyDescent="0.2"/>
    <row r="82" ht="15.75" customHeight="1" x14ac:dyDescent="0.2"/>
    <row r="83" ht="15.75" customHeight="1" x14ac:dyDescent="0.2"/>
    <row r="84" ht="15.75" customHeight="1" x14ac:dyDescent="0.2"/>
  </sheetData>
  <sheetProtection algorithmName="SHA-512" hashValue="L57LWNBv2gWwI9ty6VdigeEgvvLmcT3BDLLSuuxTd3f3nyF1H6eD4sLZwvA9MC1xayrjtmpSwd5DevVjGb6bPA==" saltValue="70J6TT2y78LDZD5wOYuP3Q==" spinCount="100000" sheet="1" objects="1" scenarios="1"/>
  <mergeCells count="5">
    <mergeCell ref="A3:K3"/>
    <mergeCell ref="B9:F9"/>
    <mergeCell ref="G9:K9"/>
    <mergeCell ref="A26:K26"/>
    <mergeCell ref="A8:K8"/>
  </mergeCells>
  <printOptions horizontalCentered="1"/>
  <pageMargins left="0.70866141732283472" right="0.39370078740157483" top="0.39370078740157483" bottom="0.39370078740157483" header="0.11811023622047245" footer="0.11811023622047245"/>
  <pageSetup paperSize="9" orientation="portrait" r:id="rId1"/>
  <headerFooter alignWithMargins="0">
    <oddFooter>&amp;R&amp;7&amp;P von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4577" r:id="rId4" name="Drop Down 1">
              <controlPr defaultSize="0" print="0" autoLine="0" autoPict="0">
                <anchor moveWithCells="1">
                  <from>
                    <xdr:col>4</xdr:col>
                    <xdr:colOff>314325</xdr:colOff>
                    <xdr:row>4</xdr:row>
                    <xdr:rowOff>19050</xdr:rowOff>
                  </from>
                  <to>
                    <xdr:col>11</xdr:col>
                    <xdr:colOff>9525</xdr:colOff>
                    <xdr:row>5</xdr:row>
                    <xdr:rowOff>57150</xdr:rowOff>
                  </to>
                </anchor>
              </controlPr>
            </control>
          </mc:Choice>
        </mc:AlternateContent>
        <mc:AlternateContent xmlns:mc="http://schemas.openxmlformats.org/markup-compatibility/2006">
          <mc:Choice Requires="x14">
            <control shapeId="24578" r:id="rId5" name="Drop Down 2">
              <controlPr defaultSize="0" print="0" autoLine="0" autoPict="0">
                <anchor moveWithCells="1">
                  <from>
                    <xdr:col>0</xdr:col>
                    <xdr:colOff>19050</xdr:colOff>
                    <xdr:row>3</xdr:row>
                    <xdr:rowOff>9525</xdr:rowOff>
                  </from>
                  <to>
                    <xdr:col>4</xdr:col>
                    <xdr:colOff>38100</xdr:colOff>
                    <xdr:row>4</xdr:row>
                    <xdr:rowOff>9525</xdr:rowOff>
                  </to>
                </anchor>
              </controlPr>
            </control>
          </mc:Choice>
        </mc:AlternateContent>
        <mc:AlternateContent xmlns:mc="http://schemas.openxmlformats.org/markup-compatibility/2006">
          <mc:Choice Requires="x14">
            <control shapeId="24579" r:id="rId6" name="Drop Down 3">
              <controlPr defaultSize="0" autoLine="0" autoPict="0">
                <anchor moveWithCells="1">
                  <from>
                    <xdr:col>0</xdr:col>
                    <xdr:colOff>28575</xdr:colOff>
                    <xdr:row>26</xdr:row>
                    <xdr:rowOff>123825</xdr:rowOff>
                  </from>
                  <to>
                    <xdr:col>2</xdr:col>
                    <xdr:colOff>152400</xdr:colOff>
                    <xdr:row>27</xdr:row>
                    <xdr:rowOff>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2">
    <pageSetUpPr fitToPage="1"/>
  </sheetPr>
  <dimension ref="A1:R48"/>
  <sheetViews>
    <sheetView showGridLines="0" zoomScaleNormal="100" zoomScaleSheetLayoutView="100" workbookViewId="0"/>
  </sheetViews>
  <sheetFormatPr baseColWidth="10" defaultColWidth="11.42578125" defaultRowHeight="12.75" x14ac:dyDescent="0.2"/>
  <cols>
    <col min="1" max="1" width="29" style="135" customWidth="1"/>
    <col min="2" max="6" width="11.42578125" style="135"/>
    <col min="7" max="7" width="5" style="135" customWidth="1"/>
    <col min="8" max="8" width="4" style="135" customWidth="1"/>
    <col min="9" max="12" width="27" style="135" bestFit="1" customWidth="1"/>
    <col min="13" max="16384" width="11.42578125" style="135"/>
  </cols>
  <sheetData>
    <row r="1" spans="1:18" ht="33.75" customHeight="1" x14ac:dyDescent="0.2">
      <c r="A1" s="409"/>
      <c r="B1" s="409"/>
      <c r="C1" s="409"/>
      <c r="D1" s="409"/>
      <c r="E1" s="409"/>
      <c r="F1" s="410" t="s">
        <v>412</v>
      </c>
      <c r="G1" s="172"/>
      <c r="K1" s="173"/>
    </row>
    <row r="2" spans="1:18" ht="11.25" customHeight="1" x14ac:dyDescent="0.2">
      <c r="A2" s="136"/>
      <c r="B2" s="136"/>
      <c r="C2" s="136"/>
      <c r="D2" s="136"/>
      <c r="E2" s="136"/>
      <c r="F2" s="136"/>
      <c r="G2" s="174"/>
      <c r="H2" s="136"/>
      <c r="I2" s="136"/>
      <c r="J2" s="136"/>
      <c r="K2" s="136"/>
      <c r="L2" s="136"/>
      <c r="M2" s="136"/>
      <c r="N2" s="136"/>
      <c r="O2" s="136"/>
      <c r="P2" s="136"/>
      <c r="Q2" s="136"/>
      <c r="R2" s="136"/>
    </row>
    <row r="3" spans="1:18" ht="31.5" customHeight="1" x14ac:dyDescent="0.2">
      <c r="A3" s="488" t="s">
        <v>195</v>
      </c>
      <c r="B3" s="488"/>
      <c r="C3" s="488"/>
      <c r="D3" s="488"/>
      <c r="E3" s="488"/>
      <c r="F3" s="488"/>
      <c r="G3" s="174"/>
      <c r="H3" s="136"/>
      <c r="I3" s="136"/>
      <c r="J3" s="136"/>
      <c r="K3" s="136"/>
      <c r="L3" s="136"/>
      <c r="M3" s="136"/>
      <c r="N3" s="136"/>
      <c r="O3" s="136"/>
      <c r="P3" s="136"/>
      <c r="Q3" s="136"/>
      <c r="R3" s="136"/>
    </row>
    <row r="4" spans="1:18" ht="15.75" customHeight="1" x14ac:dyDescent="0.2">
      <c r="A4" s="137" t="str">
        <f>Org!A1</f>
        <v>Deutschland</v>
      </c>
      <c r="B4" s="137"/>
      <c r="C4" s="137"/>
      <c r="D4" s="137"/>
      <c r="E4" s="137"/>
      <c r="F4" s="137"/>
      <c r="G4" s="138"/>
      <c r="H4" s="137"/>
      <c r="I4" s="137"/>
      <c r="J4" s="137"/>
      <c r="K4" s="137"/>
      <c r="L4" s="137"/>
      <c r="M4" s="137"/>
      <c r="N4" s="137"/>
      <c r="O4" s="137"/>
      <c r="P4" s="137"/>
      <c r="Q4" s="137"/>
      <c r="R4" s="137"/>
    </row>
    <row r="5" spans="1:18" ht="12.75" customHeight="1" x14ac:dyDescent="0.2">
      <c r="A5" s="137" t="s">
        <v>24</v>
      </c>
      <c r="B5" s="137"/>
      <c r="C5" s="137"/>
      <c r="D5" s="137"/>
      <c r="E5" s="137"/>
      <c r="F5" s="137"/>
      <c r="G5" s="138"/>
      <c r="H5" s="137"/>
      <c r="I5" s="137"/>
      <c r="J5" s="137"/>
      <c r="K5" s="137"/>
      <c r="L5" s="137"/>
      <c r="M5" s="137"/>
      <c r="N5" s="137"/>
      <c r="O5" s="137"/>
      <c r="P5" s="137"/>
      <c r="Q5" s="137"/>
      <c r="R5" s="137"/>
    </row>
    <row r="6" spans="1:18" ht="11.25" customHeight="1" x14ac:dyDescent="0.2">
      <c r="A6" s="137"/>
      <c r="B6" s="137"/>
      <c r="C6" s="137"/>
      <c r="D6" s="137"/>
      <c r="E6" s="137"/>
      <c r="F6" s="137"/>
      <c r="G6" s="138"/>
      <c r="H6" s="137"/>
      <c r="I6" s="137"/>
      <c r="J6" s="137"/>
      <c r="K6" s="137"/>
      <c r="L6" s="137"/>
      <c r="M6" s="137"/>
      <c r="N6" s="137"/>
      <c r="O6" s="137"/>
      <c r="P6" s="137"/>
      <c r="Q6" s="137"/>
      <c r="R6" s="137"/>
    </row>
    <row r="7" spans="1:18" ht="11.25" customHeight="1" x14ac:dyDescent="0.2">
      <c r="A7" s="368" t="s">
        <v>584</v>
      </c>
      <c r="B7" s="137"/>
      <c r="C7" s="137"/>
      <c r="D7" s="137"/>
      <c r="E7" s="137"/>
      <c r="F7" s="137"/>
      <c r="G7" s="138"/>
      <c r="H7" s="137"/>
      <c r="I7" s="137"/>
      <c r="J7" s="137"/>
      <c r="K7" s="137"/>
      <c r="L7" s="137"/>
      <c r="M7" s="137"/>
      <c r="N7" s="137"/>
      <c r="O7" s="137"/>
      <c r="P7" s="137"/>
      <c r="Q7" s="137"/>
      <c r="R7" s="137"/>
    </row>
    <row r="8" spans="1:18" ht="11.25" customHeight="1" x14ac:dyDescent="0.2">
      <c r="B8" s="137"/>
      <c r="C8" s="137"/>
      <c r="D8" s="137"/>
      <c r="E8" s="137"/>
      <c r="F8" s="137"/>
      <c r="G8" s="138"/>
      <c r="H8" s="137"/>
      <c r="I8" s="137"/>
      <c r="J8" s="137"/>
      <c r="K8" s="137"/>
      <c r="L8" s="137"/>
      <c r="M8" s="137"/>
      <c r="N8" s="137"/>
      <c r="O8" s="137"/>
      <c r="P8" s="137"/>
      <c r="Q8" s="137"/>
      <c r="R8" s="137"/>
    </row>
    <row r="9" spans="1:18" s="136" customFormat="1" ht="12.75" customHeight="1" x14ac:dyDescent="0.2">
      <c r="A9" s="493" t="s">
        <v>106</v>
      </c>
      <c r="B9" s="142" t="str">
        <f>RIGHT(Org!$A33,7)</f>
        <v>2020/21</v>
      </c>
      <c r="C9" s="142" t="str">
        <f>RIGHT(Org!$A34,7)</f>
        <v>2021/22</v>
      </c>
      <c r="D9" s="142" t="str">
        <f>RIGHT(Org!$A35,7)</f>
        <v>2022/23</v>
      </c>
      <c r="E9" s="142" t="str">
        <f>RIGHT(Org!$A36,7)</f>
        <v>2023/24</v>
      </c>
      <c r="F9" s="142" t="str">
        <f>RIGHT(Org!$A37,7)</f>
        <v>2024/25</v>
      </c>
      <c r="G9" s="138"/>
      <c r="M9" s="137"/>
      <c r="N9" s="137"/>
      <c r="O9" s="137"/>
      <c r="P9" s="137"/>
      <c r="Q9" s="137"/>
      <c r="R9" s="137"/>
    </row>
    <row r="10" spans="1:18" s="136" customFormat="1" ht="11.25" customHeight="1" x14ac:dyDescent="0.2">
      <c r="A10" s="493"/>
      <c r="B10" s="175">
        <v>1</v>
      </c>
      <c r="C10" s="175">
        <v>2</v>
      </c>
      <c r="D10" s="175">
        <v>3</v>
      </c>
      <c r="E10" s="175">
        <v>4</v>
      </c>
      <c r="F10" s="175">
        <v>5</v>
      </c>
      <c r="G10" s="138"/>
      <c r="H10" s="137"/>
      <c r="I10" s="137"/>
      <c r="J10" s="137"/>
      <c r="K10" s="137"/>
      <c r="L10" s="137"/>
      <c r="M10" s="137"/>
      <c r="N10" s="137"/>
      <c r="O10" s="137"/>
      <c r="P10" s="137"/>
      <c r="Q10" s="137"/>
      <c r="R10" s="137"/>
    </row>
    <row r="11" spans="1:18" s="136" customFormat="1" ht="18.75" customHeight="1" x14ac:dyDescent="0.2">
      <c r="A11" s="176" t="s">
        <v>21</v>
      </c>
      <c r="B11" s="177">
        <f>IF(ISERROR(roh_Tab_2_Formel!B10),"",roh_Tab_2_Formel!B10)</f>
        <v>433543</v>
      </c>
      <c r="C11" s="178">
        <f>IF(ISERROR(roh_Tab_2_Formel!C10),"",roh_Tab_2_Formel!C10)</f>
        <v>422400</v>
      </c>
      <c r="D11" s="178">
        <f>IF(ISERROR(roh_Tab_2_Formel!D10),"",roh_Tab_2_Formel!D10)</f>
        <v>422059</v>
      </c>
      <c r="E11" s="178">
        <f>IF(ISERROR(roh_Tab_2_Formel!E10),"",roh_Tab_2_Formel!E10)</f>
        <v>431552</v>
      </c>
      <c r="F11" s="179">
        <f>IF(ISERROR(roh_Tab_2_Formel!F10),"",roh_Tab_2_Formel!F10)</f>
        <v>444335</v>
      </c>
      <c r="G11" s="140"/>
      <c r="H11" s="180"/>
      <c r="I11" s="137"/>
      <c r="J11" s="137"/>
      <c r="K11" s="137"/>
      <c r="L11" s="137"/>
      <c r="M11" s="137"/>
      <c r="N11" s="137"/>
      <c r="O11" s="137"/>
      <c r="P11" s="137"/>
      <c r="Q11" s="137"/>
      <c r="R11" s="137"/>
    </row>
    <row r="12" spans="1:18" s="136" customFormat="1" ht="18.75" customHeight="1" x14ac:dyDescent="0.2">
      <c r="A12" s="181" t="s">
        <v>103</v>
      </c>
      <c r="B12" s="182">
        <f>IF(ISERROR(roh_Tab_2_Formel!B11),"",roh_Tab_2_Formel!B11)</f>
        <v>408929</v>
      </c>
      <c r="C12" s="183">
        <f>IF(ISERROR(roh_Tab_2_Formel!C11),"",roh_Tab_2_Formel!C11)</f>
        <v>399715</v>
      </c>
      <c r="D12" s="183">
        <f>IF(ISERROR(roh_Tab_2_Formel!D11),"",roh_Tab_2_Formel!D11)</f>
        <v>395678</v>
      </c>
      <c r="E12" s="183">
        <f>IF(ISERROR(roh_Tab_2_Formel!E11),"",roh_Tab_2_Formel!E11)</f>
        <v>400401</v>
      </c>
      <c r="F12" s="184">
        <f>IF(ISERROR(roh_Tab_2_Formel!F11),"",roh_Tab_2_Formel!F11)</f>
        <v>404467</v>
      </c>
      <c r="G12" s="140"/>
      <c r="H12" s="185"/>
      <c r="I12" s="137"/>
      <c r="J12" s="137"/>
      <c r="K12" s="137"/>
      <c r="L12" s="137"/>
      <c r="M12" s="137"/>
      <c r="N12" s="137"/>
      <c r="O12" s="137"/>
      <c r="P12" s="137"/>
      <c r="Q12" s="137"/>
      <c r="R12" s="137"/>
    </row>
    <row r="13" spans="1:18" s="136" customFormat="1" ht="13.5" customHeight="1" x14ac:dyDescent="0.2">
      <c r="A13" s="186" t="s">
        <v>18</v>
      </c>
      <c r="B13" s="182">
        <f>IF(ISERROR(roh_Tab_2_Formel!B12),"",roh_Tab_2_Formel!B12)</f>
        <v>199547</v>
      </c>
      <c r="C13" s="183">
        <f>IF(ISERROR(roh_Tab_2_Formel!C12),"",roh_Tab_2_Formel!C12)</f>
        <v>198684</v>
      </c>
      <c r="D13" s="183">
        <f>IF(ISERROR(roh_Tab_2_Formel!D12),"",roh_Tab_2_Formel!D12)</f>
        <v>201615</v>
      </c>
      <c r="E13" s="183">
        <f>IF(ISERROR(roh_Tab_2_Formel!E12),"",roh_Tab_2_Formel!E12)</f>
        <v>198143</v>
      </c>
      <c r="F13" s="184">
        <f>IF(ISERROR(roh_Tab_2_Formel!F12),"",roh_Tab_2_Formel!F12)</f>
        <v>191163</v>
      </c>
      <c r="G13" s="140"/>
      <c r="H13" s="137"/>
      <c r="I13" s="137"/>
      <c r="J13" s="137"/>
      <c r="K13" s="137"/>
      <c r="L13" s="137"/>
      <c r="M13" s="137"/>
      <c r="N13" s="137"/>
      <c r="O13" s="137"/>
      <c r="P13" s="137"/>
      <c r="Q13" s="137"/>
      <c r="R13" s="137"/>
    </row>
    <row r="14" spans="1:18" s="136" customFormat="1" ht="13.5" customHeight="1" x14ac:dyDescent="0.2">
      <c r="A14" s="186" t="s">
        <v>19</v>
      </c>
      <c r="B14" s="182">
        <f>IF(ISERROR(roh_Tab_2_Formel!B13),"",roh_Tab_2_Formel!B13)</f>
        <v>166178</v>
      </c>
      <c r="C14" s="183">
        <f>IF(ISERROR(roh_Tab_2_Formel!C13),"",roh_Tab_2_Formel!C13)</f>
        <v>163316</v>
      </c>
      <c r="D14" s="183">
        <f>IF(ISERROR(roh_Tab_2_Formel!D13),"",roh_Tab_2_Formel!D13)</f>
        <v>156747</v>
      </c>
      <c r="E14" s="183">
        <f>IF(ISERROR(roh_Tab_2_Formel!E13),"",roh_Tab_2_Formel!E13)</f>
        <v>163024</v>
      </c>
      <c r="F14" s="184">
        <f>IF(ISERROR(roh_Tab_2_Formel!F13),"",roh_Tab_2_Formel!F13)</f>
        <v>168814</v>
      </c>
      <c r="G14" s="140"/>
      <c r="H14" s="137"/>
      <c r="I14" s="137"/>
      <c r="J14" s="137"/>
      <c r="K14" s="137"/>
      <c r="L14" s="137"/>
      <c r="M14" s="137"/>
      <c r="N14" s="137"/>
      <c r="O14" s="137"/>
      <c r="P14" s="137"/>
      <c r="Q14" s="137"/>
      <c r="R14" s="137"/>
    </row>
    <row r="15" spans="1:18" s="136" customFormat="1" ht="13.5" customHeight="1" x14ac:dyDescent="0.2">
      <c r="A15" s="186" t="s">
        <v>105</v>
      </c>
      <c r="B15" s="182">
        <f>IF(ISERROR(roh_Tab_2_Formel!B14),"",roh_Tab_2_Formel!B14)</f>
        <v>43204</v>
      </c>
      <c r="C15" s="183">
        <f>IF(ISERROR(roh_Tab_2_Formel!C14),"",roh_Tab_2_Formel!C14)</f>
        <v>37715</v>
      </c>
      <c r="D15" s="183">
        <f>IF(ISERROR(roh_Tab_2_Formel!D14),"",roh_Tab_2_Formel!D14)</f>
        <v>37316</v>
      </c>
      <c r="E15" s="183">
        <f>IF(ISERROR(roh_Tab_2_Formel!E14),"",roh_Tab_2_Formel!E14)</f>
        <v>39234</v>
      </c>
      <c r="F15" s="184">
        <f>IF(ISERROR(roh_Tab_2_Formel!F14),"",roh_Tab_2_Formel!F14)</f>
        <v>44490</v>
      </c>
      <c r="G15" s="187"/>
      <c r="H15" s="137"/>
      <c r="I15" s="137"/>
      <c r="J15" s="137"/>
      <c r="K15" s="137"/>
      <c r="L15" s="137"/>
      <c r="M15" s="137"/>
      <c r="N15" s="137"/>
      <c r="O15" s="137"/>
      <c r="P15" s="137"/>
      <c r="Q15" s="137"/>
      <c r="R15" s="137"/>
    </row>
    <row r="16" spans="1:18" s="136" customFormat="1" ht="13.5" customHeight="1" x14ac:dyDescent="0.2">
      <c r="A16" s="188" t="s">
        <v>104</v>
      </c>
      <c r="B16" s="189">
        <f>IF(ISERROR(roh_Tab_2_Formel!B15),"",roh_Tab_2_Formel!B15)</f>
        <v>24614</v>
      </c>
      <c r="C16" s="190">
        <f>IF(ISERROR(roh_Tab_2_Formel!C15),"",roh_Tab_2_Formel!C15)</f>
        <v>22685</v>
      </c>
      <c r="D16" s="190">
        <f>IF(ISERROR(roh_Tab_2_Formel!D15),"",roh_Tab_2_Formel!D15)</f>
        <v>26381</v>
      </c>
      <c r="E16" s="190">
        <f>IF(ISERROR(roh_Tab_2_Formel!E15),"",roh_Tab_2_Formel!E15)</f>
        <v>31151</v>
      </c>
      <c r="F16" s="191">
        <f>IF(ISERROR(roh_Tab_2_Formel!F15),"",roh_Tab_2_Formel!F15)</f>
        <v>39868</v>
      </c>
      <c r="G16" s="140"/>
      <c r="H16" s="137"/>
      <c r="I16" s="164"/>
      <c r="J16" s="164"/>
      <c r="K16" s="164"/>
      <c r="L16" s="164"/>
      <c r="M16" s="137"/>
      <c r="N16" s="137"/>
      <c r="O16" s="137"/>
      <c r="P16" s="137"/>
      <c r="Q16" s="137"/>
      <c r="R16" s="137"/>
    </row>
    <row r="17" spans="1:18" s="164" customFormat="1" ht="11.25" customHeight="1" x14ac:dyDescent="0.2">
      <c r="A17" s="159"/>
      <c r="B17" s="192"/>
      <c r="C17" s="193"/>
      <c r="D17" s="192"/>
      <c r="E17" s="192"/>
      <c r="F17" s="194" t="s">
        <v>16</v>
      </c>
      <c r="G17" s="140"/>
    </row>
    <row r="18" spans="1:18" s="164" customFormat="1" ht="11.25" customHeight="1" x14ac:dyDescent="0.2">
      <c r="A18" s="165"/>
      <c r="B18" s="165"/>
      <c r="C18" s="165"/>
      <c r="D18" s="165"/>
      <c r="E18" s="165"/>
      <c r="F18" s="165"/>
      <c r="G18" s="140"/>
      <c r="H18" s="137"/>
    </row>
    <row r="19" spans="1:18" s="164" customFormat="1" ht="11.25" customHeight="1" x14ac:dyDescent="0.2">
      <c r="B19" s="165"/>
      <c r="C19" s="165"/>
      <c r="D19" s="165"/>
      <c r="E19" s="165"/>
      <c r="F19" s="165"/>
      <c r="G19" s="140"/>
    </row>
    <row r="20" spans="1:18" s="164" customFormat="1" ht="37.5" customHeight="1" x14ac:dyDescent="0.2">
      <c r="A20" s="488" t="str">
        <f>CONCATENATE("Anteile in Prozent der seit dem Beginn des Berichtsjahres gemeldeten Bewerber für Berufsausbildungsstellen nach dem Status der Ausbildungssuche jeweils zum 30.09.",IF(Org!A1="Saarland"," im "," in "),Org!A1)</f>
        <v>Anteile in Prozent der seit dem Beginn des Berichtsjahres gemeldeten Bewerber für Berufsausbildungsstellen nach dem Status der Ausbildungssuche jeweils zum 30.09. in Deutschland</v>
      </c>
      <c r="B20" s="488"/>
      <c r="C20" s="488"/>
      <c r="D20" s="488"/>
      <c r="E20" s="488"/>
      <c r="F20" s="488"/>
      <c r="G20" s="163"/>
    </row>
    <row r="21" spans="1:18" s="164" customFormat="1" ht="11.25" customHeight="1" x14ac:dyDescent="0.15">
      <c r="A21" s="195"/>
      <c r="B21" s="195"/>
      <c r="C21" s="195"/>
      <c r="D21" s="195"/>
      <c r="E21" s="195"/>
      <c r="F21" s="195"/>
      <c r="G21" s="163"/>
    </row>
    <row r="22" spans="1:18" s="164" customFormat="1" ht="11.25" customHeight="1" x14ac:dyDescent="0.2">
      <c r="A22" s="140"/>
      <c r="B22" s="140"/>
      <c r="C22" s="140"/>
      <c r="D22" s="140"/>
      <c r="E22" s="140"/>
      <c r="F22" s="140"/>
      <c r="G22" s="163"/>
    </row>
    <row r="23" spans="1:18" s="136" customFormat="1" ht="11.25" customHeight="1" x14ac:dyDescent="0.2">
      <c r="A23" s="140"/>
      <c r="B23" s="140"/>
      <c r="C23" s="140"/>
      <c r="D23" s="140"/>
      <c r="E23" s="140"/>
      <c r="F23" s="140"/>
      <c r="G23" s="140"/>
      <c r="H23" s="137"/>
      <c r="I23" s="137"/>
      <c r="J23" s="137"/>
      <c r="K23" s="137"/>
      <c r="L23" s="137"/>
      <c r="M23" s="137"/>
      <c r="N23" s="137"/>
      <c r="O23" s="137"/>
      <c r="P23" s="137"/>
      <c r="Q23" s="137"/>
      <c r="R23" s="137"/>
    </row>
    <row r="24" spans="1:18" s="136" customFormat="1" ht="11.25" customHeight="1" x14ac:dyDescent="0.2">
      <c r="A24" s="137"/>
      <c r="B24" s="137"/>
      <c r="C24" s="137"/>
      <c r="D24" s="137"/>
      <c r="E24" s="137"/>
      <c r="F24" s="137"/>
      <c r="G24" s="137"/>
      <c r="H24" s="137"/>
      <c r="I24" s="137"/>
      <c r="J24" s="137"/>
      <c r="K24" s="137"/>
      <c r="L24" s="137"/>
      <c r="M24" s="137"/>
      <c r="N24" s="137"/>
      <c r="O24" s="137"/>
      <c r="P24" s="137"/>
      <c r="Q24" s="137"/>
      <c r="R24" s="137"/>
    </row>
    <row r="25" spans="1:18" s="136" customFormat="1" ht="15.75" customHeight="1" x14ac:dyDescent="0.2">
      <c r="A25" s="137"/>
      <c r="B25" s="137"/>
      <c r="C25" s="137"/>
      <c r="D25" s="137"/>
      <c r="E25" s="137"/>
      <c r="F25" s="137"/>
      <c r="G25" s="137"/>
      <c r="H25" s="137"/>
      <c r="I25" s="137"/>
      <c r="J25" s="137"/>
      <c r="K25" s="137"/>
      <c r="L25" s="137"/>
      <c r="M25" s="137"/>
      <c r="N25" s="137"/>
      <c r="O25" s="137"/>
      <c r="P25" s="137"/>
      <c r="Q25" s="137"/>
      <c r="R25" s="137"/>
    </row>
    <row r="26" spans="1:18" s="136" customFormat="1" ht="15.75" customHeight="1" x14ac:dyDescent="0.2">
      <c r="A26" s="137"/>
      <c r="B26" s="137"/>
      <c r="C26" s="137"/>
      <c r="D26" s="137"/>
      <c r="E26" s="137"/>
      <c r="F26" s="137"/>
      <c r="G26" s="137"/>
      <c r="H26" s="137"/>
      <c r="I26" s="137"/>
      <c r="J26" s="137"/>
      <c r="K26" s="137"/>
      <c r="L26" s="137"/>
      <c r="M26" s="137"/>
      <c r="N26" s="137"/>
      <c r="O26" s="137"/>
      <c r="P26" s="137"/>
      <c r="Q26" s="137"/>
      <c r="R26" s="137"/>
    </row>
    <row r="27" spans="1:18" s="136" customFormat="1" ht="15.75" customHeight="1" x14ac:dyDescent="0.2">
      <c r="A27" s="137"/>
      <c r="B27" s="137"/>
      <c r="C27" s="137"/>
      <c r="D27" s="137"/>
      <c r="E27" s="137"/>
      <c r="F27" s="137"/>
      <c r="G27" s="137"/>
      <c r="H27" s="137"/>
      <c r="I27" s="137"/>
      <c r="J27" s="137"/>
      <c r="K27" s="137"/>
      <c r="L27" s="137"/>
      <c r="M27" s="137"/>
      <c r="N27" s="137"/>
      <c r="O27" s="137"/>
      <c r="P27" s="137"/>
      <c r="Q27" s="137"/>
      <c r="R27" s="137"/>
    </row>
    <row r="28" spans="1:18" s="136" customFormat="1" ht="15.75" customHeight="1" x14ac:dyDescent="0.2">
      <c r="A28" s="137"/>
      <c r="B28" s="137"/>
      <c r="C28" s="137"/>
      <c r="D28" s="137"/>
      <c r="E28" s="137"/>
      <c r="F28" s="137"/>
      <c r="G28" s="137"/>
      <c r="H28" s="137"/>
      <c r="I28" s="137"/>
      <c r="J28" s="137"/>
      <c r="K28" s="137"/>
      <c r="L28" s="137"/>
      <c r="M28" s="137"/>
      <c r="N28" s="137"/>
      <c r="O28" s="137"/>
      <c r="P28" s="137"/>
      <c r="Q28" s="137"/>
      <c r="R28" s="137"/>
    </row>
    <row r="29" spans="1:18" s="136" customFormat="1" ht="15.75" customHeight="1" x14ac:dyDescent="0.2">
      <c r="A29" s="137"/>
      <c r="B29" s="137"/>
      <c r="C29" s="137"/>
      <c r="D29" s="137"/>
      <c r="E29" s="137"/>
      <c r="F29" s="137"/>
      <c r="G29" s="137"/>
      <c r="H29" s="137"/>
      <c r="I29" s="137"/>
      <c r="J29" s="137"/>
      <c r="K29" s="137"/>
      <c r="L29" s="137"/>
      <c r="M29" s="137"/>
      <c r="N29" s="137"/>
      <c r="O29" s="137"/>
      <c r="P29" s="137"/>
      <c r="Q29" s="137"/>
      <c r="R29" s="137"/>
    </row>
    <row r="30" spans="1:18" s="136" customFormat="1" ht="15.75" customHeight="1" x14ac:dyDescent="0.2">
      <c r="A30" s="137"/>
      <c r="B30" s="137"/>
      <c r="C30" s="137"/>
      <c r="D30" s="137"/>
      <c r="E30" s="137"/>
      <c r="F30" s="137"/>
      <c r="G30" s="137"/>
      <c r="H30" s="137"/>
      <c r="I30" s="137"/>
      <c r="J30" s="137"/>
      <c r="K30" s="137"/>
      <c r="L30" s="137"/>
      <c r="M30" s="137"/>
      <c r="N30" s="137"/>
      <c r="O30" s="137"/>
      <c r="P30" s="137"/>
      <c r="Q30" s="137"/>
      <c r="R30" s="137"/>
    </row>
    <row r="31" spans="1:18" s="136" customFormat="1" ht="15.75" customHeight="1" x14ac:dyDescent="0.2">
      <c r="A31" s="137"/>
      <c r="B31" s="137"/>
      <c r="C31" s="137"/>
      <c r="D31" s="137"/>
      <c r="E31" s="137"/>
      <c r="F31" s="137"/>
      <c r="G31" s="137"/>
      <c r="H31" s="137"/>
      <c r="I31" s="137"/>
      <c r="J31" s="137"/>
      <c r="K31" s="137"/>
      <c r="L31" s="137"/>
      <c r="M31" s="137"/>
      <c r="N31" s="137"/>
      <c r="O31" s="137"/>
      <c r="P31" s="137"/>
      <c r="Q31" s="137"/>
      <c r="R31" s="137"/>
    </row>
    <row r="32" spans="1:18" s="136" customFormat="1" ht="15.75" customHeight="1" x14ac:dyDescent="0.2">
      <c r="A32" s="137"/>
      <c r="B32" s="137"/>
      <c r="C32" s="137"/>
      <c r="D32" s="137"/>
      <c r="E32" s="137"/>
      <c r="F32" s="137"/>
      <c r="G32" s="137"/>
      <c r="H32" s="137"/>
      <c r="I32" s="137"/>
      <c r="J32" s="137"/>
      <c r="K32" s="137"/>
      <c r="L32" s="137"/>
      <c r="M32" s="137"/>
      <c r="N32" s="137"/>
      <c r="O32" s="137"/>
      <c r="P32" s="137"/>
      <c r="Q32" s="137"/>
      <c r="R32" s="137"/>
    </row>
    <row r="33" spans="1:18" ht="15.75" customHeight="1" x14ac:dyDescent="0.2">
      <c r="A33" s="137"/>
      <c r="B33" s="137"/>
      <c r="C33" s="137"/>
      <c r="D33" s="137"/>
      <c r="E33" s="137"/>
      <c r="F33" s="137"/>
      <c r="G33" s="137"/>
      <c r="H33" s="137"/>
      <c r="I33" s="137"/>
      <c r="J33" s="137"/>
      <c r="K33" s="137"/>
      <c r="L33" s="137"/>
      <c r="M33" s="137"/>
      <c r="N33" s="137"/>
      <c r="O33" s="137"/>
      <c r="P33" s="137"/>
      <c r="Q33" s="137"/>
      <c r="R33" s="137"/>
    </row>
    <row r="34" spans="1:18" ht="15.75" customHeight="1" x14ac:dyDescent="0.2"/>
    <row r="35" spans="1:18" ht="15.75" customHeight="1" x14ac:dyDescent="0.2"/>
    <row r="36" spans="1:18" ht="15.75" customHeight="1" x14ac:dyDescent="0.2"/>
    <row r="37" spans="1:18" ht="15.75" customHeight="1" x14ac:dyDescent="0.2"/>
    <row r="38" spans="1:18" ht="15.75" customHeight="1" x14ac:dyDescent="0.2"/>
    <row r="39" spans="1:18" ht="15.75" customHeight="1" x14ac:dyDescent="0.2"/>
    <row r="40" spans="1:18" ht="15.75" customHeight="1" x14ac:dyDescent="0.2"/>
    <row r="41" spans="1:18" ht="15.75" customHeight="1" x14ac:dyDescent="0.2"/>
    <row r="42" spans="1:18" ht="15.75" customHeight="1" x14ac:dyDescent="0.2"/>
    <row r="43" spans="1:18" ht="15.75" customHeight="1" x14ac:dyDescent="0.2"/>
    <row r="44" spans="1:18" ht="15.75" customHeight="1" x14ac:dyDescent="0.2"/>
    <row r="45" spans="1:18" ht="15.75" customHeight="1" x14ac:dyDescent="0.2"/>
    <row r="46" spans="1:18" ht="15.75" customHeight="1" x14ac:dyDescent="0.2"/>
    <row r="47" spans="1:18" ht="15.75" customHeight="1" x14ac:dyDescent="0.2"/>
    <row r="48" spans="1:18" ht="15.75" customHeight="1" x14ac:dyDescent="0.2"/>
  </sheetData>
  <sheetProtection algorithmName="SHA-512" hashValue="tzaO2K3J3TCt+PxaKgN0bUBuJUUBuPsBaGpH6ArtP6ubMyMSJ4rGjiHs4JgHmYmSlauDRft3TBzPVxzgXKassA==" saltValue="JtkZLdp/KVnD0ShxjTPdxQ==" spinCount="100000" sheet="1" objects="1" scenarios="1"/>
  <mergeCells count="3">
    <mergeCell ref="A9:A10"/>
    <mergeCell ref="A3:F3"/>
    <mergeCell ref="A20:F20"/>
  </mergeCells>
  <printOptions horizontalCentered="1"/>
  <pageMargins left="0.70866141732283472" right="0.39370078740157483" top="0.39370078740157483" bottom="0.39370078740157483" header="0.11811023622047245" footer="0.11811023622047245"/>
  <pageSetup paperSize="9" scale="98" orientation="portrait" r:id="rId1"/>
  <headerFooter alignWithMargins="0">
    <oddFooter>&amp;R&amp;7&amp;P von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2529" r:id="rId4" name="Drop Down 1">
              <controlPr defaultSize="0" print="0" autoLine="0" autoPict="0">
                <anchor moveWithCells="1">
                  <from>
                    <xdr:col>0</xdr:col>
                    <xdr:colOff>19050</xdr:colOff>
                    <xdr:row>3</xdr:row>
                    <xdr:rowOff>19050</xdr:rowOff>
                  </from>
                  <to>
                    <xdr:col>1</xdr:col>
                    <xdr:colOff>476250</xdr:colOff>
                    <xdr:row>4</xdr:row>
                    <xdr:rowOff>19050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_MM1">
    <pageSetUpPr fitToPage="1"/>
  </sheetPr>
  <dimension ref="A1:R79"/>
  <sheetViews>
    <sheetView showGridLines="0" zoomScaleNormal="100" zoomScaleSheetLayoutView="100" workbookViewId="0"/>
  </sheetViews>
  <sheetFormatPr baseColWidth="10" defaultColWidth="11.42578125" defaultRowHeight="12.75" x14ac:dyDescent="0.2"/>
  <cols>
    <col min="1" max="1" width="22.5703125" style="135" customWidth="1"/>
    <col min="2" max="6" width="11.42578125" style="135"/>
    <col min="7" max="7" width="5" style="135" customWidth="1"/>
    <col min="8" max="16384" width="11.42578125" style="135"/>
  </cols>
  <sheetData>
    <row r="1" spans="1:18" ht="33.75" customHeight="1" x14ac:dyDescent="0.2">
      <c r="A1" s="409"/>
      <c r="B1" s="409"/>
      <c r="C1" s="409"/>
      <c r="D1" s="409"/>
      <c r="E1" s="409"/>
      <c r="F1" s="410" t="s">
        <v>412</v>
      </c>
      <c r="G1" s="172"/>
      <c r="K1" s="173"/>
    </row>
    <row r="2" spans="1:18" ht="11.25" customHeight="1" x14ac:dyDescent="0.2">
      <c r="A2" s="136"/>
      <c r="B2" s="136"/>
      <c r="C2" s="136"/>
      <c r="D2" s="136"/>
      <c r="E2" s="136"/>
      <c r="F2" s="136"/>
      <c r="G2" s="174"/>
      <c r="H2" s="136"/>
      <c r="I2" s="136"/>
      <c r="J2" s="136"/>
      <c r="K2" s="136"/>
      <c r="L2" s="136"/>
      <c r="M2" s="136"/>
      <c r="N2" s="136"/>
      <c r="O2" s="136"/>
      <c r="P2" s="136"/>
      <c r="Q2" s="136"/>
      <c r="R2" s="136"/>
    </row>
    <row r="3" spans="1:18" ht="31.5" customHeight="1" x14ac:dyDescent="0.2">
      <c r="A3" s="488" t="str">
        <f>CONCATENATE("3 Seit Beginn des Berichtsjahres gemeldete Bewerber nach Personenmerkmalen jeweils zum 30.09.",IF(B9="Insgesamt","",CONCATENATE(" - ",B9)))</f>
        <v>3 Seit Beginn des Berichtsjahres gemeldete Bewerber nach Personenmerkmalen jeweils zum 30.09.</v>
      </c>
      <c r="B3" s="488"/>
      <c r="C3" s="488"/>
      <c r="D3" s="488"/>
      <c r="E3" s="488"/>
      <c r="F3" s="488"/>
      <c r="G3" s="174"/>
      <c r="H3" s="136"/>
      <c r="I3" s="136"/>
      <c r="J3" s="136"/>
      <c r="K3" s="136"/>
      <c r="L3" s="136"/>
      <c r="M3" s="136"/>
      <c r="N3" s="136"/>
      <c r="O3" s="136"/>
      <c r="P3" s="136"/>
      <c r="Q3" s="136"/>
      <c r="R3" s="136"/>
    </row>
    <row r="4" spans="1:18" ht="15.75" customHeight="1" x14ac:dyDescent="0.2">
      <c r="A4" s="137" t="str">
        <f>Org!A1</f>
        <v>Deutschland</v>
      </c>
      <c r="B4" s="137"/>
      <c r="C4" s="137"/>
      <c r="D4" s="137"/>
      <c r="E4" s="137"/>
      <c r="F4" s="137"/>
      <c r="G4" s="138"/>
      <c r="H4" s="137"/>
      <c r="I4" s="137"/>
      <c r="J4" s="137"/>
      <c r="K4" s="137"/>
      <c r="L4" s="137"/>
      <c r="M4" s="137"/>
      <c r="N4" s="137"/>
      <c r="O4" s="137"/>
      <c r="P4" s="137"/>
      <c r="Q4" s="137"/>
      <c r="R4" s="137"/>
    </row>
    <row r="5" spans="1:18" ht="12.75" customHeight="1" x14ac:dyDescent="0.2">
      <c r="A5" s="137" t="s">
        <v>24</v>
      </c>
      <c r="B5" s="137"/>
      <c r="C5" s="137"/>
      <c r="D5" s="137"/>
      <c r="E5" s="137"/>
      <c r="F5" s="137"/>
      <c r="G5" s="138"/>
      <c r="H5" s="137"/>
      <c r="I5" s="137"/>
      <c r="J5" s="137"/>
      <c r="K5" s="137"/>
      <c r="L5" s="137"/>
      <c r="M5" s="137"/>
      <c r="N5" s="137"/>
      <c r="O5" s="137"/>
      <c r="P5" s="137"/>
      <c r="Q5" s="137"/>
      <c r="R5" s="137"/>
    </row>
    <row r="6" spans="1:18" ht="12.75" customHeight="1" x14ac:dyDescent="0.2">
      <c r="A6" s="137"/>
      <c r="B6" s="137"/>
      <c r="C6" s="137"/>
      <c r="D6" s="137"/>
      <c r="E6" s="137"/>
      <c r="F6" s="137"/>
      <c r="G6" s="138"/>
      <c r="H6" s="137"/>
      <c r="I6" s="137"/>
      <c r="J6" s="137"/>
      <c r="K6" s="137"/>
      <c r="L6" s="137"/>
      <c r="M6" s="137"/>
      <c r="N6" s="137"/>
      <c r="O6" s="137"/>
      <c r="P6" s="137"/>
      <c r="Q6" s="137"/>
      <c r="R6" s="137"/>
    </row>
    <row r="7" spans="1:18" ht="12.75" customHeight="1" x14ac:dyDescent="0.2">
      <c r="A7" s="368" t="s">
        <v>584</v>
      </c>
      <c r="B7" s="137"/>
      <c r="C7" s="137"/>
      <c r="D7" s="137"/>
      <c r="E7" s="137"/>
      <c r="F7" s="137"/>
      <c r="G7" s="138"/>
      <c r="H7" s="137"/>
      <c r="I7" s="137"/>
      <c r="J7" s="137"/>
      <c r="K7" s="137"/>
      <c r="L7" s="137"/>
      <c r="M7" s="137"/>
      <c r="N7" s="137"/>
      <c r="O7" s="137"/>
      <c r="P7" s="137"/>
      <c r="Q7" s="137"/>
      <c r="R7" s="137"/>
    </row>
    <row r="8" spans="1:18" ht="11.25" customHeight="1" x14ac:dyDescent="0.2">
      <c r="A8" s="137"/>
      <c r="B8" s="137"/>
      <c r="C8" s="137"/>
      <c r="D8" s="137"/>
      <c r="E8" s="137"/>
      <c r="F8" s="137"/>
      <c r="G8" s="138"/>
      <c r="H8" s="137"/>
      <c r="I8" s="137"/>
      <c r="J8" s="137"/>
      <c r="K8" s="137"/>
      <c r="L8" s="137"/>
      <c r="M8" s="137"/>
      <c r="N8" s="137"/>
      <c r="O8" s="137"/>
      <c r="P8" s="137"/>
      <c r="Q8" s="137"/>
      <c r="R8" s="137"/>
    </row>
    <row r="9" spans="1:18" ht="14.25" hidden="1" customHeight="1" x14ac:dyDescent="0.2">
      <c r="A9" s="196"/>
      <c r="B9" s="495" t="str">
        <f>IF(Org!C41=1,Org!A41,IF(Org!C41=2,Org!A42,IF(Org!C41=3,Org!A43,IF(Org!C41=4,Org!A44,IF(Org!C41=5,Org!A45,)))))</f>
        <v>Insgesamt</v>
      </c>
      <c r="C9" s="495"/>
      <c r="D9" s="495"/>
      <c r="E9" s="495"/>
      <c r="F9" s="495"/>
      <c r="G9" s="138"/>
      <c r="H9" s="137"/>
      <c r="I9" s="137"/>
      <c r="J9" s="137"/>
      <c r="K9" s="137"/>
      <c r="L9" s="137"/>
      <c r="M9" s="137"/>
      <c r="N9" s="137"/>
      <c r="O9" s="137"/>
      <c r="P9" s="137"/>
      <c r="Q9" s="137"/>
      <c r="R9" s="137"/>
    </row>
    <row r="10" spans="1:18" s="136" customFormat="1" ht="12.75" customHeight="1" x14ac:dyDescent="0.2">
      <c r="A10" s="493" t="s">
        <v>38</v>
      </c>
      <c r="B10" s="142" t="str">
        <f>RIGHT(Org!$A33,7)</f>
        <v>2020/21</v>
      </c>
      <c r="C10" s="142" t="str">
        <f>RIGHT(Org!$A34,7)</f>
        <v>2021/22</v>
      </c>
      <c r="D10" s="142" t="str">
        <f>RIGHT(Org!$A35,7)</f>
        <v>2022/23</v>
      </c>
      <c r="E10" s="142" t="str">
        <f>RIGHT(Org!$A36,7)</f>
        <v>2023/24</v>
      </c>
      <c r="F10" s="142" t="str">
        <f>RIGHT(Org!$A37,7)</f>
        <v>2024/25</v>
      </c>
      <c r="G10" s="138"/>
      <c r="H10" s="137"/>
      <c r="I10" s="137"/>
      <c r="J10" s="137"/>
      <c r="K10" s="137"/>
      <c r="L10" s="137"/>
      <c r="M10" s="137"/>
      <c r="N10" s="137"/>
      <c r="O10" s="137"/>
      <c r="P10" s="137"/>
      <c r="Q10" s="137"/>
      <c r="R10" s="137"/>
    </row>
    <row r="11" spans="1:18" s="136" customFormat="1" ht="11.25" customHeight="1" x14ac:dyDescent="0.2">
      <c r="A11" s="493"/>
      <c r="B11" s="175">
        <v>1</v>
      </c>
      <c r="C11" s="175">
        <v>2</v>
      </c>
      <c r="D11" s="175">
        <v>3</v>
      </c>
      <c r="E11" s="175">
        <v>4</v>
      </c>
      <c r="F11" s="175">
        <v>5</v>
      </c>
      <c r="G11" s="138"/>
      <c r="H11" s="137"/>
      <c r="I11" s="137"/>
      <c r="J11" s="137"/>
      <c r="K11" s="137"/>
      <c r="L11" s="137"/>
      <c r="M11" s="137"/>
      <c r="N11" s="137"/>
      <c r="O11" s="137"/>
      <c r="P11" s="137"/>
      <c r="Q11" s="137"/>
      <c r="R11" s="137"/>
    </row>
    <row r="12" spans="1:18" s="136" customFormat="1" ht="18.75" customHeight="1" x14ac:dyDescent="0.2">
      <c r="A12" s="176" t="s">
        <v>21</v>
      </c>
      <c r="B12" s="177">
        <f>IF(ISERROR(roh_Tab_3_Formel!B11),"",roh_Tab_3_Formel!B11)</f>
        <v>433543</v>
      </c>
      <c r="C12" s="178">
        <f>IF(ISERROR(roh_Tab_3_Formel!C11),"",roh_Tab_3_Formel!C11)</f>
        <v>422400</v>
      </c>
      <c r="D12" s="178">
        <f>IF(ISERROR(roh_Tab_3_Formel!D11),"",roh_Tab_3_Formel!D11)</f>
        <v>422059</v>
      </c>
      <c r="E12" s="178">
        <f>IF(ISERROR(roh_Tab_3_Formel!E11),"",roh_Tab_3_Formel!E11)</f>
        <v>431552</v>
      </c>
      <c r="F12" s="179">
        <f>IF(ISERROR(roh_Tab_3_Formel!F11),"",roh_Tab_3_Formel!F11)</f>
        <v>444335</v>
      </c>
      <c r="G12" s="140"/>
      <c r="H12" s="137"/>
      <c r="I12" s="137"/>
      <c r="J12" s="137"/>
      <c r="K12" s="137"/>
      <c r="L12" s="137"/>
      <c r="M12" s="137"/>
      <c r="N12" s="137"/>
      <c r="O12" s="137"/>
      <c r="P12" s="137"/>
      <c r="Q12" s="137"/>
      <c r="R12" s="137"/>
    </row>
    <row r="13" spans="1:18" s="136" customFormat="1" ht="18.75" customHeight="1" x14ac:dyDescent="0.2">
      <c r="A13" s="176" t="s">
        <v>100</v>
      </c>
      <c r="B13" s="197">
        <f>IF(ISERROR(roh_Tab_3_Formel!B12),"",roh_Tab_3_Formel!B12)</f>
        <v>0</v>
      </c>
      <c r="C13" s="198">
        <f>IF(ISERROR(roh_Tab_3_Formel!C12),"",roh_Tab_3_Formel!C12)</f>
        <v>0</v>
      </c>
      <c r="D13" s="198">
        <f>IF(ISERROR(roh_Tab_3_Formel!D12),"",roh_Tab_3_Formel!D12)</f>
        <v>0</v>
      </c>
      <c r="E13" s="198">
        <f>IF(ISERROR(roh_Tab_3_Formel!E12),"",roh_Tab_3_Formel!E12)</f>
        <v>0</v>
      </c>
      <c r="F13" s="199">
        <f>IF(ISERROR(roh_Tab_3_Formel!F12),"",roh_Tab_3_Formel!F12)</f>
        <v>0</v>
      </c>
      <c r="G13" s="140"/>
      <c r="H13" s="137"/>
      <c r="I13" s="137"/>
      <c r="J13" s="137"/>
      <c r="K13" s="137"/>
      <c r="L13" s="137"/>
      <c r="M13" s="137"/>
      <c r="N13" s="137"/>
      <c r="O13" s="137"/>
      <c r="P13" s="137"/>
      <c r="Q13" s="137"/>
      <c r="R13" s="137"/>
    </row>
    <row r="14" spans="1:18" s="136" customFormat="1" ht="13.5" customHeight="1" x14ac:dyDescent="0.2">
      <c r="A14" s="186" t="s">
        <v>101</v>
      </c>
      <c r="B14" s="182">
        <f>IF(ISERROR(roh_Tab_3_Formel!B13),"",roh_Tab_3_Formel!B13)</f>
        <v>268518</v>
      </c>
      <c r="C14" s="183">
        <f>IF(ISERROR(roh_Tab_3_Formel!C13),"",roh_Tab_3_Formel!C13)</f>
        <v>261561</v>
      </c>
      <c r="D14" s="183">
        <f>IF(ISERROR(roh_Tab_3_Formel!D13),"",roh_Tab_3_Formel!D13)</f>
        <v>262431</v>
      </c>
      <c r="E14" s="183">
        <f>IF(ISERROR(roh_Tab_3_Formel!E13),"",roh_Tab_3_Formel!E13)</f>
        <v>269765</v>
      </c>
      <c r="F14" s="184">
        <f>IF(ISERROR(roh_Tab_3_Formel!F13),"",roh_Tab_3_Formel!F13)</f>
        <v>278786</v>
      </c>
      <c r="G14" s="140"/>
      <c r="H14" s="137"/>
      <c r="I14" s="137"/>
      <c r="J14" s="137"/>
      <c r="K14" s="137"/>
      <c r="L14" s="137"/>
      <c r="M14" s="137"/>
      <c r="N14" s="137"/>
      <c r="O14" s="137"/>
      <c r="P14" s="137"/>
      <c r="Q14" s="137"/>
      <c r="R14" s="137"/>
    </row>
    <row r="15" spans="1:18" s="136" customFormat="1" ht="13.5" customHeight="1" x14ac:dyDescent="0.2">
      <c r="A15" s="186" t="s">
        <v>102</v>
      </c>
      <c r="B15" s="182">
        <f>IF(ISERROR(roh_Tab_3_Formel!B14),"",roh_Tab_3_Formel!B14)</f>
        <v>164986</v>
      </c>
      <c r="C15" s="183">
        <f>IF(ISERROR(roh_Tab_3_Formel!C14),"",roh_Tab_3_Formel!C14)</f>
        <v>160741</v>
      </c>
      <c r="D15" s="183">
        <f>IF(ISERROR(roh_Tab_3_Formel!D14),"",roh_Tab_3_Formel!D14)</f>
        <v>159628</v>
      </c>
      <c r="E15" s="183">
        <f>IF(ISERROR(roh_Tab_3_Formel!E14),"",roh_Tab_3_Formel!E14)</f>
        <v>161787</v>
      </c>
      <c r="F15" s="184">
        <f>IF(ISERROR(roh_Tab_3_Formel!F14),"",roh_Tab_3_Formel!F14)</f>
        <v>165549</v>
      </c>
      <c r="G15" s="140"/>
      <c r="H15" s="137"/>
      <c r="I15" s="137"/>
      <c r="J15" s="137"/>
      <c r="K15" s="137"/>
      <c r="L15" s="137"/>
      <c r="M15" s="137"/>
      <c r="N15" s="137"/>
      <c r="O15" s="137"/>
      <c r="P15" s="137"/>
      <c r="Q15" s="137"/>
      <c r="R15" s="137"/>
    </row>
    <row r="16" spans="1:18" s="136" customFormat="1" ht="18.75" customHeight="1" x14ac:dyDescent="0.2">
      <c r="A16" s="200" t="s">
        <v>39</v>
      </c>
      <c r="B16" s="197">
        <f>IF(ISERROR(roh_Tab_3_Formel!B15),"",roh_Tab_3_Formel!B15)</f>
        <v>0</v>
      </c>
      <c r="C16" s="198">
        <f>IF(ISERROR(roh_Tab_3_Formel!C15),"",roh_Tab_3_Formel!C15)</f>
        <v>0</v>
      </c>
      <c r="D16" s="198">
        <f>IF(ISERROR(roh_Tab_3_Formel!D15),"",roh_Tab_3_Formel!D15)</f>
        <v>0</v>
      </c>
      <c r="E16" s="198">
        <f>IF(ISERROR(roh_Tab_3_Formel!E15),"",roh_Tab_3_Formel!E15)</f>
        <v>0</v>
      </c>
      <c r="F16" s="199">
        <f>IF(ISERROR(roh_Tab_3_Formel!F15),"",roh_Tab_3_Formel!F15)</f>
        <v>0</v>
      </c>
      <c r="G16" s="187"/>
      <c r="H16" s="137"/>
      <c r="I16" s="137"/>
      <c r="J16" s="137"/>
      <c r="K16" s="137"/>
      <c r="L16" s="137"/>
      <c r="M16" s="137"/>
      <c r="N16" s="137"/>
      <c r="O16" s="137"/>
      <c r="P16" s="137"/>
      <c r="Q16" s="137"/>
      <c r="R16" s="137"/>
    </row>
    <row r="17" spans="1:18" s="136" customFormat="1" ht="13.5" customHeight="1" x14ac:dyDescent="0.2">
      <c r="A17" s="201" t="s">
        <v>40</v>
      </c>
      <c r="B17" s="182">
        <f>IF(ISERROR(roh_Tab_3_Formel!B16),"",roh_Tab_3_Formel!B16)</f>
        <v>11506</v>
      </c>
      <c r="C17" s="183">
        <f>IF(ISERROR(roh_Tab_3_Formel!C16),"",roh_Tab_3_Formel!C16)</f>
        <v>12845</v>
      </c>
      <c r="D17" s="183">
        <f>IF(ISERROR(roh_Tab_3_Formel!D16),"",roh_Tab_3_Formel!D16)</f>
        <v>14392</v>
      </c>
      <c r="E17" s="183">
        <f>IF(ISERROR(roh_Tab_3_Formel!E16),"",roh_Tab_3_Formel!E16)</f>
        <v>13764</v>
      </c>
      <c r="F17" s="184">
        <f>IF(ISERROR(roh_Tab_3_Formel!F16),"",roh_Tab_3_Formel!F16)</f>
        <v>13560</v>
      </c>
      <c r="G17" s="140"/>
      <c r="H17" s="137"/>
      <c r="I17" s="137"/>
      <c r="J17" s="137"/>
      <c r="K17" s="137"/>
      <c r="L17" s="137"/>
      <c r="M17" s="137"/>
      <c r="N17" s="137"/>
      <c r="O17" s="137"/>
      <c r="P17" s="137"/>
      <c r="Q17" s="137"/>
      <c r="R17" s="137"/>
    </row>
    <row r="18" spans="1:18" s="136" customFormat="1" ht="13.5" customHeight="1" x14ac:dyDescent="0.2">
      <c r="A18" s="201" t="s">
        <v>41</v>
      </c>
      <c r="B18" s="182">
        <f>IF(ISERROR(roh_Tab_3_Formel!B17),"",roh_Tab_3_Formel!B17)</f>
        <v>66747</v>
      </c>
      <c r="C18" s="183">
        <f>IF(ISERROR(roh_Tab_3_Formel!C17),"",roh_Tab_3_Formel!C17)</f>
        <v>69666</v>
      </c>
      <c r="D18" s="183">
        <f>IF(ISERROR(roh_Tab_3_Formel!D17),"",roh_Tab_3_Formel!D17)</f>
        <v>75518</v>
      </c>
      <c r="E18" s="183">
        <f>IF(ISERROR(roh_Tab_3_Formel!E17),"",roh_Tab_3_Formel!E17)</f>
        <v>79809</v>
      </c>
      <c r="F18" s="184">
        <f>IF(ISERROR(roh_Tab_3_Formel!F17),"",roh_Tab_3_Formel!F17)</f>
        <v>76025</v>
      </c>
      <c r="G18" s="140"/>
      <c r="H18" s="137"/>
      <c r="I18" s="137"/>
      <c r="J18" s="137"/>
      <c r="K18" s="137"/>
      <c r="L18" s="137"/>
      <c r="M18" s="137"/>
      <c r="N18" s="137"/>
      <c r="O18" s="137"/>
      <c r="P18" s="137"/>
      <c r="Q18" s="137"/>
      <c r="R18" s="137"/>
    </row>
    <row r="19" spans="1:18" s="136" customFormat="1" ht="13.5" customHeight="1" x14ac:dyDescent="0.2">
      <c r="A19" s="201" t="s">
        <v>42</v>
      </c>
      <c r="B19" s="182">
        <f>IF(ISERROR(roh_Tab_3_Formel!B18),"",roh_Tab_3_Formel!B18)</f>
        <v>69483</v>
      </c>
      <c r="C19" s="183">
        <f>IF(ISERROR(roh_Tab_3_Formel!C18),"",roh_Tab_3_Formel!C18)</f>
        <v>71730</v>
      </c>
      <c r="D19" s="183">
        <f>IF(ISERROR(roh_Tab_3_Formel!D18),"",roh_Tab_3_Formel!D18)</f>
        <v>73269</v>
      </c>
      <c r="E19" s="183">
        <f>IF(ISERROR(roh_Tab_3_Formel!E18),"",roh_Tab_3_Formel!E18)</f>
        <v>75773</v>
      </c>
      <c r="F19" s="184">
        <f>IF(ISERROR(roh_Tab_3_Formel!F18),"",roh_Tab_3_Formel!F18)</f>
        <v>76905</v>
      </c>
      <c r="G19" s="140"/>
      <c r="H19" s="137"/>
      <c r="I19" s="137"/>
      <c r="J19" s="137"/>
      <c r="K19" s="137"/>
      <c r="L19" s="137"/>
      <c r="M19" s="137"/>
      <c r="N19" s="137"/>
      <c r="O19" s="137"/>
      <c r="P19" s="137"/>
      <c r="Q19" s="137"/>
      <c r="R19" s="137"/>
    </row>
    <row r="20" spans="1:18" s="136" customFormat="1" ht="13.5" customHeight="1" x14ac:dyDescent="0.2">
      <c r="A20" s="201" t="s">
        <v>43</v>
      </c>
      <c r="B20" s="182">
        <f>IF(ISERROR(roh_Tab_3_Formel!B19),"",roh_Tab_3_Formel!B19)</f>
        <v>62963</v>
      </c>
      <c r="C20" s="183">
        <f>IF(ISERROR(roh_Tab_3_Formel!C19),"",roh_Tab_3_Formel!C19)</f>
        <v>63203</v>
      </c>
      <c r="D20" s="183">
        <f>IF(ISERROR(roh_Tab_3_Formel!D19),"",roh_Tab_3_Formel!D19)</f>
        <v>63195</v>
      </c>
      <c r="E20" s="183">
        <f>IF(ISERROR(roh_Tab_3_Formel!E19),"",roh_Tab_3_Formel!E19)</f>
        <v>63026</v>
      </c>
      <c r="F20" s="184">
        <f>IF(ISERROR(roh_Tab_3_Formel!F19),"",roh_Tab_3_Formel!F19)</f>
        <v>64903</v>
      </c>
      <c r="G20" s="140"/>
      <c r="H20" s="137"/>
      <c r="I20" s="137"/>
      <c r="J20" s="137"/>
      <c r="K20" s="137"/>
      <c r="L20" s="137"/>
      <c r="M20" s="137"/>
      <c r="N20" s="137"/>
      <c r="O20" s="137"/>
      <c r="P20" s="137"/>
      <c r="Q20" s="137"/>
      <c r="R20" s="137"/>
    </row>
    <row r="21" spans="1:18" s="136" customFormat="1" ht="13.5" customHeight="1" x14ac:dyDescent="0.2">
      <c r="A21" s="201" t="s">
        <v>44</v>
      </c>
      <c r="B21" s="182">
        <f>IF(ISERROR(roh_Tab_3_Formel!B20),"",roh_Tab_3_Formel!B20)</f>
        <v>56400</v>
      </c>
      <c r="C21" s="183">
        <f>IF(ISERROR(roh_Tab_3_Formel!C20),"",roh_Tab_3_Formel!C20)</f>
        <v>54565</v>
      </c>
      <c r="D21" s="183">
        <f>IF(ISERROR(roh_Tab_3_Formel!D20),"",roh_Tab_3_Formel!D20)</f>
        <v>53522</v>
      </c>
      <c r="E21" s="183">
        <f>IF(ISERROR(roh_Tab_3_Formel!E20),"",roh_Tab_3_Formel!E20)</f>
        <v>54098</v>
      </c>
      <c r="F21" s="184">
        <f>IF(ISERROR(roh_Tab_3_Formel!F20),"",roh_Tab_3_Formel!F20)</f>
        <v>56498</v>
      </c>
      <c r="G21" s="140"/>
      <c r="H21" s="137"/>
      <c r="I21" s="137"/>
      <c r="J21" s="137"/>
      <c r="K21" s="137"/>
      <c r="L21" s="137"/>
      <c r="M21" s="137"/>
      <c r="N21" s="137"/>
      <c r="O21" s="137"/>
      <c r="P21" s="137"/>
      <c r="Q21" s="137"/>
      <c r="R21" s="137"/>
    </row>
    <row r="22" spans="1:18" s="136" customFormat="1" ht="13.5" customHeight="1" x14ac:dyDescent="0.2">
      <c r="A22" s="186" t="s">
        <v>45</v>
      </c>
      <c r="B22" s="182">
        <f>IF(ISERROR(roh_Tab_3_Formel!B21),"",roh_Tab_3_Formel!B21)</f>
        <v>267099</v>
      </c>
      <c r="C22" s="183">
        <f>IF(ISERROR(roh_Tab_3_Formel!C21),"",roh_Tab_3_Formel!C21)</f>
        <v>272009</v>
      </c>
      <c r="D22" s="183">
        <f>IF(ISERROR(roh_Tab_3_Formel!D21),"",roh_Tab_3_Formel!D21)</f>
        <v>279896</v>
      </c>
      <c r="E22" s="183">
        <f>IF(ISERROR(roh_Tab_3_Formel!E21),"",roh_Tab_3_Formel!E21)</f>
        <v>286470</v>
      </c>
      <c r="F22" s="184">
        <f>IF(ISERROR(roh_Tab_3_Formel!F21),"",roh_Tab_3_Formel!F21)</f>
        <v>287891</v>
      </c>
      <c r="G22" s="140"/>
      <c r="H22" s="137"/>
      <c r="I22" s="137"/>
      <c r="J22" s="137"/>
      <c r="K22" s="137"/>
      <c r="L22" s="137"/>
      <c r="M22" s="137"/>
      <c r="N22" s="137"/>
      <c r="O22" s="137"/>
      <c r="P22" s="137"/>
      <c r="Q22" s="137"/>
      <c r="R22" s="137"/>
    </row>
    <row r="23" spans="1:18" s="136" customFormat="1" ht="13.5" customHeight="1" x14ac:dyDescent="0.2">
      <c r="A23" s="201" t="s">
        <v>46</v>
      </c>
      <c r="B23" s="182">
        <f>IF(ISERROR(roh_Tab_3_Formel!B22),"",roh_Tab_3_Formel!B22)</f>
        <v>44687</v>
      </c>
      <c r="C23" s="183">
        <f>IF(ISERROR(roh_Tab_3_Formel!C22),"",roh_Tab_3_Formel!C22)</f>
        <v>41095</v>
      </c>
      <c r="D23" s="183">
        <f>IF(ISERROR(roh_Tab_3_Formel!D22),"",roh_Tab_3_Formel!D22)</f>
        <v>39291</v>
      </c>
      <c r="E23" s="183">
        <f>IF(ISERROR(roh_Tab_3_Formel!E22),"",roh_Tab_3_Formel!E22)</f>
        <v>39503</v>
      </c>
      <c r="F23" s="184">
        <f>IF(ISERROR(roh_Tab_3_Formel!F22),"",roh_Tab_3_Formel!F22)</f>
        <v>42722</v>
      </c>
      <c r="G23" s="140"/>
      <c r="H23" s="137"/>
      <c r="I23" s="137"/>
      <c r="J23" s="137"/>
      <c r="K23" s="137"/>
      <c r="L23" s="137"/>
      <c r="M23" s="137"/>
      <c r="N23" s="137"/>
      <c r="O23" s="137"/>
      <c r="P23" s="137"/>
      <c r="Q23" s="137"/>
      <c r="R23" s="137"/>
    </row>
    <row r="24" spans="1:18" s="136" customFormat="1" ht="13.5" customHeight="1" x14ac:dyDescent="0.2">
      <c r="A24" s="201" t="s">
        <v>47</v>
      </c>
      <c r="B24" s="182">
        <f>IF(ISERROR(roh_Tab_3_Formel!B23),"",roh_Tab_3_Formel!B23)</f>
        <v>33256</v>
      </c>
      <c r="C24" s="183">
        <f>IF(ISERROR(roh_Tab_3_Formel!C23),"",roh_Tab_3_Formel!C23)</f>
        <v>29316</v>
      </c>
      <c r="D24" s="183">
        <f>IF(ISERROR(roh_Tab_3_Formel!D23),"",roh_Tab_3_Formel!D23)</f>
        <v>27042</v>
      </c>
      <c r="E24" s="183">
        <f>IF(ISERROR(roh_Tab_3_Formel!E23),"",roh_Tab_3_Formel!E23)</f>
        <v>26730</v>
      </c>
      <c r="F24" s="184">
        <f>IF(ISERROR(roh_Tab_3_Formel!F23),"",roh_Tab_3_Formel!F23)</f>
        <v>29131</v>
      </c>
      <c r="G24" s="140"/>
      <c r="H24" s="137"/>
      <c r="I24" s="137"/>
      <c r="J24" s="137"/>
      <c r="K24" s="137"/>
      <c r="L24" s="137"/>
      <c r="M24" s="137"/>
      <c r="N24" s="137"/>
      <c r="O24" s="137"/>
      <c r="P24" s="137"/>
      <c r="Q24" s="137"/>
      <c r="R24" s="137"/>
    </row>
    <row r="25" spans="1:18" s="136" customFormat="1" ht="13.5" customHeight="1" x14ac:dyDescent="0.2">
      <c r="A25" s="201" t="s">
        <v>48</v>
      </c>
      <c r="B25" s="182">
        <f>IF(ISERROR(roh_Tab_3_Formel!B24),"",roh_Tab_3_Formel!B24)</f>
        <v>23280</v>
      </c>
      <c r="C25" s="183">
        <f>IF(ISERROR(roh_Tab_3_Formel!C24),"",roh_Tab_3_Formel!C24)</f>
        <v>21187</v>
      </c>
      <c r="D25" s="183">
        <f>IF(ISERROR(roh_Tab_3_Formel!D24),"",roh_Tab_3_Formel!D24)</f>
        <v>19135</v>
      </c>
      <c r="E25" s="183">
        <f>IF(ISERROR(roh_Tab_3_Formel!E24),"",roh_Tab_3_Formel!E24)</f>
        <v>18532</v>
      </c>
      <c r="F25" s="184">
        <f>IF(ISERROR(roh_Tab_3_Formel!F24),"",roh_Tab_3_Formel!F24)</f>
        <v>19749</v>
      </c>
      <c r="G25" s="140"/>
      <c r="H25" s="137"/>
      <c r="I25" s="137"/>
      <c r="J25" s="137"/>
      <c r="K25" s="137"/>
      <c r="L25" s="137"/>
      <c r="M25" s="137"/>
      <c r="N25" s="137"/>
      <c r="O25" s="137"/>
      <c r="P25" s="137"/>
      <c r="Q25" s="137"/>
      <c r="R25" s="137"/>
    </row>
    <row r="26" spans="1:18" s="136" customFormat="1" ht="13.5" customHeight="1" x14ac:dyDescent="0.2">
      <c r="A26" s="201" t="s">
        <v>49</v>
      </c>
      <c r="B26" s="182">
        <f>IF(ISERROR(roh_Tab_3_Formel!B25),"",roh_Tab_3_Formel!B25)</f>
        <v>17366</v>
      </c>
      <c r="C26" s="183">
        <f>IF(ISERROR(roh_Tab_3_Formel!C25),"",roh_Tab_3_Formel!C25)</f>
        <v>15290</v>
      </c>
      <c r="D26" s="183">
        <f>IF(ISERROR(roh_Tab_3_Formel!D25),"",roh_Tab_3_Formel!D25)</f>
        <v>14468</v>
      </c>
      <c r="E26" s="183">
        <f>IF(ISERROR(roh_Tab_3_Formel!E25),"",roh_Tab_3_Formel!E25)</f>
        <v>14378</v>
      </c>
      <c r="F26" s="184">
        <f>IF(ISERROR(roh_Tab_3_Formel!F25),"",roh_Tab_3_Formel!F25)</f>
        <v>14875</v>
      </c>
      <c r="G26" s="140"/>
      <c r="H26" s="137"/>
      <c r="I26" s="137"/>
      <c r="J26" s="137"/>
      <c r="K26" s="137"/>
      <c r="L26" s="137"/>
      <c r="M26" s="137"/>
      <c r="N26" s="137"/>
      <c r="O26" s="137"/>
      <c r="P26" s="137"/>
      <c r="Q26" s="137"/>
      <c r="R26" s="137"/>
    </row>
    <row r="27" spans="1:18" s="136" customFormat="1" ht="13.5" customHeight="1" x14ac:dyDescent="0.2">
      <c r="A27" s="201" t="s">
        <v>50</v>
      </c>
      <c r="B27" s="182">
        <f>IF(ISERROR(roh_Tab_3_Formel!B26),"",roh_Tab_3_Formel!B26)</f>
        <v>13144</v>
      </c>
      <c r="C27" s="183">
        <f>IF(ISERROR(roh_Tab_3_Formel!C26),"",roh_Tab_3_Formel!C26)</f>
        <v>11599</v>
      </c>
      <c r="D27" s="183">
        <f>IF(ISERROR(roh_Tab_3_Formel!D26),"",roh_Tab_3_Formel!D26)</f>
        <v>10684</v>
      </c>
      <c r="E27" s="183">
        <f>IF(ISERROR(roh_Tab_3_Formel!E26),"",roh_Tab_3_Formel!E26)</f>
        <v>10916</v>
      </c>
      <c r="F27" s="184">
        <f>IF(ISERROR(roh_Tab_3_Formel!F26),"",roh_Tab_3_Formel!F26)</f>
        <v>11615</v>
      </c>
      <c r="G27" s="140"/>
      <c r="H27" s="137"/>
      <c r="I27" s="137"/>
      <c r="J27" s="137"/>
      <c r="K27" s="137"/>
      <c r="L27" s="137"/>
      <c r="M27" s="137"/>
      <c r="N27" s="137"/>
      <c r="O27" s="137"/>
      <c r="P27" s="137"/>
      <c r="Q27" s="137"/>
      <c r="R27" s="137"/>
    </row>
    <row r="28" spans="1:18" s="136" customFormat="1" ht="13.5" customHeight="1" x14ac:dyDescent="0.2">
      <c r="A28" s="186" t="s">
        <v>51</v>
      </c>
      <c r="B28" s="182">
        <f>IF(ISERROR(roh_Tab_3_Formel!B27),"",roh_Tab_3_Formel!B27)</f>
        <v>398832</v>
      </c>
      <c r="C28" s="183">
        <f>IF(ISERROR(roh_Tab_3_Formel!C27),"",roh_Tab_3_Formel!C27)</f>
        <v>390496</v>
      </c>
      <c r="D28" s="183">
        <f>IF(ISERROR(roh_Tab_3_Formel!D27),"",roh_Tab_3_Formel!D27)</f>
        <v>390516</v>
      </c>
      <c r="E28" s="183">
        <f>IF(ISERROR(roh_Tab_3_Formel!E27),"",roh_Tab_3_Formel!E27)</f>
        <v>396529</v>
      </c>
      <c r="F28" s="184">
        <f>IF(ISERROR(roh_Tab_3_Formel!F27),"",roh_Tab_3_Formel!F27)</f>
        <v>405983</v>
      </c>
      <c r="G28" s="140"/>
      <c r="H28" s="137"/>
      <c r="I28" s="137"/>
      <c r="J28" s="137"/>
      <c r="K28" s="137"/>
      <c r="L28" s="137"/>
      <c r="M28" s="137"/>
      <c r="N28" s="137"/>
      <c r="O28" s="137"/>
      <c r="P28" s="137"/>
      <c r="Q28" s="137"/>
      <c r="R28" s="137"/>
    </row>
    <row r="29" spans="1:18" s="136" customFormat="1" ht="13.5" customHeight="1" x14ac:dyDescent="0.2">
      <c r="A29" s="186" t="s">
        <v>52</v>
      </c>
      <c r="B29" s="182">
        <f>IF(ISERROR(roh_Tab_3_Formel!B28),"",roh_Tab_3_Formel!B28)</f>
        <v>34708</v>
      </c>
      <c r="C29" s="183">
        <f>IF(ISERROR(roh_Tab_3_Formel!C28),"",roh_Tab_3_Formel!C28)</f>
        <v>31902</v>
      </c>
      <c r="D29" s="183">
        <f>IF(ISERROR(roh_Tab_3_Formel!D28),"",roh_Tab_3_Formel!D28)</f>
        <v>31538</v>
      </c>
      <c r="E29" s="183">
        <f>IF(ISERROR(roh_Tab_3_Formel!E28),"",roh_Tab_3_Formel!E28)</f>
        <v>35021</v>
      </c>
      <c r="F29" s="184">
        <f>IF(ISERROR(roh_Tab_3_Formel!F28),"",roh_Tab_3_Formel!F28)</f>
        <v>38352</v>
      </c>
      <c r="G29" s="140"/>
      <c r="H29" s="137"/>
      <c r="I29" s="137"/>
      <c r="J29" s="137"/>
      <c r="K29" s="137"/>
      <c r="L29" s="137"/>
      <c r="M29" s="137"/>
      <c r="N29" s="137"/>
      <c r="O29" s="137"/>
      <c r="P29" s="137"/>
      <c r="Q29" s="137"/>
      <c r="R29" s="137"/>
    </row>
    <row r="30" spans="1:18" s="136" customFormat="1" ht="18.75" customHeight="1" x14ac:dyDescent="0.2">
      <c r="A30" s="200" t="s">
        <v>53</v>
      </c>
      <c r="B30" s="197">
        <f>IF(ISERROR(roh_Tab_3_Formel!B29),"",roh_Tab_3_Formel!B29)</f>
        <v>0</v>
      </c>
      <c r="C30" s="198">
        <f>IF(ISERROR(roh_Tab_3_Formel!C29),"",roh_Tab_3_Formel!C29)</f>
        <v>0</v>
      </c>
      <c r="D30" s="198">
        <f>IF(ISERROR(roh_Tab_3_Formel!D29),"",roh_Tab_3_Formel!D29)</f>
        <v>0</v>
      </c>
      <c r="E30" s="198">
        <f>IF(ISERROR(roh_Tab_3_Formel!E29),"",roh_Tab_3_Formel!E29)</f>
        <v>0</v>
      </c>
      <c r="F30" s="199">
        <f>IF(ISERROR(roh_Tab_3_Formel!F29),"",roh_Tab_3_Formel!F29)</f>
        <v>0</v>
      </c>
      <c r="G30" s="187"/>
      <c r="H30" s="137"/>
      <c r="I30" s="137"/>
      <c r="J30" s="137"/>
      <c r="K30" s="137"/>
      <c r="L30" s="137"/>
      <c r="M30" s="137"/>
      <c r="N30" s="137"/>
      <c r="O30" s="137"/>
      <c r="P30" s="137"/>
      <c r="Q30" s="137"/>
      <c r="R30" s="137"/>
    </row>
    <row r="31" spans="1:18" s="136" customFormat="1" ht="13.5" customHeight="1" x14ac:dyDescent="0.2">
      <c r="A31" s="186" t="s">
        <v>54</v>
      </c>
      <c r="B31" s="182">
        <f>IF(ISERROR(roh_Tab_3_Formel!B30),"",roh_Tab_3_Formel!B30)</f>
        <v>353614</v>
      </c>
      <c r="C31" s="183">
        <f>IF(ISERROR(roh_Tab_3_Formel!C30),"",roh_Tab_3_Formel!C30)</f>
        <v>343440</v>
      </c>
      <c r="D31" s="183">
        <f>IF(ISERROR(roh_Tab_3_Formel!D30),"",roh_Tab_3_Formel!D30)</f>
        <v>340534</v>
      </c>
      <c r="E31" s="183">
        <f>IF(ISERROR(roh_Tab_3_Formel!E30),"",roh_Tab_3_Formel!E30)</f>
        <v>337424</v>
      </c>
      <c r="F31" s="184">
        <f>IF(ISERROR(roh_Tab_3_Formel!F30),"",roh_Tab_3_Formel!F30)</f>
        <v>334936</v>
      </c>
      <c r="G31" s="140"/>
      <c r="H31" s="137"/>
      <c r="I31" s="137"/>
      <c r="J31" s="137"/>
      <c r="K31" s="137"/>
      <c r="L31" s="137"/>
      <c r="M31" s="137"/>
      <c r="N31" s="137"/>
      <c r="O31" s="137"/>
      <c r="P31" s="137"/>
      <c r="Q31" s="137"/>
      <c r="R31" s="137"/>
    </row>
    <row r="32" spans="1:18" s="136" customFormat="1" ht="13.5" customHeight="1" x14ac:dyDescent="0.2">
      <c r="A32" s="186" t="s">
        <v>55</v>
      </c>
      <c r="B32" s="182">
        <f>IF(ISERROR(roh_Tab_3_Formel!B31),"",roh_Tab_3_Formel!B31)</f>
        <v>79928</v>
      </c>
      <c r="C32" s="183">
        <f>IF(ISERROR(roh_Tab_3_Formel!C31),"",roh_Tab_3_Formel!C31)</f>
        <v>78959</v>
      </c>
      <c r="D32" s="183">
        <f>IF(ISERROR(roh_Tab_3_Formel!D31),"",roh_Tab_3_Formel!D31)</f>
        <v>81524</v>
      </c>
      <c r="E32" s="183">
        <f>IF(ISERROR(roh_Tab_3_Formel!E31),"",roh_Tab_3_Formel!E31)</f>
        <v>94127</v>
      </c>
      <c r="F32" s="184">
        <f>IF(ISERROR(roh_Tab_3_Formel!F31),"",roh_Tab_3_Formel!F31)</f>
        <v>109399</v>
      </c>
      <c r="G32" s="140"/>
      <c r="H32" s="137"/>
      <c r="I32" s="137"/>
      <c r="J32" s="137"/>
      <c r="K32" s="137"/>
      <c r="L32" s="137"/>
      <c r="M32" s="137"/>
      <c r="N32" s="137"/>
      <c r="O32" s="137"/>
      <c r="P32" s="137"/>
      <c r="Q32" s="137"/>
      <c r="R32" s="137"/>
    </row>
    <row r="33" spans="1:18" s="136" customFormat="1" ht="13.5" customHeight="1" x14ac:dyDescent="0.2">
      <c r="A33" s="186" t="s">
        <v>56</v>
      </c>
      <c r="B33" s="182">
        <f>IF(ISERROR(roh_Tab_3_Formel!B32),"",roh_Tab_3_Formel!B32)</f>
        <v>7841</v>
      </c>
      <c r="C33" s="183">
        <f>IF(ISERROR(roh_Tab_3_Formel!C32),"",roh_Tab_3_Formel!C32)</f>
        <v>6222</v>
      </c>
      <c r="D33" s="183">
        <f>IF(ISERROR(roh_Tab_3_Formel!D32),"",roh_Tab_3_Formel!D32)</f>
        <v>5197</v>
      </c>
      <c r="E33" s="183">
        <f>IF(ISERROR(roh_Tab_3_Formel!E32),"",roh_Tab_3_Formel!E32)</f>
        <v>4879</v>
      </c>
      <c r="F33" s="184">
        <f>IF(ISERROR(roh_Tab_3_Formel!F32),"",roh_Tab_3_Formel!F32)</f>
        <v>5231</v>
      </c>
      <c r="G33" s="140"/>
      <c r="H33" s="137"/>
      <c r="I33" s="137"/>
      <c r="J33" s="137"/>
      <c r="K33" s="137"/>
      <c r="L33" s="137"/>
      <c r="M33" s="137"/>
      <c r="N33" s="137"/>
      <c r="O33" s="137"/>
      <c r="P33" s="137"/>
      <c r="Q33" s="137"/>
      <c r="R33" s="137"/>
    </row>
    <row r="34" spans="1:18" s="136" customFormat="1" ht="13.5" customHeight="1" x14ac:dyDescent="0.2">
      <c r="A34" s="202" t="s">
        <v>57</v>
      </c>
      <c r="B34" s="182">
        <f>IF(ISERROR(roh_Tab_3_Formel!B33),"",roh_Tab_3_Formel!B33)</f>
        <v>3901</v>
      </c>
      <c r="C34" s="183">
        <f>IF(ISERROR(roh_Tab_3_Formel!C33),"",roh_Tab_3_Formel!C33)</f>
        <v>3521</v>
      </c>
      <c r="D34" s="183">
        <f>IF(ISERROR(roh_Tab_3_Formel!D33),"",roh_Tab_3_Formel!D33)</f>
        <v>3186</v>
      </c>
      <c r="E34" s="183">
        <f>IF(ISERROR(roh_Tab_3_Formel!E33),"",roh_Tab_3_Formel!E33)</f>
        <v>3135</v>
      </c>
      <c r="F34" s="184">
        <f>IF(ISERROR(roh_Tab_3_Formel!F33),"",roh_Tab_3_Formel!F33)</f>
        <v>3097</v>
      </c>
      <c r="G34" s="140"/>
      <c r="H34" s="137"/>
      <c r="I34" s="137"/>
      <c r="J34" s="137"/>
      <c r="K34" s="137"/>
      <c r="L34" s="137"/>
      <c r="M34" s="137"/>
      <c r="N34" s="137"/>
      <c r="O34" s="137"/>
      <c r="P34" s="137"/>
      <c r="Q34" s="137"/>
      <c r="R34" s="137"/>
    </row>
    <row r="35" spans="1:18" s="136" customFormat="1" ht="18.75" customHeight="1" x14ac:dyDescent="0.2">
      <c r="A35" s="200" t="s">
        <v>141</v>
      </c>
      <c r="B35" s="197">
        <f>IF(ISERROR(roh_Tab_3_Formel!B34),"",roh_Tab_3_Formel!B34)</f>
        <v>0</v>
      </c>
      <c r="C35" s="198">
        <f>IF(ISERROR(roh_Tab_3_Formel!C34),"",roh_Tab_3_Formel!C34)</f>
        <v>0</v>
      </c>
      <c r="D35" s="198">
        <f>IF(ISERROR(roh_Tab_3_Formel!D34),"",roh_Tab_3_Formel!D34)</f>
        <v>0</v>
      </c>
      <c r="E35" s="198">
        <f>IF(ISERROR(roh_Tab_3_Formel!E34),"",roh_Tab_3_Formel!E34)</f>
        <v>0</v>
      </c>
      <c r="F35" s="199">
        <f>IF(ISERROR(roh_Tab_3_Formel!F34),"",roh_Tab_3_Formel!F34)</f>
        <v>0</v>
      </c>
      <c r="G35" s="187"/>
      <c r="H35" s="137"/>
      <c r="I35" s="137"/>
      <c r="J35" s="137"/>
      <c r="K35" s="137"/>
      <c r="L35" s="137"/>
      <c r="M35" s="137"/>
      <c r="N35" s="137"/>
      <c r="O35" s="137"/>
      <c r="P35" s="137"/>
      <c r="Q35" s="137"/>
      <c r="R35" s="137"/>
    </row>
    <row r="36" spans="1:18" s="136" customFormat="1" ht="13.5" customHeight="1" x14ac:dyDescent="0.2">
      <c r="A36" s="186" t="s">
        <v>58</v>
      </c>
      <c r="B36" s="182">
        <f>IF(ISERROR(roh_Tab_3_Formel!B35),"",roh_Tab_3_Formel!B35)</f>
        <v>6883</v>
      </c>
      <c r="C36" s="183">
        <f>IF(ISERROR(roh_Tab_3_Formel!C35),"",roh_Tab_3_Formel!C35)</f>
        <v>6416</v>
      </c>
      <c r="D36" s="183">
        <f>IF(ISERROR(roh_Tab_3_Formel!D35),"",roh_Tab_3_Formel!D35)</f>
        <v>6259</v>
      </c>
      <c r="E36" s="183">
        <f>IF(ISERROR(roh_Tab_3_Formel!E35),"",roh_Tab_3_Formel!E35)</f>
        <v>6529</v>
      </c>
      <c r="F36" s="184">
        <f>IF(ISERROR(roh_Tab_3_Formel!F35),"",roh_Tab_3_Formel!F35)</f>
        <v>6932</v>
      </c>
      <c r="G36" s="140"/>
      <c r="H36" s="137"/>
      <c r="I36" s="137"/>
      <c r="J36" s="137"/>
      <c r="K36" s="137"/>
      <c r="L36" s="137"/>
      <c r="M36" s="137"/>
      <c r="N36" s="137"/>
      <c r="O36" s="137"/>
      <c r="P36" s="137"/>
      <c r="Q36" s="137"/>
      <c r="R36" s="137"/>
    </row>
    <row r="37" spans="1:18" s="136" customFormat="1" ht="13.5" customHeight="1" x14ac:dyDescent="0.2">
      <c r="A37" s="186" t="s">
        <v>59</v>
      </c>
      <c r="B37" s="182">
        <f>IF(ISERROR(roh_Tab_3_Formel!B36),"",roh_Tab_3_Formel!B36)</f>
        <v>121951</v>
      </c>
      <c r="C37" s="183">
        <f>IF(ISERROR(roh_Tab_3_Formel!C36),"",roh_Tab_3_Formel!C36)</f>
        <v>116763</v>
      </c>
      <c r="D37" s="183">
        <f>IF(ISERROR(roh_Tab_3_Formel!D36),"",roh_Tab_3_Formel!D36)</f>
        <v>117141</v>
      </c>
      <c r="E37" s="183">
        <f>IF(ISERROR(roh_Tab_3_Formel!E36),"",roh_Tab_3_Formel!E36)</f>
        <v>119383</v>
      </c>
      <c r="F37" s="184">
        <f>IF(ISERROR(roh_Tab_3_Formel!F36),"",roh_Tab_3_Formel!F36)</f>
        <v>123683</v>
      </c>
      <c r="G37" s="140"/>
      <c r="H37" s="137"/>
      <c r="I37" s="137"/>
      <c r="J37" s="137"/>
      <c r="K37" s="137"/>
      <c r="L37" s="137"/>
      <c r="M37" s="137"/>
      <c r="N37" s="137"/>
      <c r="O37" s="137"/>
      <c r="P37" s="137"/>
      <c r="Q37" s="137"/>
      <c r="R37" s="137"/>
    </row>
    <row r="38" spans="1:18" s="136" customFormat="1" ht="13.5" customHeight="1" x14ac:dyDescent="0.2">
      <c r="A38" s="186" t="s">
        <v>170</v>
      </c>
      <c r="B38" s="182">
        <f>IF(ISERROR(roh_Tab_3_Formel!B37),"",roh_Tab_3_Formel!B37)</f>
        <v>173668</v>
      </c>
      <c r="C38" s="183">
        <f>IF(ISERROR(roh_Tab_3_Formel!C37),"",roh_Tab_3_Formel!C37)</f>
        <v>172179</v>
      </c>
      <c r="D38" s="183">
        <f>IF(ISERROR(roh_Tab_3_Formel!D37),"",roh_Tab_3_Formel!D37)</f>
        <v>173867</v>
      </c>
      <c r="E38" s="183">
        <f>IF(ISERROR(roh_Tab_3_Formel!E37),"",roh_Tab_3_Formel!E37)</f>
        <v>178298</v>
      </c>
      <c r="F38" s="184">
        <f>IF(ISERROR(roh_Tab_3_Formel!F37),"",roh_Tab_3_Formel!F37)</f>
        <v>181014</v>
      </c>
      <c r="G38" s="140"/>
      <c r="H38" s="137"/>
      <c r="I38" s="137"/>
      <c r="J38" s="137"/>
      <c r="K38" s="137"/>
      <c r="L38" s="137"/>
      <c r="M38" s="137"/>
      <c r="N38" s="137"/>
      <c r="O38" s="137"/>
      <c r="P38" s="137"/>
      <c r="Q38" s="137"/>
      <c r="R38" s="137"/>
    </row>
    <row r="39" spans="1:18" s="136" customFormat="1" ht="13.5" customHeight="1" x14ac:dyDescent="0.2">
      <c r="A39" s="186" t="s">
        <v>60</v>
      </c>
      <c r="B39" s="182">
        <f>IF(ISERROR(roh_Tab_3_Formel!B38),"",roh_Tab_3_Formel!B38)</f>
        <v>56062</v>
      </c>
      <c r="C39" s="183">
        <f>IF(ISERROR(roh_Tab_3_Formel!C38),"",roh_Tab_3_Formel!C38)</f>
        <v>54571</v>
      </c>
      <c r="D39" s="183">
        <f>IF(ISERROR(roh_Tab_3_Formel!D38),"",roh_Tab_3_Formel!D38)</f>
        <v>51935</v>
      </c>
      <c r="E39" s="183">
        <f>IF(ISERROR(roh_Tab_3_Formel!E38),"",roh_Tab_3_Formel!E38)</f>
        <v>51982</v>
      </c>
      <c r="F39" s="184">
        <f>IF(ISERROR(roh_Tab_3_Formel!F38),"",roh_Tab_3_Formel!F38)</f>
        <v>53802</v>
      </c>
      <c r="G39" s="140"/>
      <c r="H39" s="137"/>
      <c r="I39" s="137"/>
      <c r="J39" s="137"/>
      <c r="K39" s="137"/>
      <c r="L39" s="137"/>
      <c r="M39" s="137"/>
      <c r="N39" s="137"/>
      <c r="O39" s="137"/>
      <c r="P39" s="137"/>
      <c r="Q39" s="137"/>
      <c r="R39" s="137"/>
    </row>
    <row r="40" spans="1:18" s="136" customFormat="1" ht="13.5" customHeight="1" x14ac:dyDescent="0.2">
      <c r="A40" s="186" t="s">
        <v>171</v>
      </c>
      <c r="B40" s="182">
        <f>IF(ISERROR(roh_Tab_3_Formel!B39),"",roh_Tab_3_Formel!B39)</f>
        <v>50173</v>
      </c>
      <c r="C40" s="183">
        <f>IF(ISERROR(roh_Tab_3_Formel!C39),"",roh_Tab_3_Formel!C39)</f>
        <v>48687</v>
      </c>
      <c r="D40" s="183">
        <f>IF(ISERROR(roh_Tab_3_Formel!D39),"",roh_Tab_3_Formel!D39)</f>
        <v>48681</v>
      </c>
      <c r="E40" s="183">
        <f>IF(ISERROR(roh_Tab_3_Formel!E39),"",roh_Tab_3_Formel!E39)</f>
        <v>50097</v>
      </c>
      <c r="F40" s="184">
        <f>IF(ISERROR(roh_Tab_3_Formel!F39),"",roh_Tab_3_Formel!F39)</f>
        <v>51422</v>
      </c>
      <c r="G40" s="140"/>
      <c r="H40" s="137"/>
      <c r="I40" s="137"/>
      <c r="J40" s="137"/>
      <c r="K40" s="137"/>
      <c r="L40" s="137"/>
      <c r="M40" s="137"/>
      <c r="N40" s="137"/>
      <c r="O40" s="137"/>
      <c r="P40" s="137"/>
      <c r="Q40" s="137"/>
      <c r="R40" s="137"/>
    </row>
    <row r="41" spans="1:18" s="136" customFormat="1" ht="13.5" customHeight="1" x14ac:dyDescent="0.2">
      <c r="A41" s="186" t="s">
        <v>61</v>
      </c>
      <c r="B41" s="182">
        <f>IF(ISERROR(roh_Tab_3_Formel!B40),"",roh_Tab_3_Formel!B40)</f>
        <v>24806</v>
      </c>
      <c r="C41" s="183">
        <f>IF(ISERROR(roh_Tab_3_Formel!C40),"",roh_Tab_3_Formel!C40)</f>
        <v>23784</v>
      </c>
      <c r="D41" s="183">
        <f>IF(ISERROR(roh_Tab_3_Formel!D40),"",roh_Tab_3_Formel!D40)</f>
        <v>24176</v>
      </c>
      <c r="E41" s="183">
        <f>IF(ISERROR(roh_Tab_3_Formel!E40),"",roh_Tab_3_Formel!E40)</f>
        <v>25263</v>
      </c>
      <c r="F41" s="184">
        <f>IF(ISERROR(roh_Tab_3_Formel!F40),"",roh_Tab_3_Formel!F40)</f>
        <v>27482</v>
      </c>
      <c r="G41" s="140"/>
      <c r="H41" s="137"/>
      <c r="I41" s="137"/>
      <c r="J41" s="137"/>
      <c r="K41" s="137"/>
      <c r="L41" s="137"/>
      <c r="M41" s="137"/>
      <c r="N41" s="137"/>
      <c r="O41" s="137"/>
      <c r="P41" s="137"/>
      <c r="Q41" s="137"/>
      <c r="R41" s="137"/>
    </row>
    <row r="42" spans="1:18" s="136" customFormat="1" ht="18.75" customHeight="1" x14ac:dyDescent="0.2">
      <c r="A42" s="200" t="s">
        <v>142</v>
      </c>
      <c r="B42" s="197">
        <f>IF(ISERROR(roh_Tab_3_Formel!B41),"",roh_Tab_3_Formel!B41)</f>
        <v>0</v>
      </c>
      <c r="C42" s="198">
        <f>IF(ISERROR(roh_Tab_3_Formel!C41),"",roh_Tab_3_Formel!C41)</f>
        <v>0</v>
      </c>
      <c r="D42" s="198">
        <f>IF(ISERROR(roh_Tab_3_Formel!D41),"",roh_Tab_3_Formel!D41)</f>
        <v>0</v>
      </c>
      <c r="E42" s="198">
        <f>IF(ISERROR(roh_Tab_3_Formel!E41),"",roh_Tab_3_Formel!E41)</f>
        <v>0</v>
      </c>
      <c r="F42" s="199">
        <f>IF(ISERROR(roh_Tab_3_Formel!F41),"",roh_Tab_3_Formel!F41)</f>
        <v>0</v>
      </c>
      <c r="G42" s="187"/>
      <c r="H42" s="137"/>
      <c r="I42" s="137"/>
      <c r="J42" s="137"/>
      <c r="K42" s="137"/>
      <c r="L42" s="137"/>
      <c r="M42" s="137"/>
      <c r="N42" s="137"/>
      <c r="O42" s="137"/>
      <c r="P42" s="137"/>
      <c r="Q42" s="137"/>
      <c r="R42" s="137"/>
    </row>
    <row r="43" spans="1:18" s="136" customFormat="1" ht="13.5" customHeight="1" x14ac:dyDescent="0.2">
      <c r="A43" s="186" t="s">
        <v>62</v>
      </c>
      <c r="B43" s="182">
        <f>IF(ISERROR(roh_Tab_3_Formel!B42),"",roh_Tab_3_Formel!B42)</f>
        <v>203884</v>
      </c>
      <c r="C43" s="183">
        <f>IF(ISERROR(roh_Tab_3_Formel!C42),"",roh_Tab_3_Formel!C42)</f>
        <v>203941</v>
      </c>
      <c r="D43" s="183">
        <f>IF(ISERROR(roh_Tab_3_Formel!D42),"",roh_Tab_3_Formel!D42)</f>
        <v>211809</v>
      </c>
      <c r="E43" s="183">
        <f>IF(ISERROR(roh_Tab_3_Formel!E42),"",roh_Tab_3_Formel!E42)</f>
        <v>217987</v>
      </c>
      <c r="F43" s="184">
        <f>IF(ISERROR(roh_Tab_3_Formel!F42),"",roh_Tab_3_Formel!F42)</f>
        <v>219439</v>
      </c>
      <c r="G43" s="140"/>
      <c r="H43" s="137"/>
      <c r="I43" s="137"/>
      <c r="J43" s="137"/>
      <c r="K43" s="137"/>
      <c r="L43" s="137"/>
      <c r="M43" s="137"/>
      <c r="N43" s="137"/>
      <c r="O43" s="137"/>
      <c r="P43" s="137"/>
      <c r="Q43" s="137"/>
      <c r="R43" s="137"/>
    </row>
    <row r="44" spans="1:18" s="136" customFormat="1" ht="13.5" customHeight="1" x14ac:dyDescent="0.2">
      <c r="A44" s="186" t="s">
        <v>63</v>
      </c>
      <c r="B44" s="182">
        <f>IF(ISERROR(roh_Tab_3_Formel!B43),"",roh_Tab_3_Formel!B43)</f>
        <v>179513</v>
      </c>
      <c r="C44" s="183">
        <f>IF(ISERROR(roh_Tab_3_Formel!C43),"",roh_Tab_3_Formel!C43)</f>
        <v>175366</v>
      </c>
      <c r="D44" s="183">
        <f>IF(ISERROR(roh_Tab_3_Formel!D43),"",roh_Tab_3_Formel!D43)</f>
        <v>169488</v>
      </c>
      <c r="E44" s="183">
        <f>IF(ISERROR(roh_Tab_3_Formel!E43),"",roh_Tab_3_Formel!E43)</f>
        <v>170360</v>
      </c>
      <c r="F44" s="184">
        <f>IF(ISERROR(roh_Tab_3_Formel!F43),"",roh_Tab_3_Formel!F43)</f>
        <v>177707</v>
      </c>
      <c r="G44" s="140"/>
      <c r="H44" s="137"/>
      <c r="I44" s="137"/>
      <c r="J44" s="137"/>
      <c r="K44" s="137"/>
      <c r="L44" s="137"/>
      <c r="M44" s="137"/>
      <c r="N44" s="137"/>
      <c r="O44" s="137"/>
      <c r="P44" s="137"/>
      <c r="Q44" s="137"/>
      <c r="R44" s="137"/>
    </row>
    <row r="45" spans="1:18" s="136" customFormat="1" ht="13.5" customHeight="1" x14ac:dyDescent="0.2">
      <c r="A45" s="186" t="s">
        <v>64</v>
      </c>
      <c r="B45" s="182">
        <f>IF(ISERROR(roh_Tab_3_Formel!B44),"",roh_Tab_3_Formel!B44)</f>
        <v>21336</v>
      </c>
      <c r="C45" s="183">
        <f>IF(ISERROR(roh_Tab_3_Formel!C44),"",roh_Tab_3_Formel!C44)</f>
        <v>19362</v>
      </c>
      <c r="D45" s="183">
        <f>IF(ISERROR(roh_Tab_3_Formel!D44),"",roh_Tab_3_Formel!D44)</f>
        <v>18971</v>
      </c>
      <c r="E45" s="183">
        <f>IF(ISERROR(roh_Tab_3_Formel!E44),"",roh_Tab_3_Formel!E44)</f>
        <v>20718</v>
      </c>
      <c r="F45" s="184">
        <f>IF(ISERROR(roh_Tab_3_Formel!F44),"",roh_Tab_3_Formel!F44)</f>
        <v>22976</v>
      </c>
      <c r="G45" s="140"/>
      <c r="H45" s="137"/>
      <c r="I45" s="137"/>
      <c r="J45" s="137"/>
      <c r="K45" s="137"/>
      <c r="L45" s="137"/>
      <c r="M45" s="137"/>
      <c r="N45" s="137"/>
      <c r="O45" s="137"/>
      <c r="P45" s="137"/>
      <c r="Q45" s="137"/>
      <c r="R45" s="137"/>
    </row>
    <row r="46" spans="1:18" s="136" customFormat="1" ht="13.5" customHeight="1" x14ac:dyDescent="0.2">
      <c r="A46" s="203" t="s">
        <v>61</v>
      </c>
      <c r="B46" s="189">
        <f>IF(ISERROR(roh_Tab_3_Formel!B45),"",roh_Tab_3_Formel!B45)</f>
        <v>6245</v>
      </c>
      <c r="C46" s="190">
        <f>IF(ISERROR(roh_Tab_3_Formel!C45),"",roh_Tab_3_Formel!C45)</f>
        <v>5468</v>
      </c>
      <c r="D46" s="190">
        <f>IF(ISERROR(roh_Tab_3_Formel!D45),"",roh_Tab_3_Formel!D45)</f>
        <v>5291</v>
      </c>
      <c r="E46" s="190">
        <f>IF(ISERROR(roh_Tab_3_Formel!E45),"",roh_Tab_3_Formel!E45)</f>
        <v>5853</v>
      </c>
      <c r="F46" s="191">
        <f>IF(ISERROR(roh_Tab_3_Formel!F45),"",roh_Tab_3_Formel!F45)</f>
        <v>6686</v>
      </c>
      <c r="G46" s="140"/>
      <c r="H46" s="137"/>
      <c r="I46" s="137"/>
      <c r="J46" s="137"/>
      <c r="K46" s="137"/>
      <c r="L46" s="137"/>
      <c r="M46" s="137"/>
      <c r="N46" s="137"/>
      <c r="O46" s="137"/>
      <c r="P46" s="137"/>
      <c r="Q46" s="137"/>
      <c r="R46" s="137"/>
    </row>
    <row r="47" spans="1:18" s="164" customFormat="1" ht="11.25" customHeight="1" x14ac:dyDescent="0.2">
      <c r="A47" s="159"/>
      <c r="B47" s="192"/>
      <c r="C47" s="193"/>
      <c r="D47" s="192"/>
      <c r="E47" s="192"/>
      <c r="F47" s="194" t="s">
        <v>16</v>
      </c>
      <c r="G47" s="140"/>
    </row>
    <row r="48" spans="1:18" s="164" customFormat="1" ht="11.25" customHeight="1" x14ac:dyDescent="0.2">
      <c r="A48" s="165"/>
      <c r="B48" s="165"/>
      <c r="C48" s="165"/>
      <c r="D48" s="165"/>
      <c r="E48" s="165"/>
      <c r="F48" s="165"/>
      <c r="G48" s="140"/>
    </row>
    <row r="49" spans="1:18" s="164" customFormat="1" ht="30" customHeight="1" x14ac:dyDescent="0.2">
      <c r="A49" s="494" t="str">
        <f>IF(COUNTIF(B12:F46,"*")-COUNTIF(B12:F46,"")&gt;0,Org!E2,"")</f>
        <v/>
      </c>
      <c r="B49" s="494"/>
      <c r="C49" s="494"/>
      <c r="D49" s="494"/>
      <c r="E49" s="494"/>
      <c r="F49" s="494"/>
      <c r="G49" s="140"/>
    </row>
    <row r="50" spans="1:18" s="164" customFormat="1" ht="11.25" customHeight="1" x14ac:dyDescent="0.2">
      <c r="B50" s="165"/>
      <c r="C50" s="165"/>
      <c r="D50" s="165"/>
      <c r="E50" s="165"/>
      <c r="F50" s="165"/>
      <c r="G50" s="140"/>
    </row>
    <row r="51" spans="1:18" s="164" customFormat="1" ht="11.25" customHeight="1" x14ac:dyDescent="0.15">
      <c r="A51" s="167" t="s">
        <v>23</v>
      </c>
      <c r="B51" s="165"/>
      <c r="C51" s="165"/>
      <c r="D51" s="165"/>
      <c r="E51" s="165"/>
      <c r="F51" s="165"/>
      <c r="G51" s="163"/>
    </row>
    <row r="52" spans="1:18" s="164" customFormat="1" ht="11.25" customHeight="1" x14ac:dyDescent="0.15">
      <c r="A52" s="195"/>
      <c r="B52" s="195"/>
      <c r="C52" s="195"/>
      <c r="D52" s="195"/>
      <c r="E52" s="195"/>
      <c r="F52" s="195"/>
      <c r="G52" s="163"/>
    </row>
    <row r="53" spans="1:18" s="164" customFormat="1" ht="11.25" customHeight="1" x14ac:dyDescent="0.2">
      <c r="A53" s="140"/>
      <c r="B53" s="140"/>
      <c r="C53" s="140"/>
      <c r="D53" s="140"/>
      <c r="E53" s="140"/>
      <c r="F53" s="140"/>
      <c r="G53" s="163"/>
    </row>
    <row r="54" spans="1:18" s="136" customFormat="1" ht="11.25" customHeight="1" x14ac:dyDescent="0.2">
      <c r="A54" s="140"/>
      <c r="B54" s="140"/>
      <c r="C54" s="140"/>
      <c r="D54" s="140"/>
      <c r="E54" s="140"/>
      <c r="F54" s="140"/>
      <c r="G54" s="140"/>
      <c r="H54" s="137"/>
      <c r="I54" s="137"/>
      <c r="J54" s="137"/>
      <c r="K54" s="137"/>
      <c r="L54" s="137"/>
      <c r="M54" s="137"/>
      <c r="N54" s="137"/>
      <c r="O54" s="137"/>
      <c r="P54" s="137"/>
      <c r="Q54" s="137"/>
      <c r="R54" s="137"/>
    </row>
    <row r="55" spans="1:18" s="136" customFormat="1" ht="11.25" customHeight="1" x14ac:dyDescent="0.2">
      <c r="A55" s="137"/>
      <c r="B55" s="137"/>
      <c r="C55" s="137"/>
      <c r="D55" s="137"/>
      <c r="E55" s="137"/>
      <c r="F55" s="137"/>
      <c r="G55" s="137"/>
      <c r="H55" s="137"/>
      <c r="I55" s="137"/>
      <c r="J55" s="137"/>
      <c r="K55" s="137"/>
      <c r="L55" s="137"/>
      <c r="M55" s="137"/>
      <c r="N55" s="137"/>
      <c r="O55" s="137"/>
      <c r="P55" s="137"/>
      <c r="Q55" s="137"/>
      <c r="R55" s="137"/>
    </row>
    <row r="56" spans="1:18" s="136" customFormat="1" ht="15.75" customHeight="1" x14ac:dyDescent="0.2">
      <c r="A56" s="137"/>
      <c r="B56" s="137"/>
      <c r="C56" s="137"/>
      <c r="D56" s="137"/>
      <c r="E56" s="137"/>
      <c r="F56" s="137"/>
      <c r="G56" s="137"/>
      <c r="H56" s="137"/>
      <c r="I56" s="137"/>
      <c r="J56" s="137"/>
      <c r="K56" s="137"/>
      <c r="L56" s="137"/>
      <c r="M56" s="137"/>
      <c r="N56" s="137"/>
      <c r="O56" s="137"/>
      <c r="P56" s="137"/>
      <c r="Q56" s="137"/>
      <c r="R56" s="137"/>
    </row>
    <row r="57" spans="1:18" s="136" customFormat="1" ht="15.75" customHeight="1" x14ac:dyDescent="0.2">
      <c r="A57" s="137"/>
      <c r="B57" s="137"/>
      <c r="C57" s="137"/>
      <c r="D57" s="137"/>
      <c r="E57" s="137"/>
      <c r="F57" s="137"/>
      <c r="G57" s="137"/>
      <c r="H57" s="137"/>
      <c r="I57" s="137"/>
      <c r="J57" s="137"/>
      <c r="K57" s="137"/>
      <c r="L57" s="137"/>
      <c r="M57" s="137"/>
      <c r="N57" s="137"/>
      <c r="O57" s="137"/>
      <c r="P57" s="137"/>
      <c r="Q57" s="137"/>
      <c r="R57" s="137"/>
    </row>
    <row r="58" spans="1:18" s="136" customFormat="1" ht="15.75" customHeight="1" x14ac:dyDescent="0.2">
      <c r="A58" s="137"/>
      <c r="B58" s="137"/>
      <c r="C58" s="137"/>
      <c r="D58" s="137"/>
      <c r="E58" s="137"/>
      <c r="F58" s="137"/>
      <c r="G58" s="137"/>
      <c r="H58" s="137"/>
      <c r="I58" s="137"/>
      <c r="J58" s="137"/>
      <c r="K58" s="137"/>
      <c r="L58" s="137"/>
      <c r="M58" s="137"/>
      <c r="N58" s="137"/>
      <c r="O58" s="137"/>
      <c r="P58" s="137"/>
      <c r="Q58" s="137"/>
      <c r="R58" s="137"/>
    </row>
    <row r="59" spans="1:18" s="136" customFormat="1" ht="15.75" customHeight="1" x14ac:dyDescent="0.2">
      <c r="A59" s="137"/>
      <c r="B59" s="137"/>
      <c r="C59" s="137"/>
      <c r="D59" s="137"/>
      <c r="E59" s="137"/>
      <c r="F59" s="137"/>
      <c r="G59" s="137"/>
      <c r="H59" s="137"/>
      <c r="I59" s="137"/>
      <c r="J59" s="137"/>
      <c r="K59" s="137"/>
      <c r="L59" s="137"/>
      <c r="M59" s="137"/>
      <c r="N59" s="137"/>
      <c r="O59" s="137"/>
      <c r="P59" s="137"/>
      <c r="Q59" s="137"/>
      <c r="R59" s="137"/>
    </row>
    <row r="60" spans="1:18" s="136" customFormat="1" ht="15.75" customHeight="1" x14ac:dyDescent="0.2">
      <c r="A60" s="137"/>
      <c r="B60" s="137"/>
      <c r="C60" s="137"/>
      <c r="D60" s="137"/>
      <c r="E60" s="137"/>
      <c r="F60" s="137"/>
      <c r="G60" s="137"/>
      <c r="H60" s="137"/>
      <c r="I60" s="137"/>
      <c r="J60" s="137"/>
      <c r="K60" s="137"/>
      <c r="L60" s="137"/>
      <c r="M60" s="137"/>
      <c r="N60" s="137"/>
      <c r="O60" s="137"/>
      <c r="P60" s="137"/>
      <c r="Q60" s="137"/>
      <c r="R60" s="137"/>
    </row>
    <row r="61" spans="1:18" s="136" customFormat="1" ht="15.75" customHeight="1" x14ac:dyDescent="0.2">
      <c r="A61" s="137"/>
      <c r="B61" s="137"/>
      <c r="C61" s="137"/>
      <c r="D61" s="137"/>
      <c r="E61" s="137"/>
      <c r="F61" s="137"/>
      <c r="G61" s="137"/>
      <c r="H61" s="137"/>
      <c r="I61" s="137"/>
      <c r="J61" s="137"/>
      <c r="K61" s="137"/>
      <c r="L61" s="137"/>
      <c r="M61" s="137"/>
      <c r="N61" s="137"/>
      <c r="O61" s="137"/>
      <c r="P61" s="137"/>
      <c r="Q61" s="137"/>
      <c r="R61" s="137"/>
    </row>
    <row r="62" spans="1:18" s="136" customFormat="1" ht="15.75" customHeight="1" x14ac:dyDescent="0.2">
      <c r="A62" s="137"/>
      <c r="B62" s="137"/>
      <c r="C62" s="137"/>
      <c r="D62" s="137"/>
      <c r="E62" s="137"/>
      <c r="F62" s="137"/>
      <c r="G62" s="137"/>
      <c r="H62" s="137"/>
      <c r="I62" s="137"/>
      <c r="J62" s="137"/>
      <c r="K62" s="137"/>
      <c r="L62" s="137"/>
      <c r="M62" s="137"/>
      <c r="N62" s="137"/>
      <c r="O62" s="137"/>
      <c r="P62" s="137"/>
      <c r="Q62" s="137"/>
      <c r="R62" s="137"/>
    </row>
    <row r="63" spans="1:18" s="136" customFormat="1" ht="15.75" customHeight="1" x14ac:dyDescent="0.2">
      <c r="A63" s="137"/>
      <c r="B63" s="137"/>
      <c r="C63" s="137"/>
      <c r="D63" s="137"/>
      <c r="E63" s="137"/>
      <c r="F63" s="137"/>
      <c r="G63" s="137"/>
      <c r="H63" s="137"/>
      <c r="I63" s="137"/>
      <c r="J63" s="137"/>
      <c r="K63" s="137"/>
      <c r="L63" s="137"/>
      <c r="M63" s="137"/>
      <c r="N63" s="137"/>
      <c r="O63" s="137"/>
      <c r="P63" s="137"/>
      <c r="Q63" s="137"/>
      <c r="R63" s="137"/>
    </row>
    <row r="64" spans="1:18" ht="15.75" customHeight="1" x14ac:dyDescent="0.2">
      <c r="A64" s="137"/>
      <c r="B64" s="137"/>
      <c r="C64" s="137"/>
      <c r="D64" s="137"/>
      <c r="E64" s="137"/>
      <c r="F64" s="137"/>
      <c r="G64" s="137"/>
      <c r="H64" s="137"/>
      <c r="I64" s="137"/>
      <c r="J64" s="137"/>
      <c r="K64" s="137"/>
      <c r="L64" s="137"/>
      <c r="M64" s="137"/>
      <c r="N64" s="137"/>
      <c r="O64" s="137"/>
      <c r="P64" s="137"/>
      <c r="Q64" s="137"/>
      <c r="R64" s="137"/>
    </row>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sheetData>
  <sheetProtection algorithmName="SHA-512" hashValue="pZl2q2XZzrkUhhktxpGouXSnv5g2GsIFtxAygiGiWXd54s+8V4E1wRbsp7jeuxf6bDyzVMFr8Xuyf126DxsZnA==" saltValue="XXtvgA5Wrdpn7GV6kSi8pA==" spinCount="100000" sheet="1" objects="1" scenarios="1"/>
  <mergeCells count="4">
    <mergeCell ref="A49:F49"/>
    <mergeCell ref="A10:A11"/>
    <mergeCell ref="A3:F3"/>
    <mergeCell ref="B9:F9"/>
  </mergeCells>
  <printOptions horizontalCentered="1"/>
  <pageMargins left="0.70866141732283472" right="0.39370078740157483" top="0.39370078740157483" bottom="0.39370078740157483" header="0.11811023622047245" footer="0.11811023622047245"/>
  <pageSetup paperSize="9" orientation="portrait" r:id="rId1"/>
  <headerFooter alignWithMargins="0">
    <oddFooter>&amp;R&amp;7&amp;P von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7651" r:id="rId4" name="Drop Down 3">
              <controlPr defaultSize="0" print="0" autoLine="0" autoPict="0">
                <anchor moveWithCells="1">
                  <from>
                    <xdr:col>0</xdr:col>
                    <xdr:colOff>9525</xdr:colOff>
                    <xdr:row>3</xdr:row>
                    <xdr:rowOff>19050</xdr:rowOff>
                  </from>
                  <to>
                    <xdr:col>2</xdr:col>
                    <xdr:colOff>133350</xdr:colOff>
                    <xdr:row>4</xdr:row>
                    <xdr:rowOff>19050</xdr:rowOff>
                  </to>
                </anchor>
              </controlPr>
            </control>
          </mc:Choice>
        </mc:AlternateContent>
        <mc:AlternateContent xmlns:mc="http://schemas.openxmlformats.org/markup-compatibility/2006">
          <mc:Choice Requires="x14">
            <control shapeId="27652" r:id="rId5" name="Drop Down 4">
              <controlPr defaultSize="0" print="0" autoLine="0" autoPict="0">
                <anchor moveWithCells="1">
                  <from>
                    <xdr:col>2</xdr:col>
                    <xdr:colOff>666750</xdr:colOff>
                    <xdr:row>4</xdr:row>
                    <xdr:rowOff>0</xdr:rowOff>
                  </from>
                  <to>
                    <xdr:col>6</xdr:col>
                    <xdr:colOff>9525</xdr:colOff>
                    <xdr:row>5</xdr:row>
                    <xdr:rowOff>38100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_Vbl"/>
  <dimension ref="A1:N83"/>
  <sheetViews>
    <sheetView showGridLines="0" zoomScaleNormal="100" workbookViewId="0"/>
  </sheetViews>
  <sheetFormatPr baseColWidth="10" defaultColWidth="11.42578125" defaultRowHeight="12.75" x14ac:dyDescent="0.2"/>
  <cols>
    <col min="1" max="1" width="33.42578125" style="135" customWidth="1"/>
    <col min="2" max="6" width="11.140625" style="135" customWidth="1"/>
    <col min="7" max="7" width="7" style="135" customWidth="1"/>
    <col min="8" max="16384" width="11.42578125" style="135"/>
  </cols>
  <sheetData>
    <row r="1" spans="1:14" ht="33.75" customHeight="1" x14ac:dyDescent="0.2">
      <c r="A1" s="409"/>
      <c r="B1" s="409"/>
      <c r="C1" s="409"/>
      <c r="D1" s="409"/>
      <c r="E1" s="409"/>
      <c r="F1" s="410" t="s">
        <v>412</v>
      </c>
    </row>
    <row r="2" spans="1:14" ht="11.25" customHeight="1" x14ac:dyDescent="0.2">
      <c r="A2" s="136"/>
      <c r="B2" s="136"/>
      <c r="C2" s="136"/>
      <c r="D2" s="136"/>
      <c r="E2" s="136"/>
      <c r="F2" s="136"/>
      <c r="G2" s="136"/>
      <c r="H2" s="136"/>
      <c r="I2" s="136"/>
      <c r="J2" s="136"/>
      <c r="K2" s="136"/>
      <c r="L2" s="136"/>
      <c r="M2" s="136"/>
      <c r="N2" s="136"/>
    </row>
    <row r="3" spans="1:14" ht="39" customHeight="1" x14ac:dyDescent="0.2">
      <c r="A3" s="496" t="str">
        <f>CONCATENATE("4 Seit Beginn des Berichtsjahres gemeldete Bewerber für Berufsausbildungsstellen nach der Art des Verbleibs jeweils zum 30.09.",IF(B9="Insgesamt","",CONCATENATE(" - ",B9)))</f>
        <v>4 Seit Beginn des Berichtsjahres gemeldete Bewerber für Berufsausbildungsstellen nach der Art des Verbleibs jeweils zum 30.09.</v>
      </c>
      <c r="B3" s="496"/>
      <c r="C3" s="496"/>
      <c r="D3" s="496"/>
      <c r="E3" s="496"/>
      <c r="F3" s="496"/>
      <c r="G3" s="136"/>
      <c r="H3" s="136"/>
      <c r="I3" s="136"/>
      <c r="J3" s="136"/>
      <c r="K3" s="136"/>
      <c r="L3" s="136"/>
      <c r="M3" s="136"/>
      <c r="N3" s="136"/>
    </row>
    <row r="4" spans="1:14" ht="15.75" customHeight="1" x14ac:dyDescent="0.2">
      <c r="A4" s="137" t="str">
        <f>Org!A1</f>
        <v>Deutschland</v>
      </c>
      <c r="B4" s="137"/>
      <c r="C4" s="137"/>
      <c r="D4" s="137"/>
      <c r="E4" s="137"/>
      <c r="F4" s="137"/>
      <c r="G4" s="137"/>
      <c r="H4" s="137"/>
      <c r="I4" s="137"/>
      <c r="J4" s="137"/>
      <c r="K4" s="137"/>
      <c r="L4" s="137"/>
      <c r="M4" s="137"/>
      <c r="N4" s="137"/>
    </row>
    <row r="5" spans="1:14" ht="12.75" customHeight="1" x14ac:dyDescent="0.2">
      <c r="A5" s="137" t="s">
        <v>24</v>
      </c>
      <c r="B5" s="137"/>
      <c r="C5" s="137"/>
      <c r="D5" s="137"/>
      <c r="E5" s="137"/>
      <c r="F5" s="137"/>
      <c r="G5" s="137"/>
      <c r="H5" s="137"/>
      <c r="I5" s="137"/>
      <c r="J5" s="137"/>
      <c r="K5" s="137"/>
      <c r="L5" s="137"/>
      <c r="M5" s="137"/>
      <c r="N5" s="137"/>
    </row>
    <row r="6" spans="1:14" ht="12.75" customHeight="1" x14ac:dyDescent="0.2">
      <c r="A6" s="137"/>
      <c r="B6" s="137"/>
      <c r="C6" s="137"/>
      <c r="D6" s="137"/>
      <c r="E6" s="137"/>
      <c r="F6" s="137"/>
      <c r="G6" s="137"/>
      <c r="H6" s="137"/>
      <c r="I6" s="137"/>
      <c r="J6" s="137"/>
      <c r="K6" s="137"/>
      <c r="L6" s="137"/>
      <c r="M6" s="137"/>
      <c r="N6" s="137"/>
    </row>
    <row r="7" spans="1:14" ht="12.75" customHeight="1" x14ac:dyDescent="0.2">
      <c r="A7" s="368" t="s">
        <v>584</v>
      </c>
      <c r="B7" s="137"/>
      <c r="C7" s="137"/>
      <c r="D7" s="137"/>
      <c r="E7" s="137"/>
      <c r="F7" s="137"/>
      <c r="G7" s="137"/>
      <c r="H7" s="137"/>
      <c r="I7" s="137"/>
      <c r="J7" s="137"/>
      <c r="K7" s="137"/>
      <c r="L7" s="137"/>
      <c r="M7" s="137"/>
      <c r="N7" s="137"/>
    </row>
    <row r="8" spans="1:14" ht="11.25" customHeight="1" x14ac:dyDescent="0.2">
      <c r="A8" s="137"/>
      <c r="B8" s="137"/>
      <c r="C8" s="137"/>
      <c r="D8" s="137"/>
      <c r="E8" s="137"/>
      <c r="F8" s="137"/>
      <c r="G8" s="137"/>
      <c r="H8" s="137"/>
      <c r="I8" s="137"/>
      <c r="J8" s="137"/>
      <c r="K8" s="137"/>
      <c r="L8" s="137"/>
      <c r="M8" s="137"/>
      <c r="N8" s="137"/>
    </row>
    <row r="9" spans="1:14" ht="11.25" hidden="1" customHeight="1" x14ac:dyDescent="0.2">
      <c r="A9" s="204"/>
      <c r="B9" s="205" t="str">
        <f>IF(Org!C41=1,Org!A41,IF(Org!C41=2,Org!A42,IF(Org!C41=3,Org!A43,IF(Org!C41=4,Org!A44,IF(Org!C41=5,Org!A45,)))))</f>
        <v>Insgesamt</v>
      </c>
      <c r="C9" s="205"/>
      <c r="D9" s="205"/>
      <c r="E9" s="205"/>
      <c r="F9" s="205"/>
      <c r="G9" s="137"/>
      <c r="H9" s="137"/>
      <c r="I9" s="137"/>
      <c r="J9" s="137"/>
      <c r="K9" s="137"/>
      <c r="L9" s="137"/>
      <c r="M9" s="137"/>
      <c r="N9" s="137"/>
    </row>
    <row r="10" spans="1:14" ht="15" customHeight="1" x14ac:dyDescent="0.2">
      <c r="A10" s="493" t="s">
        <v>66</v>
      </c>
      <c r="B10" s="142" t="str">
        <f>RIGHT(Org!$A33,7)</f>
        <v>2020/21</v>
      </c>
      <c r="C10" s="142" t="str">
        <f>RIGHT(Org!$A34,7)</f>
        <v>2021/22</v>
      </c>
      <c r="D10" s="142" t="str">
        <f>RIGHT(Org!$A35,7)</f>
        <v>2022/23</v>
      </c>
      <c r="E10" s="142" t="str">
        <f>RIGHT(Org!$A36,7)</f>
        <v>2023/24</v>
      </c>
      <c r="F10" s="142" t="str">
        <f>RIGHT(Org!$A37,7)</f>
        <v>2024/25</v>
      </c>
      <c r="G10" s="206"/>
      <c r="H10" s="137"/>
      <c r="I10" s="137"/>
      <c r="J10" s="137"/>
      <c r="K10" s="137"/>
      <c r="L10" s="137"/>
      <c r="M10" s="137"/>
      <c r="N10" s="137"/>
    </row>
    <row r="11" spans="1:14" ht="12" customHeight="1" x14ac:dyDescent="0.2">
      <c r="A11" s="493"/>
      <c r="B11" s="207">
        <v>1</v>
      </c>
      <c r="C11" s="207">
        <v>2</v>
      </c>
      <c r="D11" s="207">
        <v>3</v>
      </c>
      <c r="E11" s="207">
        <v>4</v>
      </c>
      <c r="F11" s="207">
        <v>5</v>
      </c>
      <c r="G11" s="206"/>
      <c r="H11" s="137"/>
      <c r="I11" s="137"/>
      <c r="J11" s="137"/>
      <c r="K11" s="137"/>
      <c r="L11" s="137"/>
      <c r="M11" s="137"/>
      <c r="N11" s="137"/>
    </row>
    <row r="12" spans="1:14" ht="18.75" customHeight="1" x14ac:dyDescent="0.2">
      <c r="A12" s="208" t="s">
        <v>21</v>
      </c>
      <c r="B12" s="209">
        <f>IF(ISERROR(roh_Tab_4_Formel!B12),"",roh_Tab_4_Formel!B12)</f>
        <v>433543</v>
      </c>
      <c r="C12" s="210">
        <f>IF(ISERROR(roh_Tab_4_Formel!C12),"",roh_Tab_4_Formel!C12)</f>
        <v>422400</v>
      </c>
      <c r="D12" s="210">
        <f>IF(ISERROR(roh_Tab_4_Formel!D12),"",roh_Tab_4_Formel!D12)</f>
        <v>422059</v>
      </c>
      <c r="E12" s="210">
        <f>IF(ISERROR(roh_Tab_4_Formel!E12),"",roh_Tab_4_Formel!E12)</f>
        <v>431552</v>
      </c>
      <c r="F12" s="211">
        <f>IF(ISERROR(roh_Tab_4_Formel!F12),"",roh_Tab_4_Formel!F12)</f>
        <v>444335</v>
      </c>
      <c r="G12" s="212"/>
      <c r="H12" s="137"/>
      <c r="I12" s="137"/>
      <c r="J12" s="137"/>
      <c r="K12" s="137"/>
      <c r="L12" s="137"/>
      <c r="M12" s="137"/>
      <c r="N12" s="137"/>
    </row>
    <row r="13" spans="1:14" ht="18.75" customHeight="1" x14ac:dyDescent="0.2">
      <c r="A13" s="213" t="s">
        <v>67</v>
      </c>
      <c r="B13" s="214">
        <f>IF(ISERROR(roh_Tab_4_Formel!B13),"",roh_Tab_4_Formel!B13)</f>
        <v>68110</v>
      </c>
      <c r="C13" s="215">
        <f>IF(ISERROR(roh_Tab_4_Formel!C13),"",roh_Tab_4_Formel!C13)</f>
        <v>67953</v>
      </c>
      <c r="D13" s="215">
        <f>IF(ISERROR(roh_Tab_4_Formel!D13),"",roh_Tab_4_Formel!D13)</f>
        <v>67814</v>
      </c>
      <c r="E13" s="215">
        <f>IF(ISERROR(roh_Tab_4_Formel!E13),"",roh_Tab_4_Formel!E13)</f>
        <v>70069</v>
      </c>
      <c r="F13" s="216">
        <f>IF(ISERROR(roh_Tab_4_Formel!F13),"",roh_Tab_4_Formel!F13)</f>
        <v>73815</v>
      </c>
      <c r="G13" s="212"/>
      <c r="H13" s="137"/>
      <c r="I13" s="137"/>
      <c r="J13" s="137"/>
      <c r="K13" s="137"/>
      <c r="L13" s="137"/>
      <c r="M13" s="137"/>
      <c r="N13" s="137"/>
    </row>
    <row r="14" spans="1:14" ht="14.25" customHeight="1" x14ac:dyDescent="0.2">
      <c r="A14" s="217" t="s">
        <v>68</v>
      </c>
      <c r="B14" s="214">
        <f>IF(ISERROR(roh_Tab_4_Formel!B14),"",roh_Tab_4_Formel!B14)</f>
        <v>58561</v>
      </c>
      <c r="C14" s="215">
        <f>IF(ISERROR(roh_Tab_4_Formel!C14),"",roh_Tab_4_Formel!C14)</f>
        <v>58308</v>
      </c>
      <c r="D14" s="215">
        <f>IF(ISERROR(roh_Tab_4_Formel!D14),"",roh_Tab_4_Formel!D14)</f>
        <v>58122</v>
      </c>
      <c r="E14" s="215">
        <f>IF(ISERROR(roh_Tab_4_Formel!E14),"",roh_Tab_4_Formel!E14)</f>
        <v>60408</v>
      </c>
      <c r="F14" s="216">
        <f>IF(ISERROR(roh_Tab_4_Formel!F14),"",roh_Tab_4_Formel!F14)</f>
        <v>63719</v>
      </c>
      <c r="G14" s="212"/>
      <c r="H14" s="137"/>
      <c r="I14" s="137"/>
      <c r="J14" s="137"/>
      <c r="K14" s="137"/>
      <c r="L14" s="137"/>
      <c r="M14" s="137"/>
      <c r="N14" s="137"/>
    </row>
    <row r="15" spans="1:14" ht="14.25" customHeight="1" x14ac:dyDescent="0.2">
      <c r="A15" s="217" t="s">
        <v>69</v>
      </c>
      <c r="B15" s="214">
        <f>IF(ISERROR(roh_Tab_4_Formel!B15),"",roh_Tab_4_Formel!B15)</f>
        <v>7835</v>
      </c>
      <c r="C15" s="215">
        <f>IF(ISERROR(roh_Tab_4_Formel!C15),"",roh_Tab_4_Formel!C15)</f>
        <v>8231</v>
      </c>
      <c r="D15" s="215">
        <f>IF(ISERROR(roh_Tab_4_Formel!D15),"",roh_Tab_4_Formel!D15)</f>
        <v>8385</v>
      </c>
      <c r="E15" s="215">
        <f>IF(ISERROR(roh_Tab_4_Formel!E15),"",roh_Tab_4_Formel!E15)</f>
        <v>8281</v>
      </c>
      <c r="F15" s="216">
        <f>IF(ISERROR(roh_Tab_4_Formel!F15),"",roh_Tab_4_Formel!F15)</f>
        <v>8628</v>
      </c>
      <c r="G15" s="212"/>
      <c r="H15" s="137"/>
      <c r="I15" s="137"/>
      <c r="J15" s="137"/>
      <c r="K15" s="137"/>
      <c r="L15" s="137"/>
      <c r="M15" s="137"/>
      <c r="N15" s="137"/>
    </row>
    <row r="16" spans="1:14" ht="14.25" customHeight="1" x14ac:dyDescent="0.2">
      <c r="A16" s="217" t="s">
        <v>70</v>
      </c>
      <c r="B16" s="214" t="str">
        <f>IF(ISERROR(roh_Tab_4_Formel!B16),"",roh_Tab_4_Formel!B16)</f>
        <v/>
      </c>
      <c r="C16" s="215" t="str">
        <f>IF(ISERROR(roh_Tab_4_Formel!C16),"",roh_Tab_4_Formel!C16)</f>
        <v/>
      </c>
      <c r="D16" s="215" t="str">
        <f>IF(ISERROR(roh_Tab_4_Formel!D16),"",roh_Tab_4_Formel!D16)</f>
        <v/>
      </c>
      <c r="E16" s="215" t="str">
        <f>IF(ISERROR(roh_Tab_4_Formel!E16),"",roh_Tab_4_Formel!E16)</f>
        <v/>
      </c>
      <c r="F16" s="216" t="str">
        <f>IF(ISERROR(roh_Tab_4_Formel!F16),"",roh_Tab_4_Formel!F16)</f>
        <v/>
      </c>
      <c r="G16" s="212"/>
      <c r="H16" s="137"/>
      <c r="I16" s="137"/>
      <c r="J16" s="137"/>
      <c r="K16" s="137"/>
      <c r="L16" s="137"/>
      <c r="M16" s="137"/>
      <c r="N16" s="137"/>
    </row>
    <row r="17" spans="1:14" ht="14.25" customHeight="1" x14ac:dyDescent="0.2">
      <c r="A17" s="217" t="s">
        <v>71</v>
      </c>
      <c r="B17" s="214" t="str">
        <f>IF(ISERROR(roh_Tab_4_Formel!B17),"",roh_Tab_4_Formel!B17)</f>
        <v/>
      </c>
      <c r="C17" s="215" t="str">
        <f>IF(ISERROR(roh_Tab_4_Formel!C17),"",roh_Tab_4_Formel!C17)</f>
        <v/>
      </c>
      <c r="D17" s="215" t="str">
        <f>IF(ISERROR(roh_Tab_4_Formel!D17),"",roh_Tab_4_Formel!D17)</f>
        <v/>
      </c>
      <c r="E17" s="215" t="str">
        <f>IF(ISERROR(roh_Tab_4_Formel!E17),"",roh_Tab_4_Formel!E17)</f>
        <v/>
      </c>
      <c r="F17" s="216" t="str">
        <f>IF(ISERROR(roh_Tab_4_Formel!F17),"",roh_Tab_4_Formel!F17)</f>
        <v/>
      </c>
      <c r="G17" s="212"/>
      <c r="H17" s="137"/>
      <c r="I17" s="137"/>
      <c r="J17" s="137"/>
      <c r="K17" s="137"/>
      <c r="L17" s="137"/>
      <c r="M17" s="137"/>
      <c r="N17" s="137"/>
    </row>
    <row r="18" spans="1:14" ht="14.25" customHeight="1" x14ac:dyDescent="0.2">
      <c r="A18" s="217" t="s">
        <v>72</v>
      </c>
      <c r="B18" s="214">
        <f>IF(ISERROR(roh_Tab_4_Formel!B18),"",roh_Tab_4_Formel!B18)</f>
        <v>1714</v>
      </c>
      <c r="C18" s="215">
        <f>IF(ISERROR(roh_Tab_4_Formel!C18),"",roh_Tab_4_Formel!C18)</f>
        <v>1414</v>
      </c>
      <c r="D18" s="215">
        <f>IF(ISERROR(roh_Tab_4_Formel!D18),"",roh_Tab_4_Formel!D18)</f>
        <v>1307</v>
      </c>
      <c r="E18" s="215">
        <f>IF(ISERROR(roh_Tab_4_Formel!E18),"",roh_Tab_4_Formel!E18)</f>
        <v>1380</v>
      </c>
      <c r="F18" s="216">
        <f>IF(ISERROR(roh_Tab_4_Formel!F18),"",roh_Tab_4_Formel!F18)</f>
        <v>1468</v>
      </c>
      <c r="G18" s="212"/>
      <c r="H18" s="137"/>
      <c r="I18" s="137"/>
      <c r="J18" s="137"/>
      <c r="K18" s="137"/>
      <c r="L18" s="137"/>
      <c r="M18" s="137"/>
      <c r="N18" s="137"/>
    </row>
    <row r="19" spans="1:14" ht="18.75" customHeight="1" x14ac:dyDescent="0.2">
      <c r="A19" s="213" t="s">
        <v>73</v>
      </c>
      <c r="B19" s="214">
        <f>IF(ISERROR(roh_Tab_4_Formel!B19),"",roh_Tab_4_Formel!B19)</f>
        <v>247828</v>
      </c>
      <c r="C19" s="215">
        <f>IF(ISERROR(roh_Tab_4_Formel!C19),"",roh_Tab_4_Formel!C19)</f>
        <v>242722</v>
      </c>
      <c r="D19" s="215">
        <f>IF(ISERROR(roh_Tab_4_Formel!D19),"",roh_Tab_4_Formel!D19)</f>
        <v>242093</v>
      </c>
      <c r="E19" s="215">
        <f>IF(ISERROR(roh_Tab_4_Formel!E19),"",roh_Tab_4_Formel!E19)</f>
        <v>238225</v>
      </c>
      <c r="F19" s="216">
        <f>IF(ISERROR(roh_Tab_4_Formel!F19),"",roh_Tab_4_Formel!F19)</f>
        <v>233442</v>
      </c>
      <c r="G19" s="212"/>
      <c r="H19" s="137"/>
      <c r="I19" s="137"/>
      <c r="J19" s="137"/>
      <c r="K19" s="137"/>
      <c r="L19" s="137"/>
      <c r="M19" s="137"/>
      <c r="N19" s="137"/>
    </row>
    <row r="20" spans="1:14" ht="14.25" customHeight="1" x14ac:dyDescent="0.2">
      <c r="A20" s="218" t="s">
        <v>74</v>
      </c>
      <c r="B20" s="214">
        <f>IF(ISERROR(roh_Tab_4_Formel!B20),"",roh_Tab_4_Formel!B20)</f>
        <v>184819</v>
      </c>
      <c r="C20" s="215">
        <f>IF(ISERROR(roh_Tab_4_Formel!C20),"",roh_Tab_4_Formel!C20)</f>
        <v>185110</v>
      </c>
      <c r="D20" s="215">
        <f>IF(ISERROR(roh_Tab_4_Formel!D20),"",roh_Tab_4_Formel!D20)</f>
        <v>188950</v>
      </c>
      <c r="E20" s="215">
        <f>IF(ISERROR(roh_Tab_4_Formel!E20),"",roh_Tab_4_Formel!E20)</f>
        <v>186028</v>
      </c>
      <c r="F20" s="216">
        <f>IF(ISERROR(roh_Tab_4_Formel!F20),"",roh_Tab_4_Formel!F20)</f>
        <v>178607</v>
      </c>
      <c r="G20" s="212"/>
      <c r="H20" s="137"/>
      <c r="I20" s="137"/>
      <c r="J20" s="137"/>
      <c r="K20" s="137"/>
      <c r="L20" s="137"/>
      <c r="M20" s="137"/>
      <c r="N20" s="137"/>
    </row>
    <row r="21" spans="1:14" ht="14.25" customHeight="1" x14ac:dyDescent="0.2">
      <c r="A21" s="218" t="s">
        <v>75</v>
      </c>
      <c r="B21" s="214">
        <f>IF(ISERROR(roh_Tab_4_Formel!B21),"",roh_Tab_4_Formel!B21)</f>
        <v>27033</v>
      </c>
      <c r="C21" s="215">
        <f>IF(ISERROR(roh_Tab_4_Formel!C21),"",roh_Tab_4_Formel!C21)</f>
        <v>24712</v>
      </c>
      <c r="D21" s="215">
        <f>IF(ISERROR(roh_Tab_4_Formel!D21),"",roh_Tab_4_Formel!D21)</f>
        <v>23595</v>
      </c>
      <c r="E21" s="215">
        <f>IF(ISERROR(roh_Tab_4_Formel!E21),"",roh_Tab_4_Formel!E21)</f>
        <v>22823</v>
      </c>
      <c r="F21" s="216">
        <f>IF(ISERROR(roh_Tab_4_Formel!F21),"",roh_Tab_4_Formel!F21)</f>
        <v>23094</v>
      </c>
      <c r="G21" s="212"/>
      <c r="H21" s="137"/>
      <c r="I21" s="137"/>
      <c r="J21" s="137"/>
      <c r="K21" s="137"/>
      <c r="L21" s="137"/>
      <c r="M21" s="137"/>
      <c r="N21" s="137"/>
    </row>
    <row r="22" spans="1:14" ht="14.25" customHeight="1" x14ac:dyDescent="0.2">
      <c r="A22" s="217" t="s">
        <v>76</v>
      </c>
      <c r="B22" s="214">
        <f>IF(ISERROR(roh_Tab_4_Formel!B22),"",roh_Tab_4_Formel!B22)</f>
        <v>35976</v>
      </c>
      <c r="C22" s="215">
        <f>IF(ISERROR(roh_Tab_4_Formel!C22),"",roh_Tab_4_Formel!C22)</f>
        <v>32900</v>
      </c>
      <c r="D22" s="215">
        <f>IF(ISERROR(roh_Tab_4_Formel!D22),"",roh_Tab_4_Formel!D22)</f>
        <v>29548</v>
      </c>
      <c r="E22" s="215">
        <f>IF(ISERROR(roh_Tab_4_Formel!E22),"",roh_Tab_4_Formel!E22)</f>
        <v>29374</v>
      </c>
      <c r="F22" s="216">
        <f>IF(ISERROR(roh_Tab_4_Formel!F22),"",roh_Tab_4_Formel!F22)</f>
        <v>31741</v>
      </c>
      <c r="G22" s="212"/>
      <c r="H22" s="137"/>
      <c r="I22" s="137"/>
      <c r="J22" s="137"/>
      <c r="K22" s="137"/>
      <c r="L22" s="137"/>
      <c r="M22" s="137"/>
      <c r="N22" s="137"/>
    </row>
    <row r="23" spans="1:14" ht="18.75" customHeight="1" x14ac:dyDescent="0.2">
      <c r="A23" s="213" t="s">
        <v>77</v>
      </c>
      <c r="B23" s="214">
        <f>IF(ISERROR(roh_Tab_4_Formel!B23),"",roh_Tab_4_Formel!B23)</f>
        <v>7127</v>
      </c>
      <c r="C23" s="215">
        <f>IF(ISERROR(roh_Tab_4_Formel!C23),"",roh_Tab_4_Formel!C23)</f>
        <v>6048</v>
      </c>
      <c r="D23" s="215">
        <f>IF(ISERROR(roh_Tab_4_Formel!D23),"",roh_Tab_4_Formel!D23)</f>
        <v>6195</v>
      </c>
      <c r="E23" s="215">
        <f>IF(ISERROR(roh_Tab_4_Formel!E23),"",roh_Tab_4_Formel!E23)</f>
        <v>6503</v>
      </c>
      <c r="F23" s="216">
        <f>IF(ISERROR(roh_Tab_4_Formel!F23),"",roh_Tab_4_Formel!F23)</f>
        <v>7267</v>
      </c>
      <c r="G23" s="212"/>
      <c r="H23" s="137"/>
      <c r="I23" s="137"/>
      <c r="J23" s="137"/>
      <c r="K23" s="137"/>
      <c r="L23" s="137"/>
      <c r="M23" s="137"/>
      <c r="N23" s="137"/>
    </row>
    <row r="24" spans="1:14" ht="14.25" customHeight="1" x14ac:dyDescent="0.2">
      <c r="A24" s="217" t="s">
        <v>78</v>
      </c>
      <c r="B24" s="214">
        <f>IF(ISERROR(roh_Tab_4_Formel!B24),"",roh_Tab_4_Formel!B24)</f>
        <v>635</v>
      </c>
      <c r="C24" s="215">
        <f>IF(ISERROR(roh_Tab_4_Formel!C24),"",roh_Tab_4_Formel!C24)</f>
        <v>636</v>
      </c>
      <c r="D24" s="215">
        <f>IF(ISERROR(roh_Tab_4_Formel!D24),"",roh_Tab_4_Formel!D24)</f>
        <v>675</v>
      </c>
      <c r="E24" s="215">
        <f>IF(ISERROR(roh_Tab_4_Formel!E24),"",roh_Tab_4_Formel!E24)</f>
        <v>817</v>
      </c>
      <c r="F24" s="216">
        <f>IF(ISERROR(roh_Tab_4_Formel!F24),"",roh_Tab_4_Formel!F24)</f>
        <v>1032</v>
      </c>
      <c r="G24" s="212"/>
      <c r="H24" s="137"/>
      <c r="I24" s="137"/>
      <c r="J24" s="137"/>
      <c r="K24" s="137"/>
      <c r="L24" s="137"/>
      <c r="M24" s="137"/>
      <c r="N24" s="137"/>
    </row>
    <row r="25" spans="1:14" ht="14.25" customHeight="1" x14ac:dyDescent="0.2">
      <c r="A25" s="217" t="s">
        <v>248</v>
      </c>
      <c r="B25" s="214">
        <f>IF(ISERROR(roh_Tab_4_Formel!B25),"",roh_Tab_4_Formel!B25)</f>
        <v>6492</v>
      </c>
      <c r="C25" s="215">
        <f>IF(ISERROR(roh_Tab_4_Formel!C25),"",roh_Tab_4_Formel!C25)</f>
        <v>5412</v>
      </c>
      <c r="D25" s="215">
        <f>IF(ISERROR(roh_Tab_4_Formel!D25),"",roh_Tab_4_Formel!D25)</f>
        <v>5520</v>
      </c>
      <c r="E25" s="215">
        <f>IF(ISERROR(roh_Tab_4_Formel!E25),"",roh_Tab_4_Formel!E25)</f>
        <v>5686</v>
      </c>
      <c r="F25" s="216">
        <f>IF(ISERROR(roh_Tab_4_Formel!F25),"",roh_Tab_4_Formel!F25)</f>
        <v>6235</v>
      </c>
      <c r="G25" s="212"/>
      <c r="H25" s="137"/>
      <c r="I25" s="137"/>
      <c r="J25" s="137"/>
      <c r="K25" s="137"/>
      <c r="L25" s="137"/>
      <c r="M25" s="137"/>
      <c r="N25" s="137"/>
    </row>
    <row r="26" spans="1:14" ht="18.75" customHeight="1" x14ac:dyDescent="0.2">
      <c r="A26" s="213" t="s">
        <v>20</v>
      </c>
      <c r="B26" s="214">
        <f>IF(ISERROR(roh_Tab_4_Formel!B26),"",roh_Tab_4_Formel!B26)</f>
        <v>9163</v>
      </c>
      <c r="C26" s="215">
        <f>IF(ISERROR(roh_Tab_4_Formel!C26),"",roh_Tab_4_Formel!C26)</f>
        <v>8319</v>
      </c>
      <c r="D26" s="215">
        <f>IF(ISERROR(roh_Tab_4_Formel!D26),"",roh_Tab_4_Formel!D26)</f>
        <v>8101</v>
      </c>
      <c r="E26" s="215">
        <f>IF(ISERROR(roh_Tab_4_Formel!E26),"",roh_Tab_4_Formel!E26)</f>
        <v>9010</v>
      </c>
      <c r="F26" s="216">
        <f>IF(ISERROR(roh_Tab_4_Formel!F26),"",roh_Tab_4_Formel!F26)</f>
        <v>9114</v>
      </c>
      <c r="G26" s="212"/>
      <c r="H26" s="137"/>
      <c r="I26" s="137"/>
      <c r="J26" s="137"/>
      <c r="K26" s="137"/>
      <c r="L26" s="137"/>
      <c r="M26" s="137"/>
      <c r="N26" s="137"/>
    </row>
    <row r="27" spans="1:14" ht="14.25" customHeight="1" x14ac:dyDescent="0.2">
      <c r="A27" s="57" t="s">
        <v>447</v>
      </c>
      <c r="B27" s="214">
        <f>IF(ISERROR(roh_Tab_4_Formel!B27),"",roh_Tab_4_Formel!B27)</f>
        <v>7310</v>
      </c>
      <c r="C27" s="215">
        <f>IF(ISERROR(roh_Tab_4_Formel!C27),"",roh_Tab_4_Formel!C27)</f>
        <v>6682</v>
      </c>
      <c r="D27" s="215">
        <f>IF(ISERROR(roh_Tab_4_Formel!D27),"",roh_Tab_4_Formel!D27)</f>
        <v>6415</v>
      </c>
      <c r="E27" s="215">
        <f>IF(ISERROR(roh_Tab_4_Formel!E27),"",roh_Tab_4_Formel!E27)</f>
        <v>7261</v>
      </c>
      <c r="F27" s="216">
        <f>IF(ISERROR(roh_Tab_4_Formel!F27),"",roh_Tab_4_Formel!F27)</f>
        <v>7127</v>
      </c>
      <c r="G27" s="212"/>
      <c r="H27" s="137"/>
      <c r="I27" s="137"/>
      <c r="J27" s="137"/>
      <c r="K27" s="137"/>
      <c r="L27" s="137"/>
      <c r="M27" s="137"/>
      <c r="N27" s="137"/>
    </row>
    <row r="28" spans="1:14" ht="14.25" customHeight="1" x14ac:dyDescent="0.2">
      <c r="A28" s="57" t="s">
        <v>448</v>
      </c>
      <c r="B28" s="214">
        <f>IF(ISERROR(roh_Tab_4_Formel!B28),"",roh_Tab_4_Formel!B28)</f>
        <v>586</v>
      </c>
      <c r="C28" s="215">
        <f>IF(ISERROR(roh_Tab_4_Formel!C28),"",roh_Tab_4_Formel!C28)</f>
        <v>630</v>
      </c>
      <c r="D28" s="215">
        <f>IF(ISERROR(roh_Tab_4_Formel!D28),"",roh_Tab_4_Formel!D28)</f>
        <v>655</v>
      </c>
      <c r="E28" s="215">
        <f>IF(ISERROR(roh_Tab_4_Formel!E28),"",roh_Tab_4_Formel!E28)</f>
        <v>695</v>
      </c>
      <c r="F28" s="216">
        <f>IF(ISERROR(roh_Tab_4_Formel!F28),"",roh_Tab_4_Formel!F28)</f>
        <v>816</v>
      </c>
      <c r="G28" s="212"/>
      <c r="H28" s="137"/>
      <c r="I28" s="137"/>
      <c r="J28" s="137"/>
      <c r="K28" s="137"/>
      <c r="L28" s="137"/>
      <c r="M28" s="137"/>
      <c r="N28" s="137"/>
    </row>
    <row r="29" spans="1:14" ht="14.25" customHeight="1" x14ac:dyDescent="0.2">
      <c r="A29" s="217" t="s">
        <v>79</v>
      </c>
      <c r="B29" s="214">
        <f>IF(ISERROR(roh_Tab_4_Formel!B29),"",roh_Tab_4_Formel!B29)</f>
        <v>1237</v>
      </c>
      <c r="C29" s="215">
        <f>IF(ISERROR(roh_Tab_4_Formel!C29),"",roh_Tab_4_Formel!C29)</f>
        <v>978</v>
      </c>
      <c r="D29" s="215">
        <f>IF(ISERROR(roh_Tab_4_Formel!D29),"",roh_Tab_4_Formel!D29)</f>
        <v>1005</v>
      </c>
      <c r="E29" s="215">
        <f>IF(ISERROR(roh_Tab_4_Formel!E29),"",roh_Tab_4_Formel!E29)</f>
        <v>1021</v>
      </c>
      <c r="F29" s="216">
        <f>IF(ISERROR(roh_Tab_4_Formel!F29),"",roh_Tab_4_Formel!F29)</f>
        <v>1155</v>
      </c>
      <c r="G29" s="212"/>
      <c r="H29" s="137"/>
      <c r="I29" s="137"/>
      <c r="J29" s="137"/>
      <c r="K29" s="137"/>
      <c r="L29" s="137"/>
      <c r="M29" s="137"/>
      <c r="N29" s="137"/>
    </row>
    <row r="30" spans="1:14" ht="14.25" customHeight="1" x14ac:dyDescent="0.2">
      <c r="A30" s="217" t="s">
        <v>80</v>
      </c>
      <c r="B30" s="214">
        <f>IF(ISERROR(roh_Tab_4_Formel!B30),"",roh_Tab_4_Formel!B30)</f>
        <v>26</v>
      </c>
      <c r="C30" s="215">
        <f>IF(ISERROR(roh_Tab_4_Formel!C30),"",roh_Tab_4_Formel!C30)</f>
        <v>20</v>
      </c>
      <c r="D30" s="215">
        <f>IF(ISERROR(roh_Tab_4_Formel!D30),"",roh_Tab_4_Formel!D30)</f>
        <v>16</v>
      </c>
      <c r="E30" s="215">
        <f>IF(ISERROR(roh_Tab_4_Formel!E30),"",roh_Tab_4_Formel!E30)</f>
        <v>19</v>
      </c>
      <c r="F30" s="216">
        <f>IF(ISERROR(roh_Tab_4_Formel!F30),"",roh_Tab_4_Formel!F30)</f>
        <v>3</v>
      </c>
      <c r="G30" s="212"/>
      <c r="H30" s="137"/>
      <c r="I30" s="137"/>
      <c r="J30" s="137"/>
      <c r="K30" s="137"/>
      <c r="L30" s="137"/>
      <c r="M30" s="137"/>
      <c r="N30" s="137"/>
    </row>
    <row r="31" spans="1:14" ht="14.25" customHeight="1" x14ac:dyDescent="0.2">
      <c r="A31" s="217" t="s">
        <v>81</v>
      </c>
      <c r="B31" s="214">
        <f>IF(ISERROR(roh_Tab_4_Formel!B31),"",roh_Tab_4_Formel!B31)</f>
        <v>4</v>
      </c>
      <c r="C31" s="215">
        <f>IF(ISERROR(roh_Tab_4_Formel!C31),"",roh_Tab_4_Formel!C31)</f>
        <v>9</v>
      </c>
      <c r="D31" s="215">
        <f>IF(ISERROR(roh_Tab_4_Formel!D31),"",roh_Tab_4_Formel!D31)</f>
        <v>10</v>
      </c>
      <c r="E31" s="215">
        <f>IF(ISERROR(roh_Tab_4_Formel!E31),"",roh_Tab_4_Formel!E31)</f>
        <v>14</v>
      </c>
      <c r="F31" s="216">
        <f>IF(ISERROR(roh_Tab_4_Formel!F31),"",roh_Tab_4_Formel!F31)</f>
        <v>13</v>
      </c>
      <c r="G31" s="212"/>
      <c r="H31" s="137"/>
      <c r="I31" s="137"/>
      <c r="J31" s="137"/>
      <c r="K31" s="137"/>
      <c r="L31" s="137"/>
      <c r="M31" s="137"/>
      <c r="N31" s="137"/>
    </row>
    <row r="32" spans="1:14" ht="18.75" customHeight="1" x14ac:dyDescent="0.2">
      <c r="A32" s="219" t="s">
        <v>82</v>
      </c>
      <c r="B32" s="220">
        <f>IF(ISERROR(roh_Tab_4_Formel!B32),"",roh_Tab_4_Formel!B32)</f>
        <v>101315</v>
      </c>
      <c r="C32" s="221">
        <f>IF(ISERROR(roh_Tab_4_Formel!C32),"",roh_Tab_4_Formel!C32)</f>
        <v>97358</v>
      </c>
      <c r="D32" s="221">
        <f>IF(ISERROR(roh_Tab_4_Formel!D32),"",roh_Tab_4_Formel!D32)</f>
        <v>97856</v>
      </c>
      <c r="E32" s="221">
        <f>IF(ISERROR(roh_Tab_4_Formel!E32),"",roh_Tab_4_Formel!E32)</f>
        <v>107745</v>
      </c>
      <c r="F32" s="222">
        <f>IF(ISERROR(roh_Tab_4_Formel!F32),"",roh_Tab_4_Formel!F32)</f>
        <v>120697</v>
      </c>
      <c r="G32" s="212"/>
      <c r="H32" s="137"/>
      <c r="I32" s="137"/>
      <c r="J32" s="137"/>
      <c r="K32" s="137"/>
      <c r="L32" s="137"/>
      <c r="M32" s="137"/>
      <c r="N32" s="137"/>
    </row>
    <row r="33" spans="1:14" s="171" customFormat="1" ht="11.25" customHeight="1" x14ac:dyDescent="0.15">
      <c r="A33" s="159"/>
      <c r="B33" s="223"/>
      <c r="C33" s="223"/>
      <c r="D33" s="223"/>
      <c r="E33" s="223"/>
      <c r="F33" s="224" t="s">
        <v>16</v>
      </c>
      <c r="G33" s="163"/>
      <c r="H33" s="164"/>
      <c r="I33" s="164"/>
      <c r="J33" s="164"/>
      <c r="K33" s="164"/>
      <c r="L33" s="164"/>
      <c r="M33" s="164"/>
      <c r="N33" s="164"/>
    </row>
    <row r="34" spans="1:14" s="171" customFormat="1" ht="6" customHeight="1" x14ac:dyDescent="0.15">
      <c r="A34" s="165"/>
      <c r="B34" s="165"/>
      <c r="C34" s="165"/>
      <c r="D34" s="165"/>
      <c r="E34" s="165"/>
      <c r="F34" s="165"/>
      <c r="G34" s="163"/>
      <c r="H34" s="164"/>
      <c r="I34" s="164"/>
      <c r="J34" s="164"/>
      <c r="K34" s="164"/>
      <c r="L34" s="164"/>
      <c r="M34" s="164"/>
      <c r="N34" s="164"/>
    </row>
    <row r="35" spans="1:14" s="171" customFormat="1" ht="30" customHeight="1" x14ac:dyDescent="0.15">
      <c r="A35" s="494" t="str">
        <f>IF(COUNTIF(B12:F32,"*")-COUNTIF(B12:F32,"")&gt;0,Org!E2,"")</f>
        <v/>
      </c>
      <c r="B35" s="494"/>
      <c r="C35" s="494"/>
      <c r="D35" s="494"/>
      <c r="E35" s="494"/>
      <c r="F35" s="494"/>
      <c r="G35" s="163"/>
      <c r="H35" s="164"/>
      <c r="I35" s="164"/>
      <c r="J35" s="164"/>
      <c r="K35" s="164"/>
      <c r="L35" s="164"/>
      <c r="M35" s="164"/>
      <c r="N35" s="164"/>
    </row>
    <row r="36" spans="1:14" s="171" customFormat="1" ht="11.25" customHeight="1" x14ac:dyDescent="0.15">
      <c r="A36" s="167" t="s">
        <v>23</v>
      </c>
      <c r="B36" s="165"/>
      <c r="C36" s="165"/>
      <c r="D36" s="165"/>
      <c r="E36" s="165"/>
      <c r="F36" s="165"/>
      <c r="G36" s="164"/>
      <c r="H36" s="164"/>
      <c r="I36" s="164"/>
      <c r="J36" s="164"/>
      <c r="K36" s="164"/>
      <c r="L36" s="164"/>
      <c r="M36" s="164"/>
      <c r="N36" s="164"/>
    </row>
    <row r="37" spans="1:14" s="171" customFormat="1" ht="11.25" customHeight="1" x14ac:dyDescent="0.2">
      <c r="A37" s="164"/>
      <c r="B37" s="212"/>
      <c r="C37" s="212"/>
      <c r="D37" s="212"/>
      <c r="E37" s="212"/>
      <c r="F37" s="212"/>
      <c r="G37" s="164"/>
      <c r="H37" s="164"/>
      <c r="I37" s="164"/>
      <c r="J37" s="164"/>
      <c r="K37" s="164"/>
      <c r="L37" s="164"/>
      <c r="M37" s="164"/>
      <c r="N37" s="164"/>
    </row>
    <row r="38" spans="1:14" s="171" customFormat="1" ht="15.75" customHeight="1" x14ac:dyDescent="0.15">
      <c r="A38" s="164"/>
      <c r="B38" s="164"/>
      <c r="C38" s="164"/>
      <c r="D38" s="164"/>
      <c r="E38" s="164"/>
      <c r="F38" s="164"/>
      <c r="G38" s="164"/>
      <c r="H38" s="164"/>
      <c r="I38" s="164"/>
      <c r="J38" s="164"/>
      <c r="K38" s="164"/>
      <c r="L38" s="164"/>
      <c r="M38" s="164"/>
      <c r="N38" s="164"/>
    </row>
    <row r="39" spans="1:14" ht="15.75" customHeight="1" x14ac:dyDescent="0.2">
      <c r="A39" s="137"/>
      <c r="B39" s="137"/>
      <c r="C39" s="137"/>
      <c r="D39" s="137"/>
      <c r="E39" s="137"/>
      <c r="F39" s="137"/>
      <c r="G39" s="137"/>
      <c r="H39" s="137"/>
      <c r="I39" s="137"/>
      <c r="J39" s="137"/>
      <c r="K39" s="137"/>
      <c r="L39" s="137"/>
      <c r="M39" s="137"/>
      <c r="N39" s="137"/>
    </row>
    <row r="40" spans="1:14" ht="15.75" customHeight="1" x14ac:dyDescent="0.2">
      <c r="A40" s="137"/>
      <c r="B40" s="137"/>
      <c r="C40" s="137"/>
      <c r="D40" s="137"/>
      <c r="E40" s="137"/>
      <c r="F40" s="137"/>
      <c r="G40" s="137"/>
      <c r="H40" s="137"/>
      <c r="I40" s="137"/>
      <c r="J40" s="137"/>
      <c r="K40" s="137"/>
      <c r="L40" s="137"/>
      <c r="M40" s="137"/>
      <c r="N40" s="137"/>
    </row>
    <row r="41" spans="1:14" ht="15.75" customHeight="1" x14ac:dyDescent="0.2">
      <c r="A41" s="137"/>
      <c r="B41" s="137"/>
      <c r="C41" s="137"/>
      <c r="D41" s="137"/>
      <c r="E41" s="137"/>
      <c r="F41" s="137"/>
      <c r="G41" s="137"/>
      <c r="H41" s="137"/>
      <c r="I41" s="137"/>
      <c r="J41" s="137"/>
      <c r="K41" s="137"/>
      <c r="L41" s="137"/>
      <c r="M41" s="137"/>
      <c r="N41" s="137"/>
    </row>
    <row r="42" spans="1:14" ht="15.75" customHeight="1" x14ac:dyDescent="0.2">
      <c r="A42" s="137"/>
      <c r="B42" s="137"/>
      <c r="C42" s="137"/>
      <c r="D42" s="137"/>
      <c r="E42" s="137"/>
      <c r="F42" s="137"/>
      <c r="G42" s="137"/>
      <c r="H42" s="137"/>
      <c r="I42" s="137"/>
      <c r="J42" s="137"/>
      <c r="K42" s="137"/>
      <c r="L42" s="137"/>
      <c r="M42" s="137"/>
      <c r="N42" s="137"/>
    </row>
    <row r="43" spans="1:14" ht="15.75" customHeight="1" x14ac:dyDescent="0.2">
      <c r="A43" s="137"/>
      <c r="B43" s="137"/>
      <c r="C43" s="137"/>
      <c r="D43" s="137"/>
      <c r="E43" s="137"/>
      <c r="F43" s="137"/>
      <c r="G43" s="137"/>
      <c r="H43" s="137"/>
      <c r="I43" s="137"/>
      <c r="J43" s="137"/>
      <c r="K43" s="137"/>
      <c r="L43" s="137"/>
      <c r="M43" s="137"/>
      <c r="N43" s="137"/>
    </row>
    <row r="44" spans="1:14" ht="15.75" customHeight="1" x14ac:dyDescent="0.2">
      <c r="A44" s="137"/>
      <c r="B44" s="137"/>
      <c r="C44" s="137"/>
      <c r="D44" s="137"/>
      <c r="E44" s="137"/>
      <c r="F44" s="137"/>
      <c r="G44" s="137"/>
      <c r="H44" s="137"/>
      <c r="I44" s="137"/>
      <c r="J44" s="137"/>
      <c r="K44" s="137"/>
      <c r="L44" s="137"/>
      <c r="M44" s="137"/>
      <c r="N44" s="137"/>
    </row>
    <row r="45" spans="1:14" ht="15.75" customHeight="1" x14ac:dyDescent="0.2">
      <c r="A45" s="137"/>
      <c r="B45" s="137"/>
      <c r="C45" s="137"/>
      <c r="D45" s="137"/>
      <c r="E45" s="137"/>
      <c r="F45" s="137"/>
      <c r="G45" s="137"/>
      <c r="H45" s="137"/>
      <c r="I45" s="137"/>
      <c r="J45" s="137"/>
      <c r="K45" s="137"/>
      <c r="L45" s="137"/>
      <c r="M45" s="137"/>
      <c r="N45" s="137"/>
    </row>
    <row r="46" spans="1:14" ht="15.75" customHeight="1" x14ac:dyDescent="0.2">
      <c r="A46" s="137"/>
      <c r="B46" s="137"/>
      <c r="C46" s="137"/>
      <c r="D46" s="137"/>
      <c r="E46" s="137"/>
      <c r="F46" s="137"/>
      <c r="G46" s="137"/>
      <c r="H46" s="137"/>
      <c r="I46" s="137"/>
      <c r="J46" s="137"/>
      <c r="K46" s="137"/>
      <c r="L46" s="137"/>
      <c r="M46" s="137"/>
      <c r="N46" s="137"/>
    </row>
    <row r="47" spans="1:14" ht="15.75" customHeight="1" x14ac:dyDescent="0.2">
      <c r="A47" s="137"/>
      <c r="B47" s="137"/>
      <c r="C47" s="137"/>
      <c r="D47" s="137"/>
      <c r="E47" s="137"/>
      <c r="F47" s="137"/>
      <c r="G47" s="137"/>
      <c r="H47" s="137"/>
      <c r="I47" s="137"/>
      <c r="J47" s="137"/>
      <c r="K47" s="137"/>
      <c r="L47" s="137"/>
      <c r="M47" s="137"/>
      <c r="N47" s="137"/>
    </row>
    <row r="48" spans="1:14" ht="15.75" customHeight="1" x14ac:dyDescent="0.2">
      <c r="A48" s="137"/>
      <c r="B48" s="137"/>
      <c r="C48" s="137"/>
      <c r="D48" s="137"/>
      <c r="E48" s="137"/>
      <c r="F48" s="137"/>
      <c r="G48" s="137"/>
      <c r="H48" s="137"/>
      <c r="I48" s="137"/>
      <c r="J48" s="137"/>
      <c r="K48" s="137"/>
      <c r="L48" s="137"/>
      <c r="M48" s="137"/>
      <c r="N48" s="137"/>
    </row>
    <row r="49" spans="1:14" ht="15.75" customHeight="1" x14ac:dyDescent="0.2">
      <c r="A49" s="137"/>
      <c r="B49" s="137"/>
      <c r="C49" s="137"/>
      <c r="D49" s="137"/>
      <c r="E49" s="137"/>
      <c r="F49" s="137"/>
      <c r="G49" s="137"/>
      <c r="H49" s="137"/>
      <c r="I49" s="137"/>
      <c r="J49" s="137"/>
      <c r="K49" s="137"/>
      <c r="L49" s="137"/>
      <c r="M49" s="137"/>
      <c r="N49" s="137"/>
    </row>
    <row r="50" spans="1:14" ht="15.75" customHeight="1" x14ac:dyDescent="0.2">
      <c r="A50" s="137"/>
      <c r="B50" s="137"/>
      <c r="C50" s="137"/>
      <c r="D50" s="137"/>
      <c r="E50" s="137"/>
      <c r="F50" s="137"/>
      <c r="G50" s="137"/>
      <c r="H50" s="137"/>
      <c r="I50" s="137"/>
      <c r="J50" s="137"/>
      <c r="K50" s="137"/>
      <c r="L50" s="137"/>
      <c r="M50" s="137"/>
      <c r="N50" s="137"/>
    </row>
    <row r="51" spans="1:14" ht="15.75" customHeight="1" x14ac:dyDescent="0.2">
      <c r="A51" s="137"/>
      <c r="B51" s="137"/>
      <c r="C51" s="137"/>
      <c r="D51" s="137"/>
      <c r="E51" s="137"/>
      <c r="F51" s="137"/>
      <c r="G51" s="137"/>
      <c r="H51" s="137"/>
      <c r="I51" s="137"/>
      <c r="J51" s="137"/>
      <c r="K51" s="137"/>
      <c r="L51" s="137"/>
      <c r="M51" s="137"/>
      <c r="N51" s="137"/>
    </row>
    <row r="52" spans="1:14" ht="15.75" customHeight="1" x14ac:dyDescent="0.2">
      <c r="A52" s="137"/>
      <c r="B52" s="137"/>
      <c r="C52" s="137"/>
      <c r="D52" s="137"/>
      <c r="E52" s="137"/>
      <c r="F52" s="137"/>
      <c r="G52" s="137"/>
      <c r="H52" s="137"/>
      <c r="I52" s="137"/>
      <c r="J52" s="137"/>
      <c r="K52" s="137"/>
      <c r="L52" s="137"/>
      <c r="M52" s="137"/>
      <c r="N52" s="137"/>
    </row>
    <row r="53" spans="1:14" ht="15.75" customHeight="1" x14ac:dyDescent="0.2">
      <c r="A53" s="137"/>
      <c r="B53" s="137"/>
      <c r="C53" s="137"/>
      <c r="D53" s="137"/>
      <c r="E53" s="137"/>
      <c r="F53" s="137"/>
      <c r="G53" s="137"/>
      <c r="H53" s="137"/>
      <c r="I53" s="137"/>
      <c r="J53" s="137"/>
      <c r="K53" s="137"/>
      <c r="L53" s="137"/>
      <c r="M53" s="137"/>
      <c r="N53" s="137"/>
    </row>
    <row r="54" spans="1:14" ht="15.75" customHeight="1" x14ac:dyDescent="0.2">
      <c r="A54" s="137"/>
      <c r="B54" s="137"/>
      <c r="C54" s="137"/>
      <c r="D54" s="137"/>
      <c r="E54" s="137"/>
      <c r="F54" s="137"/>
      <c r="G54" s="137"/>
      <c r="H54" s="137"/>
      <c r="I54" s="137"/>
      <c r="J54" s="137"/>
      <c r="K54" s="137"/>
      <c r="L54" s="137"/>
      <c r="M54" s="137"/>
      <c r="N54" s="137"/>
    </row>
    <row r="55" spans="1:14" ht="15.75" customHeight="1" x14ac:dyDescent="0.2">
      <c r="A55" s="137"/>
      <c r="B55" s="137"/>
      <c r="C55" s="137"/>
      <c r="D55" s="137"/>
      <c r="E55" s="137"/>
      <c r="F55" s="137"/>
      <c r="G55" s="137"/>
      <c r="H55" s="137"/>
      <c r="I55" s="137"/>
      <c r="J55" s="137"/>
      <c r="K55" s="137"/>
      <c r="L55" s="137"/>
      <c r="M55" s="137"/>
      <c r="N55" s="137"/>
    </row>
    <row r="56" spans="1:14" ht="15.75" customHeight="1" x14ac:dyDescent="0.2">
      <c r="A56" s="137"/>
      <c r="B56" s="137"/>
      <c r="C56" s="137"/>
      <c r="D56" s="137"/>
      <c r="E56" s="137"/>
      <c r="F56" s="137"/>
      <c r="G56" s="137"/>
      <c r="H56" s="137"/>
      <c r="I56" s="137"/>
      <c r="J56" s="137"/>
      <c r="K56" s="137"/>
      <c r="L56" s="137"/>
      <c r="M56" s="137"/>
      <c r="N56" s="137"/>
    </row>
    <row r="57" spans="1:14" ht="15.75" customHeight="1" x14ac:dyDescent="0.2">
      <c r="A57" s="137"/>
      <c r="B57" s="137"/>
      <c r="C57" s="137"/>
      <c r="D57" s="137"/>
      <c r="E57" s="137"/>
      <c r="F57" s="137"/>
      <c r="G57" s="137"/>
      <c r="H57" s="137"/>
      <c r="I57" s="137"/>
      <c r="J57" s="137"/>
      <c r="K57" s="137"/>
      <c r="L57" s="137"/>
      <c r="M57" s="137"/>
      <c r="N57" s="137"/>
    </row>
    <row r="58" spans="1:14" ht="15.75" customHeight="1" x14ac:dyDescent="0.2">
      <c r="A58" s="137"/>
      <c r="B58" s="137"/>
      <c r="C58" s="137"/>
      <c r="D58" s="137"/>
      <c r="E58" s="137"/>
      <c r="F58" s="137"/>
      <c r="G58" s="137"/>
      <c r="H58" s="137"/>
      <c r="I58" s="137"/>
      <c r="J58" s="137"/>
      <c r="K58" s="137"/>
      <c r="L58" s="137"/>
      <c r="M58" s="137"/>
      <c r="N58" s="137"/>
    </row>
    <row r="59" spans="1:14" ht="15.75" customHeight="1" x14ac:dyDescent="0.2">
      <c r="A59" s="137"/>
      <c r="B59" s="137"/>
      <c r="C59" s="137"/>
      <c r="D59" s="137"/>
      <c r="E59" s="137"/>
      <c r="F59" s="137"/>
      <c r="G59" s="137"/>
      <c r="H59" s="137"/>
      <c r="I59" s="137"/>
      <c r="J59" s="137"/>
      <c r="K59" s="137"/>
      <c r="L59" s="137"/>
      <c r="M59" s="137"/>
      <c r="N59" s="137"/>
    </row>
    <row r="60" spans="1:14" ht="15.75" customHeight="1" x14ac:dyDescent="0.2">
      <c r="A60" s="137"/>
      <c r="B60" s="137"/>
      <c r="C60" s="137"/>
      <c r="D60" s="137"/>
      <c r="E60" s="137"/>
      <c r="F60" s="137"/>
      <c r="G60" s="137"/>
      <c r="H60" s="137"/>
      <c r="I60" s="137"/>
      <c r="J60" s="137"/>
      <c r="K60" s="137"/>
      <c r="L60" s="137"/>
      <c r="M60" s="137"/>
      <c r="N60" s="137"/>
    </row>
    <row r="61" spans="1:14" ht="15.75" customHeight="1" x14ac:dyDescent="0.2">
      <c r="A61" s="137"/>
      <c r="B61" s="137"/>
      <c r="C61" s="137"/>
      <c r="D61" s="137"/>
      <c r="E61" s="137"/>
      <c r="F61" s="137"/>
      <c r="G61" s="137"/>
      <c r="H61" s="137"/>
      <c r="I61" s="137"/>
      <c r="J61" s="137"/>
      <c r="K61" s="137"/>
      <c r="L61" s="137"/>
      <c r="M61" s="137"/>
      <c r="N61" s="137"/>
    </row>
    <row r="62" spans="1:14" ht="15.75" customHeight="1" x14ac:dyDescent="0.2">
      <c r="A62" s="137"/>
      <c r="B62" s="137"/>
      <c r="C62" s="137"/>
      <c r="D62" s="137"/>
      <c r="E62" s="137"/>
      <c r="F62" s="137"/>
      <c r="G62" s="137"/>
      <c r="H62" s="137"/>
      <c r="I62" s="137"/>
      <c r="J62" s="137"/>
      <c r="K62" s="137"/>
      <c r="L62" s="137"/>
      <c r="M62" s="137"/>
      <c r="N62" s="137"/>
    </row>
    <row r="63" spans="1:14" ht="15.75" customHeight="1" x14ac:dyDescent="0.2">
      <c r="A63" s="137"/>
      <c r="B63" s="137"/>
      <c r="C63" s="137"/>
      <c r="D63" s="137"/>
      <c r="E63" s="137"/>
      <c r="F63" s="137"/>
      <c r="G63" s="137"/>
      <c r="H63" s="137"/>
      <c r="I63" s="137"/>
      <c r="J63" s="137"/>
      <c r="K63" s="137"/>
      <c r="L63" s="137"/>
      <c r="M63" s="137"/>
      <c r="N63" s="137"/>
    </row>
    <row r="64" spans="1:14" ht="15.75" customHeight="1" x14ac:dyDescent="0.2">
      <c r="A64" s="137"/>
      <c r="B64" s="137"/>
      <c r="C64" s="137"/>
      <c r="D64" s="137"/>
      <c r="E64" s="137"/>
      <c r="F64" s="137"/>
      <c r="G64" s="137"/>
      <c r="H64" s="137"/>
      <c r="I64" s="137"/>
      <c r="J64" s="137"/>
      <c r="K64" s="137"/>
      <c r="L64" s="137"/>
      <c r="M64" s="137"/>
      <c r="N64" s="137"/>
    </row>
    <row r="65" spans="1:14" ht="15.75" customHeight="1" x14ac:dyDescent="0.2">
      <c r="A65" s="137"/>
      <c r="B65" s="137"/>
      <c r="C65" s="137"/>
      <c r="D65" s="137"/>
      <c r="E65" s="137"/>
      <c r="F65" s="137"/>
      <c r="G65" s="137"/>
      <c r="H65" s="137"/>
      <c r="I65" s="137"/>
      <c r="J65" s="137"/>
      <c r="K65" s="137"/>
      <c r="L65" s="137"/>
      <c r="M65" s="137"/>
      <c r="N65" s="137"/>
    </row>
    <row r="66" spans="1:14" ht="15.75" customHeight="1" x14ac:dyDescent="0.2">
      <c r="A66" s="137"/>
      <c r="B66" s="137"/>
      <c r="C66" s="137"/>
      <c r="D66" s="137"/>
      <c r="E66" s="137"/>
      <c r="F66" s="137"/>
      <c r="G66" s="137"/>
      <c r="H66" s="137"/>
      <c r="I66" s="137"/>
      <c r="J66" s="137"/>
      <c r="K66" s="137"/>
      <c r="L66" s="137"/>
      <c r="M66" s="137"/>
      <c r="N66" s="137"/>
    </row>
    <row r="67" spans="1:14" ht="15.75" customHeight="1" x14ac:dyDescent="0.2">
      <c r="A67" s="137"/>
      <c r="B67" s="137"/>
      <c r="C67" s="137"/>
      <c r="D67" s="137"/>
      <c r="E67" s="137"/>
      <c r="F67" s="137"/>
      <c r="G67" s="137"/>
      <c r="H67" s="137"/>
      <c r="I67" s="137"/>
      <c r="J67" s="137"/>
      <c r="K67" s="137"/>
      <c r="L67" s="137"/>
      <c r="M67" s="137"/>
      <c r="N67" s="137"/>
    </row>
    <row r="68" spans="1:14" ht="15.75" customHeight="1" x14ac:dyDescent="0.2">
      <c r="A68" s="137"/>
      <c r="B68" s="137"/>
      <c r="C68" s="137"/>
      <c r="D68" s="137"/>
      <c r="E68" s="137"/>
      <c r="F68" s="137"/>
      <c r="G68" s="137"/>
      <c r="H68" s="137"/>
      <c r="I68" s="137"/>
      <c r="J68" s="137"/>
      <c r="K68" s="137"/>
      <c r="L68" s="137"/>
      <c r="M68" s="137"/>
      <c r="N68" s="137"/>
    </row>
    <row r="69" spans="1:14" ht="15.75" customHeight="1" x14ac:dyDescent="0.2"/>
    <row r="70" spans="1:14" ht="15.75" customHeight="1" x14ac:dyDescent="0.2"/>
    <row r="71" spans="1:14" ht="15.75" customHeight="1" x14ac:dyDescent="0.2"/>
    <row r="72" spans="1:14" ht="15.75" customHeight="1" x14ac:dyDescent="0.2"/>
    <row r="73" spans="1:14" ht="15.75" customHeight="1" x14ac:dyDescent="0.2"/>
    <row r="74" spans="1:14" ht="15.75" customHeight="1" x14ac:dyDescent="0.2"/>
    <row r="75" spans="1:14" ht="15.75" customHeight="1" x14ac:dyDescent="0.2"/>
    <row r="76" spans="1:14" ht="15.75" customHeight="1" x14ac:dyDescent="0.2"/>
    <row r="77" spans="1:14" ht="15.75" customHeight="1" x14ac:dyDescent="0.2"/>
    <row r="78" spans="1:14" ht="15.75" customHeight="1" x14ac:dyDescent="0.2"/>
    <row r="79" spans="1:14" ht="15.75" customHeight="1" x14ac:dyDescent="0.2"/>
    <row r="80" spans="1:14" ht="15.75" customHeight="1" x14ac:dyDescent="0.2"/>
    <row r="81" ht="15.75" customHeight="1" x14ac:dyDescent="0.2"/>
    <row r="82" ht="15.75" customHeight="1" x14ac:dyDescent="0.2"/>
    <row r="83" ht="15.75" customHeight="1" x14ac:dyDescent="0.2"/>
  </sheetData>
  <sheetProtection algorithmName="SHA-512" hashValue="MmzdzNXUV76zKYQ9kZxM21HzyON2161nMt20dSYSDnLxBcQbVWeJVGbuqIgdSWg5AvZt+XrhdaXAeKLwLAE+gQ==" saltValue="YwIbKaEHRqwLqxLV362XdA==" spinCount="100000" sheet="1" objects="1" scenarios="1"/>
  <dataConsolidate/>
  <mergeCells count="3">
    <mergeCell ref="A35:F35"/>
    <mergeCell ref="A3:F3"/>
    <mergeCell ref="A10:A11"/>
  </mergeCells>
  <printOptions horizontalCentered="1"/>
  <pageMargins left="0.70866141732283472" right="0.39370078740157483" top="0.39370078740157483" bottom="0.39370078740157483" header="0.11811023622047245" footer="0.11811023622047245"/>
  <pageSetup paperSize="9" orientation="portrait" r:id="rId1"/>
  <headerFooter alignWithMargins="0">
    <oddFooter>&amp;R&amp;7&amp;P von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6625" r:id="rId4" name="Drop Down 1">
              <controlPr defaultSize="0" print="0" autoLine="0" autoPict="0">
                <anchor moveWithCells="1">
                  <from>
                    <xdr:col>0</xdr:col>
                    <xdr:colOff>9525</xdr:colOff>
                    <xdr:row>2</xdr:row>
                    <xdr:rowOff>485775</xdr:rowOff>
                  </from>
                  <to>
                    <xdr:col>1</xdr:col>
                    <xdr:colOff>171450</xdr:colOff>
                    <xdr:row>3</xdr:row>
                    <xdr:rowOff>190500</xdr:rowOff>
                  </to>
                </anchor>
              </controlPr>
            </control>
          </mc:Choice>
        </mc:AlternateContent>
        <mc:AlternateContent xmlns:mc="http://schemas.openxmlformats.org/markup-compatibility/2006">
          <mc:Choice Requires="x14">
            <control shapeId="26626" r:id="rId5" name="Drop Down 2">
              <controlPr defaultSize="0" print="0" autoLine="0" autoPict="0">
                <anchor moveWithCells="1">
                  <from>
                    <xdr:col>2</xdr:col>
                    <xdr:colOff>571500</xdr:colOff>
                    <xdr:row>4</xdr:row>
                    <xdr:rowOff>57150</xdr:rowOff>
                  </from>
                  <to>
                    <xdr:col>5</xdr:col>
                    <xdr:colOff>733425</xdr:colOff>
                    <xdr:row>5</xdr:row>
                    <xdr:rowOff>95250</xdr:rowOff>
                  </to>
                </anchor>
              </controlPr>
            </control>
          </mc:Choice>
        </mc:AlternateContent>
      </controls>
    </mc:Choice>
  </mc:AlternateConten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_Zust"/>
  <dimension ref="A1:R81"/>
  <sheetViews>
    <sheetView showGridLines="0" zoomScaleNormal="100" zoomScaleSheetLayoutView="85" workbookViewId="0"/>
  </sheetViews>
  <sheetFormatPr baseColWidth="10" defaultColWidth="11.42578125" defaultRowHeight="12.75" x14ac:dyDescent="0.2"/>
  <cols>
    <col min="1" max="1" width="29.140625" style="135" customWidth="1"/>
    <col min="2" max="6" width="12.42578125" style="135" customWidth="1"/>
    <col min="7" max="7" width="3.140625" style="135" customWidth="1"/>
    <col min="8" max="16384" width="11.42578125" style="135"/>
  </cols>
  <sheetData>
    <row r="1" spans="1:18" ht="33.75" customHeight="1" x14ac:dyDescent="0.2">
      <c r="A1" s="409"/>
      <c r="B1" s="409"/>
      <c r="C1" s="409"/>
      <c r="D1" s="409"/>
      <c r="E1" s="409"/>
      <c r="F1" s="410" t="s">
        <v>412</v>
      </c>
    </row>
    <row r="2" spans="1:18" ht="11.25" customHeight="1" x14ac:dyDescent="0.2">
      <c r="A2" s="136"/>
      <c r="B2" s="136"/>
      <c r="C2" s="136"/>
      <c r="D2" s="136"/>
      <c r="E2" s="136"/>
      <c r="F2" s="136"/>
      <c r="G2" s="136"/>
      <c r="H2" s="136"/>
      <c r="I2" s="136"/>
      <c r="J2" s="136"/>
      <c r="K2" s="136"/>
      <c r="L2" s="136"/>
      <c r="M2" s="136"/>
      <c r="N2" s="136"/>
      <c r="O2" s="136"/>
      <c r="P2" s="136"/>
      <c r="Q2" s="136"/>
      <c r="R2" s="136"/>
    </row>
    <row r="3" spans="1:18" ht="31.5" customHeight="1" x14ac:dyDescent="0.2">
      <c r="A3" s="488" t="str">
        <f>CONCATENATE("5 Seit Beginn des Berichtsjahres ",B9," nach zuständiger Stelle jeweils zum 30.09.")</f>
        <v>5 Seit Beginn des Berichtsjahres gemeldete Berufsausbildungsstellen nach zuständiger Stelle jeweils zum 30.09.</v>
      </c>
      <c r="B3" s="488"/>
      <c r="C3" s="488"/>
      <c r="D3" s="488"/>
      <c r="E3" s="488"/>
      <c r="F3" s="488"/>
      <c r="G3" s="136"/>
      <c r="H3" s="136"/>
      <c r="I3" s="136"/>
      <c r="J3" s="136"/>
      <c r="K3" s="136"/>
      <c r="L3" s="136"/>
      <c r="M3" s="136"/>
      <c r="N3" s="136"/>
      <c r="O3" s="136"/>
      <c r="P3" s="136"/>
      <c r="Q3" s="136"/>
      <c r="R3" s="136"/>
    </row>
    <row r="4" spans="1:18" ht="15.75" customHeight="1" x14ac:dyDescent="0.2">
      <c r="A4" s="137" t="str">
        <f>Org!A1</f>
        <v>Deutschland</v>
      </c>
      <c r="B4" s="137"/>
      <c r="C4" s="137"/>
      <c r="D4" s="137"/>
      <c r="E4" s="137"/>
      <c r="F4" s="137"/>
      <c r="G4" s="137"/>
      <c r="H4" s="137"/>
      <c r="I4" s="137"/>
      <c r="J4" s="137"/>
      <c r="K4" s="137"/>
      <c r="L4" s="137"/>
      <c r="M4" s="137"/>
      <c r="N4" s="137"/>
      <c r="O4" s="137"/>
      <c r="P4" s="137"/>
      <c r="Q4" s="137"/>
      <c r="R4" s="137"/>
    </row>
    <row r="5" spans="1:18" ht="12.75" customHeight="1" x14ac:dyDescent="0.2">
      <c r="A5" s="137" t="s">
        <v>24</v>
      </c>
      <c r="B5" s="137"/>
      <c r="C5" s="137"/>
      <c r="D5" s="137"/>
      <c r="E5" s="137"/>
      <c r="F5" s="137"/>
      <c r="G5" s="137"/>
      <c r="H5" s="137"/>
      <c r="I5" s="137"/>
      <c r="J5" s="137"/>
      <c r="K5" s="137"/>
      <c r="L5" s="137"/>
      <c r="M5" s="137"/>
      <c r="N5" s="137"/>
      <c r="O5" s="137"/>
      <c r="P5" s="137"/>
      <c r="Q5" s="137"/>
      <c r="R5" s="137"/>
    </row>
    <row r="6" spans="1:18" ht="12.75" customHeight="1" x14ac:dyDescent="0.2">
      <c r="A6" s="137"/>
      <c r="B6" s="137"/>
      <c r="C6" s="137"/>
      <c r="D6" s="137"/>
      <c r="E6" s="137"/>
      <c r="F6" s="137"/>
      <c r="G6" s="137"/>
      <c r="H6" s="137"/>
      <c r="I6" s="137"/>
      <c r="J6" s="137"/>
      <c r="K6" s="137"/>
      <c r="L6" s="137"/>
      <c r="M6" s="137"/>
      <c r="N6" s="137"/>
      <c r="O6" s="137"/>
      <c r="P6" s="137"/>
      <c r="Q6" s="137"/>
      <c r="R6" s="137"/>
    </row>
    <row r="7" spans="1:18" ht="12.75" customHeight="1" x14ac:dyDescent="0.2">
      <c r="A7" s="368" t="s">
        <v>584</v>
      </c>
      <c r="B7" s="137"/>
      <c r="C7" s="137"/>
      <c r="D7" s="137"/>
      <c r="E7" s="137"/>
      <c r="F7" s="137"/>
      <c r="G7" s="137"/>
      <c r="H7" s="137"/>
      <c r="I7" s="137"/>
      <c r="J7" s="137"/>
      <c r="K7" s="137"/>
      <c r="L7" s="137"/>
      <c r="M7" s="137"/>
      <c r="N7" s="137"/>
      <c r="O7" s="137"/>
      <c r="P7" s="137"/>
      <c r="Q7" s="137"/>
      <c r="R7" s="137"/>
    </row>
    <row r="8" spans="1:18" ht="32.1" customHeight="1" x14ac:dyDescent="0.2">
      <c r="A8" s="499" t="s">
        <v>583</v>
      </c>
      <c r="B8" s="499"/>
      <c r="C8" s="499"/>
      <c r="D8" s="499"/>
      <c r="E8" s="499"/>
      <c r="F8" s="499"/>
      <c r="G8" s="137"/>
      <c r="H8" s="137"/>
      <c r="I8" s="137"/>
      <c r="J8" s="137"/>
      <c r="K8" s="137"/>
      <c r="L8" s="137"/>
      <c r="M8" s="137"/>
      <c r="N8" s="137"/>
      <c r="O8" s="137"/>
      <c r="P8" s="137"/>
      <c r="Q8" s="137"/>
      <c r="R8" s="137"/>
    </row>
    <row r="9" spans="1:18" ht="11.25" hidden="1" customHeight="1" x14ac:dyDescent="0.2">
      <c r="B9" s="498" t="str">
        <f>IF(Org!C49=1,Org!A49,IF(Org!C49=2,Org!A50,IF(Org!C49=3,Org!A51,)))</f>
        <v>gemeldete Berufsausbildungsstellen</v>
      </c>
      <c r="C9" s="498"/>
      <c r="D9" s="498"/>
      <c r="E9" s="498"/>
      <c r="F9" s="498"/>
      <c r="G9" s="137"/>
      <c r="H9" s="137"/>
      <c r="I9" s="137"/>
      <c r="J9" s="137"/>
      <c r="K9" s="137"/>
      <c r="L9" s="137"/>
      <c r="M9" s="137"/>
      <c r="N9" s="137"/>
      <c r="O9" s="137"/>
      <c r="P9" s="137"/>
      <c r="Q9" s="137"/>
      <c r="R9" s="137"/>
    </row>
    <row r="10" spans="1:18" s="136" customFormat="1" ht="14.25" customHeight="1" x14ac:dyDescent="0.2">
      <c r="A10" s="497" t="s">
        <v>83</v>
      </c>
      <c r="B10" s="142" t="str">
        <f>RIGHT(Org!$A33,7)</f>
        <v>2020/21</v>
      </c>
      <c r="C10" s="142" t="str">
        <f>RIGHT(Org!$A34,7)</f>
        <v>2021/22</v>
      </c>
      <c r="D10" s="142" t="str">
        <f>RIGHT(Org!$A35,7)</f>
        <v>2022/23</v>
      </c>
      <c r="E10" s="142" t="str">
        <f>RIGHT(Org!$A36,7)</f>
        <v>2023/24</v>
      </c>
      <c r="F10" s="142" t="str">
        <f>RIGHT(Org!$A37,7)</f>
        <v>2024/25</v>
      </c>
      <c r="G10" s="138"/>
      <c r="H10" s="140"/>
      <c r="I10" s="137"/>
      <c r="J10" s="137"/>
      <c r="K10" s="137"/>
      <c r="L10" s="137"/>
      <c r="M10" s="137"/>
      <c r="N10" s="137"/>
      <c r="O10" s="137"/>
      <c r="P10" s="137"/>
      <c r="Q10" s="137"/>
      <c r="R10" s="137"/>
    </row>
    <row r="11" spans="1:18" s="136" customFormat="1" ht="12.75" customHeight="1" x14ac:dyDescent="0.2">
      <c r="A11" s="497"/>
      <c r="B11" s="225">
        <v>1</v>
      </c>
      <c r="C11" s="225">
        <v>2</v>
      </c>
      <c r="D11" s="225">
        <v>3</v>
      </c>
      <c r="E11" s="225">
        <v>4</v>
      </c>
      <c r="F11" s="225">
        <v>5</v>
      </c>
      <c r="G11" s="138"/>
      <c r="H11" s="140"/>
      <c r="I11" s="137"/>
      <c r="J11" s="137"/>
      <c r="K11" s="137"/>
      <c r="L11" s="137"/>
      <c r="M11" s="137"/>
      <c r="N11" s="137"/>
      <c r="O11" s="137"/>
      <c r="P11" s="137"/>
      <c r="Q11" s="137"/>
      <c r="R11" s="137"/>
    </row>
    <row r="12" spans="1:18" s="136" customFormat="1" ht="18.75" customHeight="1" x14ac:dyDescent="0.2">
      <c r="A12" s="226" t="s">
        <v>21</v>
      </c>
      <c r="B12" s="227">
        <f>IF(ISERROR(roh_Tab_5_Formel!B12),"",roh_Tab_5_Formel!B12)</f>
        <v>522867</v>
      </c>
      <c r="C12" s="228">
        <f>IF(ISERROR(roh_Tab_5_Formel!C12),"",roh_Tab_5_Formel!C12)</f>
        <v>545960</v>
      </c>
      <c r="D12" s="228">
        <f>IF(ISERROR(roh_Tab_5_Formel!D12),"",roh_Tab_5_Formel!D12)</f>
        <v>545039</v>
      </c>
      <c r="E12" s="228">
        <f>IF(ISERROR(roh_Tab_5_Formel!E12),"",roh_Tab_5_Formel!E12)</f>
        <v>519399</v>
      </c>
      <c r="F12" s="229">
        <f>IF(ISERROR(roh_Tab_5_Formel!F12),"",roh_Tab_5_Formel!F12)</f>
        <v>501338</v>
      </c>
      <c r="G12" s="140"/>
      <c r="H12" s="140"/>
      <c r="I12" s="137"/>
      <c r="J12" s="137"/>
      <c r="K12" s="137"/>
      <c r="L12" s="137"/>
      <c r="M12" s="137"/>
      <c r="N12" s="137"/>
      <c r="O12" s="137"/>
      <c r="P12" s="137"/>
      <c r="Q12" s="137"/>
      <c r="R12" s="137"/>
    </row>
    <row r="13" spans="1:18" s="136" customFormat="1" ht="18.75" customHeight="1" x14ac:dyDescent="0.2">
      <c r="A13" s="218" t="s">
        <v>84</v>
      </c>
      <c r="B13" s="231">
        <f>IF(ISERROR(roh_Tab_5_Formel!B13),"",roh_Tab_5_Formel!B13)</f>
        <v>5477</v>
      </c>
      <c r="C13" s="232">
        <f>IF(ISERROR(roh_Tab_5_Formel!C13),"",roh_Tab_5_Formel!C13)</f>
        <v>5227</v>
      </c>
      <c r="D13" s="232">
        <f>IF(ISERROR(roh_Tab_5_Formel!D13),"",roh_Tab_5_Formel!D13)</f>
        <v>4796</v>
      </c>
      <c r="E13" s="232">
        <f>IF(ISERROR(roh_Tab_5_Formel!E13),"",roh_Tab_5_Formel!E13)</f>
        <v>4582</v>
      </c>
      <c r="F13" s="233">
        <f>IF(ISERROR(roh_Tab_5_Formel!F13),"",roh_Tab_5_Formel!F13)</f>
        <v>4376</v>
      </c>
      <c r="G13" s="140"/>
      <c r="H13" s="140"/>
      <c r="I13" s="137"/>
      <c r="J13" s="137"/>
      <c r="K13" s="137"/>
      <c r="L13" s="137"/>
      <c r="M13" s="137"/>
      <c r="N13" s="137"/>
      <c r="O13" s="137"/>
      <c r="P13" s="137"/>
      <c r="Q13" s="137"/>
      <c r="R13" s="137"/>
    </row>
    <row r="14" spans="1:18" s="136" customFormat="1" ht="15" customHeight="1" x14ac:dyDescent="0.2">
      <c r="A14" s="218" t="s">
        <v>85</v>
      </c>
      <c r="B14" s="231">
        <f>IF(ISERROR(roh_Tab_5_Formel!B14),"",roh_Tab_5_Formel!B14)</f>
        <v>116029</v>
      </c>
      <c r="C14" s="232">
        <f>IF(ISERROR(roh_Tab_5_Formel!C14),"",roh_Tab_5_Formel!C14)</f>
        <v>114766</v>
      </c>
      <c r="D14" s="232">
        <f>IF(ISERROR(roh_Tab_5_Formel!D14),"",roh_Tab_5_Formel!D14)</f>
        <v>110670</v>
      </c>
      <c r="E14" s="232">
        <f>IF(ISERROR(roh_Tab_5_Formel!E14),"",roh_Tab_5_Formel!E14)</f>
        <v>104786</v>
      </c>
      <c r="F14" s="233">
        <f>IF(ISERROR(roh_Tab_5_Formel!F14),"",roh_Tab_5_Formel!F14)</f>
        <v>97050</v>
      </c>
      <c r="G14" s="140"/>
      <c r="H14" s="140"/>
      <c r="I14" s="137"/>
      <c r="J14" s="137"/>
      <c r="K14" s="137"/>
      <c r="L14" s="137"/>
      <c r="M14" s="137"/>
      <c r="N14" s="137"/>
      <c r="O14" s="137"/>
      <c r="P14" s="137"/>
      <c r="Q14" s="137"/>
      <c r="R14" s="137"/>
    </row>
    <row r="15" spans="1:18" s="136" customFormat="1" ht="15" customHeight="1" x14ac:dyDescent="0.2">
      <c r="A15" s="218" t="s">
        <v>86</v>
      </c>
      <c r="B15" s="231">
        <f>IF(ISERROR(roh_Tab_5_Formel!B15),"",roh_Tab_5_Formel!B15)</f>
        <v>308178</v>
      </c>
      <c r="C15" s="232">
        <f>IF(ISERROR(roh_Tab_5_Formel!C15),"",roh_Tab_5_Formel!C15)</f>
        <v>331355</v>
      </c>
      <c r="D15" s="232">
        <f>IF(ISERROR(roh_Tab_5_Formel!D15),"",roh_Tab_5_Formel!D15)</f>
        <v>343772</v>
      </c>
      <c r="E15" s="232">
        <f>IF(ISERROR(roh_Tab_5_Formel!E15),"",roh_Tab_5_Formel!E15)</f>
        <v>328943</v>
      </c>
      <c r="F15" s="233">
        <f>IF(ISERROR(roh_Tab_5_Formel!F15),"",roh_Tab_5_Formel!F15)</f>
        <v>318833</v>
      </c>
      <c r="G15" s="140"/>
      <c r="H15" s="140"/>
      <c r="I15" s="137"/>
      <c r="J15" s="137"/>
      <c r="K15" s="137"/>
      <c r="L15" s="137"/>
      <c r="M15" s="137"/>
      <c r="N15" s="137"/>
      <c r="O15" s="137"/>
      <c r="P15" s="137"/>
      <c r="Q15" s="137"/>
      <c r="R15" s="137"/>
    </row>
    <row r="16" spans="1:18" s="136" customFormat="1" ht="15" customHeight="1" x14ac:dyDescent="0.2">
      <c r="A16" s="218" t="s">
        <v>87</v>
      </c>
      <c r="B16" s="231">
        <f>IF(ISERROR(roh_Tab_5_Formel!B16),"",roh_Tab_5_Formel!B16)</f>
        <v>14448</v>
      </c>
      <c r="C16" s="232">
        <f>IF(ISERROR(roh_Tab_5_Formel!C16),"",roh_Tab_5_Formel!C16)</f>
        <v>15296</v>
      </c>
      <c r="D16" s="232">
        <f>IF(ISERROR(roh_Tab_5_Formel!D16),"",roh_Tab_5_Formel!D16)</f>
        <v>14766</v>
      </c>
      <c r="E16" s="232">
        <f>IF(ISERROR(roh_Tab_5_Formel!E16),"",roh_Tab_5_Formel!E16)</f>
        <v>13332</v>
      </c>
      <c r="F16" s="233">
        <f>IF(ISERROR(roh_Tab_5_Formel!F16),"",roh_Tab_5_Formel!F16)</f>
        <v>11603</v>
      </c>
      <c r="G16" s="140"/>
      <c r="H16" s="140"/>
      <c r="I16" s="137"/>
      <c r="J16" s="137"/>
      <c r="K16" s="137"/>
      <c r="L16" s="137"/>
      <c r="M16" s="137"/>
      <c r="N16" s="137"/>
      <c r="O16" s="137"/>
      <c r="P16" s="137"/>
      <c r="Q16" s="137"/>
      <c r="R16" s="137"/>
    </row>
    <row r="17" spans="1:18" s="136" customFormat="1" ht="15" customHeight="1" x14ac:dyDescent="0.2">
      <c r="A17" s="218" t="s">
        <v>88</v>
      </c>
      <c r="B17" s="231">
        <f>IF(ISERROR(roh_Tab_5_Formel!B17),"",roh_Tab_5_Formel!B17)</f>
        <v>13048</v>
      </c>
      <c r="C17" s="232">
        <f>IF(ISERROR(roh_Tab_5_Formel!C17),"",roh_Tab_5_Formel!C17)</f>
        <v>13823</v>
      </c>
      <c r="D17" s="232">
        <f>IF(ISERROR(roh_Tab_5_Formel!D17),"",roh_Tab_5_Formel!D17)</f>
        <v>13392</v>
      </c>
      <c r="E17" s="232">
        <f>IF(ISERROR(roh_Tab_5_Formel!E17),"",roh_Tab_5_Formel!E17)</f>
        <v>12195</v>
      </c>
      <c r="F17" s="233">
        <f>IF(ISERROR(roh_Tab_5_Formel!F17),"",roh_Tab_5_Formel!F17)</f>
        <v>10189</v>
      </c>
      <c r="G17" s="140"/>
      <c r="H17" s="140"/>
      <c r="I17" s="137"/>
      <c r="J17" s="137"/>
      <c r="K17" s="137"/>
      <c r="L17" s="137"/>
      <c r="M17" s="137"/>
      <c r="N17" s="137"/>
      <c r="O17" s="137"/>
      <c r="P17" s="137"/>
      <c r="Q17" s="137"/>
      <c r="R17" s="137"/>
    </row>
    <row r="18" spans="1:18" s="136" customFormat="1" ht="15" customHeight="1" x14ac:dyDescent="0.2">
      <c r="A18" s="218" t="s">
        <v>89</v>
      </c>
      <c r="B18" s="231">
        <f>IF(ISERROR(roh_Tab_5_Formel!B18),"",roh_Tab_5_Formel!B18)</f>
        <v>1177</v>
      </c>
      <c r="C18" s="232">
        <f>IF(ISERROR(roh_Tab_5_Formel!C18),"",roh_Tab_5_Formel!C18)</f>
        <v>1321</v>
      </c>
      <c r="D18" s="232">
        <f>IF(ISERROR(roh_Tab_5_Formel!D18),"",roh_Tab_5_Formel!D18)</f>
        <v>1185</v>
      </c>
      <c r="E18" s="232">
        <f>IF(ISERROR(roh_Tab_5_Formel!E18),"",roh_Tab_5_Formel!E18)</f>
        <v>931</v>
      </c>
      <c r="F18" s="233">
        <f>IF(ISERROR(roh_Tab_5_Formel!F18),"",roh_Tab_5_Formel!F18)</f>
        <v>872</v>
      </c>
      <c r="G18" s="140"/>
      <c r="H18" s="140"/>
      <c r="I18" s="137"/>
      <c r="J18" s="137"/>
      <c r="K18" s="137"/>
      <c r="L18" s="137"/>
      <c r="M18" s="137"/>
      <c r="N18" s="137"/>
      <c r="O18" s="137"/>
      <c r="P18" s="137"/>
      <c r="Q18" s="137"/>
      <c r="R18" s="137"/>
    </row>
    <row r="19" spans="1:18" s="136" customFormat="1" ht="15" customHeight="1" x14ac:dyDescent="0.2">
      <c r="A19" s="218" t="s">
        <v>548</v>
      </c>
      <c r="B19" s="231">
        <f>IF(ISERROR(roh_Tab_5_Formel!B19),"",roh_Tab_5_Formel!B19)</f>
        <v>705</v>
      </c>
      <c r="C19" s="232">
        <f>IF(ISERROR(roh_Tab_5_Formel!C19),"",roh_Tab_5_Formel!C19)</f>
        <v>811</v>
      </c>
      <c r="D19" s="232">
        <f>IF(ISERROR(roh_Tab_5_Formel!D19),"",roh_Tab_5_Formel!D19)</f>
        <v>833</v>
      </c>
      <c r="E19" s="232">
        <f>IF(ISERROR(roh_Tab_5_Formel!E19),"",roh_Tab_5_Formel!E19)</f>
        <v>677</v>
      </c>
      <c r="F19" s="233">
        <f>IF(ISERROR(roh_Tab_5_Formel!F19),"",roh_Tab_5_Formel!F19)</f>
        <v>480</v>
      </c>
      <c r="G19" s="140"/>
      <c r="H19" s="140"/>
      <c r="I19" s="137"/>
      <c r="J19" s="137"/>
      <c r="K19" s="137"/>
      <c r="L19" s="137"/>
      <c r="M19" s="137"/>
      <c r="N19" s="137"/>
      <c r="O19" s="137"/>
      <c r="P19" s="137"/>
      <c r="Q19" s="137"/>
      <c r="R19" s="137"/>
    </row>
    <row r="20" spans="1:18" s="136" customFormat="1" ht="15" customHeight="1" x14ac:dyDescent="0.2">
      <c r="A20" s="218" t="s">
        <v>90</v>
      </c>
      <c r="B20" s="231">
        <f>IF(ISERROR(roh_Tab_5_Formel!B20),"",roh_Tab_5_Formel!B20)</f>
        <v>4075</v>
      </c>
      <c r="C20" s="232">
        <f>IF(ISERROR(roh_Tab_5_Formel!C20),"",roh_Tab_5_Formel!C20)</f>
        <v>3860</v>
      </c>
      <c r="D20" s="232">
        <f>IF(ISERROR(roh_Tab_5_Formel!D20),"",roh_Tab_5_Formel!D20)</f>
        <v>3485</v>
      </c>
      <c r="E20" s="232">
        <f>IF(ISERROR(roh_Tab_5_Formel!E20),"",roh_Tab_5_Formel!E20)</f>
        <v>2920</v>
      </c>
      <c r="F20" s="233">
        <f>IF(ISERROR(roh_Tab_5_Formel!F20),"",roh_Tab_5_Formel!F20)</f>
        <v>2398</v>
      </c>
      <c r="G20" s="140"/>
      <c r="H20" s="140"/>
      <c r="I20" s="137"/>
      <c r="J20" s="137"/>
      <c r="K20" s="137"/>
      <c r="L20" s="137"/>
      <c r="M20" s="137"/>
      <c r="N20" s="137"/>
      <c r="O20" s="137"/>
      <c r="P20" s="137"/>
      <c r="Q20" s="137"/>
      <c r="R20" s="137"/>
    </row>
    <row r="21" spans="1:18" s="136" customFormat="1" ht="15" customHeight="1" x14ac:dyDescent="0.2">
      <c r="A21" s="218" t="s">
        <v>91</v>
      </c>
      <c r="B21" s="231">
        <f>IF(ISERROR(roh_Tab_5_Formel!B21),"",roh_Tab_5_Formel!B21)</f>
        <v>362</v>
      </c>
      <c r="C21" s="232">
        <f>IF(ISERROR(roh_Tab_5_Formel!C21),"",roh_Tab_5_Formel!C21)</f>
        <v>384</v>
      </c>
      <c r="D21" s="232">
        <f>IF(ISERROR(roh_Tab_5_Formel!D21),"",roh_Tab_5_Formel!D21)</f>
        <v>378</v>
      </c>
      <c r="E21" s="232">
        <f>IF(ISERROR(roh_Tab_5_Formel!E21),"",roh_Tab_5_Formel!E21)</f>
        <v>369</v>
      </c>
      <c r="F21" s="233">
        <f>IF(ISERROR(roh_Tab_5_Formel!F21),"",roh_Tab_5_Formel!F21)</f>
        <v>318</v>
      </c>
      <c r="G21" s="140"/>
      <c r="H21" s="140"/>
      <c r="I21" s="137"/>
      <c r="J21" s="137"/>
      <c r="K21" s="137"/>
      <c r="L21" s="137"/>
      <c r="M21" s="137"/>
      <c r="N21" s="137"/>
      <c r="O21" s="137"/>
      <c r="P21" s="137"/>
      <c r="Q21" s="137"/>
      <c r="R21" s="137"/>
    </row>
    <row r="22" spans="1:18" s="136" customFormat="1" ht="15" customHeight="1" x14ac:dyDescent="0.2">
      <c r="A22" s="218" t="s">
        <v>92</v>
      </c>
      <c r="B22" s="231">
        <f>IF(ISERROR(roh_Tab_5_Formel!B22),"",roh_Tab_5_Formel!B22)</f>
        <v>107</v>
      </c>
      <c r="C22" s="232">
        <f>IF(ISERROR(roh_Tab_5_Formel!C22),"",roh_Tab_5_Formel!C22)</f>
        <v>126</v>
      </c>
      <c r="D22" s="232">
        <f>IF(ISERROR(roh_Tab_5_Formel!D22),"",roh_Tab_5_Formel!D22)</f>
        <v>129</v>
      </c>
      <c r="E22" s="232">
        <f>IF(ISERROR(roh_Tab_5_Formel!E22),"",roh_Tab_5_Formel!E22)</f>
        <v>93</v>
      </c>
      <c r="F22" s="233">
        <f>IF(ISERROR(roh_Tab_5_Formel!F22),"",roh_Tab_5_Formel!F22)</f>
        <v>74</v>
      </c>
      <c r="G22" s="140"/>
      <c r="H22" s="140"/>
      <c r="I22" s="137"/>
      <c r="J22" s="137"/>
      <c r="K22" s="137"/>
      <c r="L22" s="137"/>
      <c r="M22" s="137"/>
      <c r="N22" s="137"/>
      <c r="O22" s="137"/>
      <c r="P22" s="137"/>
      <c r="Q22" s="137"/>
      <c r="R22" s="137"/>
    </row>
    <row r="23" spans="1:18" s="136" customFormat="1" ht="15" customHeight="1" x14ac:dyDescent="0.2">
      <c r="A23" s="218" t="s">
        <v>93</v>
      </c>
      <c r="B23" s="231">
        <f>IF(ISERROR(roh_Tab_5_Formel!B23),"",roh_Tab_5_Formel!B23)</f>
        <v>5066</v>
      </c>
      <c r="C23" s="232">
        <f>IF(ISERROR(roh_Tab_5_Formel!C23),"",roh_Tab_5_Formel!C23)</f>
        <v>5538</v>
      </c>
      <c r="D23" s="232">
        <f>IF(ISERROR(roh_Tab_5_Formel!D23),"",roh_Tab_5_Formel!D23)</f>
        <v>5426</v>
      </c>
      <c r="E23" s="232">
        <f>IF(ISERROR(roh_Tab_5_Formel!E23),"",roh_Tab_5_Formel!E23)</f>
        <v>4789</v>
      </c>
      <c r="F23" s="233">
        <f>IF(ISERROR(roh_Tab_5_Formel!F23),"",roh_Tab_5_Formel!F23)</f>
        <v>4133</v>
      </c>
      <c r="G23" s="140"/>
      <c r="H23" s="140"/>
      <c r="I23" s="137"/>
      <c r="J23" s="137"/>
      <c r="K23" s="137"/>
      <c r="L23" s="137"/>
      <c r="M23" s="137"/>
      <c r="N23" s="137"/>
      <c r="O23" s="137"/>
      <c r="P23" s="137"/>
      <c r="Q23" s="137"/>
      <c r="R23" s="137"/>
    </row>
    <row r="24" spans="1:18" s="136" customFormat="1" ht="15" customHeight="1" x14ac:dyDescent="0.2">
      <c r="A24" s="218" t="s">
        <v>94</v>
      </c>
      <c r="B24" s="231">
        <f>IF(ISERROR(roh_Tab_5_Formel!B24),"",roh_Tab_5_Formel!B24)</f>
        <v>14251</v>
      </c>
      <c r="C24" s="232">
        <f>IF(ISERROR(roh_Tab_5_Formel!C24),"",roh_Tab_5_Formel!C24)</f>
        <v>11854</v>
      </c>
      <c r="D24" s="232">
        <f>IF(ISERROR(roh_Tab_5_Formel!D24),"",roh_Tab_5_Formel!D24)</f>
        <v>11801</v>
      </c>
      <c r="E24" s="232">
        <f>IF(ISERROR(roh_Tab_5_Formel!E24),"",roh_Tab_5_Formel!E24)</f>
        <v>12321</v>
      </c>
      <c r="F24" s="233">
        <f>IF(ISERROR(roh_Tab_5_Formel!F24),"",roh_Tab_5_Formel!F24)</f>
        <v>11473</v>
      </c>
      <c r="G24" s="140"/>
      <c r="H24" s="140"/>
      <c r="I24" s="137"/>
      <c r="J24" s="137"/>
      <c r="K24" s="137"/>
      <c r="L24" s="137"/>
      <c r="M24" s="137"/>
      <c r="N24" s="137"/>
      <c r="O24" s="137"/>
      <c r="P24" s="137"/>
      <c r="Q24" s="137"/>
      <c r="R24" s="137"/>
    </row>
    <row r="25" spans="1:18" s="136" customFormat="1" ht="15" customHeight="1" x14ac:dyDescent="0.2">
      <c r="A25" s="245" t="s">
        <v>61</v>
      </c>
      <c r="B25" s="234">
        <f>IF(ISERROR(roh_Tab_5_Formel!B25),"",roh_Tab_5_Formel!B25)</f>
        <v>39944</v>
      </c>
      <c r="C25" s="235">
        <f>IF(ISERROR(roh_Tab_5_Formel!C25),"",roh_Tab_5_Formel!C25)</f>
        <v>41596</v>
      </c>
      <c r="D25" s="235">
        <f>IF(ISERROR(roh_Tab_5_Formel!D25),"",roh_Tab_5_Formel!D25)</f>
        <v>34329</v>
      </c>
      <c r="E25" s="235">
        <f>IF(ISERROR(roh_Tab_5_Formel!E25),"",roh_Tab_5_Formel!E25)</f>
        <v>33363</v>
      </c>
      <c r="F25" s="236">
        <f>IF(ISERROR(roh_Tab_5_Formel!F25),"",roh_Tab_5_Formel!F25)</f>
        <v>39430</v>
      </c>
      <c r="G25" s="140"/>
      <c r="H25" s="140"/>
      <c r="I25" s="137"/>
      <c r="J25" s="137"/>
      <c r="K25" s="137"/>
      <c r="L25" s="137"/>
      <c r="M25" s="137"/>
      <c r="N25" s="137"/>
      <c r="O25" s="137"/>
      <c r="P25" s="137"/>
      <c r="Q25" s="137"/>
      <c r="R25" s="137"/>
    </row>
    <row r="26" spans="1:18" s="171" customFormat="1" ht="11.25" customHeight="1" x14ac:dyDescent="0.15">
      <c r="A26" s="305"/>
      <c r="B26" s="238"/>
      <c r="C26" s="238"/>
      <c r="D26" s="238"/>
      <c r="E26" s="239"/>
      <c r="F26" s="224" t="s">
        <v>16</v>
      </c>
      <c r="G26" s="164"/>
      <c r="H26" s="164"/>
      <c r="I26" s="164"/>
      <c r="J26" s="164"/>
      <c r="K26" s="164"/>
      <c r="L26" s="164"/>
      <c r="M26" s="164"/>
      <c r="N26" s="164"/>
      <c r="O26" s="164"/>
      <c r="P26" s="164"/>
      <c r="Q26" s="164"/>
      <c r="R26" s="164"/>
    </row>
    <row r="27" spans="1:18" s="171" customFormat="1" ht="11.25" customHeight="1" x14ac:dyDescent="0.15">
      <c r="A27" s="165"/>
      <c r="B27" s="165"/>
      <c r="C27" s="165"/>
      <c r="D27" s="165"/>
      <c r="E27" s="165"/>
      <c r="F27" s="165"/>
      <c r="G27" s="164"/>
      <c r="H27" s="164"/>
      <c r="I27" s="164"/>
      <c r="J27" s="164"/>
      <c r="K27" s="164"/>
      <c r="L27" s="164"/>
      <c r="M27" s="164"/>
      <c r="N27" s="164"/>
      <c r="O27" s="164"/>
      <c r="P27" s="164"/>
      <c r="Q27" s="164"/>
      <c r="R27" s="164"/>
    </row>
    <row r="28" spans="1:18" s="171" customFormat="1" ht="30" customHeight="1" x14ac:dyDescent="0.15">
      <c r="A28" s="494" t="str">
        <f>IF(COUNTIF(B12:F25,"*")-COUNTIF(B12:F25,"")&gt;0,Org!E2,"")</f>
        <v/>
      </c>
      <c r="B28" s="494"/>
      <c r="C28" s="494"/>
      <c r="D28" s="494"/>
      <c r="E28" s="494"/>
      <c r="F28" s="494"/>
      <c r="G28" s="164"/>
      <c r="H28" s="164"/>
      <c r="I28" s="164"/>
      <c r="J28" s="164"/>
      <c r="K28" s="164"/>
      <c r="L28" s="164"/>
      <c r="M28" s="164"/>
      <c r="N28" s="164"/>
      <c r="O28" s="164"/>
      <c r="P28" s="164"/>
      <c r="Q28" s="164"/>
      <c r="R28" s="164"/>
    </row>
    <row r="29" spans="1:18" s="171" customFormat="1" ht="11.25" customHeight="1" x14ac:dyDescent="0.15">
      <c r="A29" s="167" t="s">
        <v>23</v>
      </c>
      <c r="B29" s="165"/>
      <c r="C29" s="165"/>
      <c r="D29" s="165"/>
      <c r="E29" s="165"/>
      <c r="F29" s="165"/>
      <c r="G29" s="164"/>
      <c r="H29" s="164"/>
      <c r="I29" s="164"/>
      <c r="J29" s="164"/>
      <c r="K29" s="164"/>
      <c r="L29" s="164"/>
      <c r="M29" s="164"/>
      <c r="N29" s="164"/>
      <c r="O29" s="164"/>
      <c r="P29" s="164"/>
      <c r="Q29" s="164"/>
      <c r="R29" s="164"/>
    </row>
    <row r="30" spans="1:18" s="171" customFormat="1" ht="11.25" customHeight="1" x14ac:dyDescent="0.2">
      <c r="A30" s="164"/>
      <c r="B30" s="140"/>
      <c r="C30" s="140"/>
      <c r="D30" s="140"/>
      <c r="E30" s="140"/>
      <c r="F30" s="140"/>
      <c r="G30" s="164"/>
      <c r="H30" s="164"/>
      <c r="I30" s="164"/>
      <c r="J30" s="164"/>
      <c r="K30" s="164"/>
      <c r="L30" s="164"/>
      <c r="M30" s="164"/>
      <c r="N30" s="164"/>
      <c r="O30" s="164"/>
      <c r="P30" s="164"/>
      <c r="Q30" s="164"/>
      <c r="R30" s="164"/>
    </row>
    <row r="31" spans="1:18" ht="15.75" customHeight="1" x14ac:dyDescent="0.2">
      <c r="A31" s="137"/>
      <c r="B31" s="137"/>
      <c r="C31" s="137"/>
      <c r="D31" s="137"/>
      <c r="E31" s="137"/>
      <c r="F31" s="137"/>
      <c r="G31" s="137"/>
      <c r="H31" s="137"/>
      <c r="I31" s="137"/>
      <c r="J31" s="137"/>
      <c r="K31" s="137"/>
      <c r="L31" s="137"/>
      <c r="M31" s="137"/>
      <c r="N31" s="137"/>
      <c r="O31" s="137"/>
      <c r="P31" s="137"/>
      <c r="Q31" s="137"/>
      <c r="R31" s="137"/>
    </row>
    <row r="32" spans="1:18" ht="15.75" customHeight="1" x14ac:dyDescent="0.2">
      <c r="A32" s="137"/>
      <c r="B32" s="137"/>
      <c r="C32" s="137"/>
      <c r="D32" s="137"/>
      <c r="E32" s="137"/>
      <c r="F32" s="137"/>
      <c r="G32" s="137"/>
      <c r="H32" s="137"/>
      <c r="I32" s="137"/>
      <c r="J32" s="137"/>
      <c r="K32" s="137"/>
      <c r="L32" s="137"/>
      <c r="M32" s="137"/>
      <c r="N32" s="137"/>
      <c r="O32" s="137"/>
      <c r="P32" s="137"/>
      <c r="Q32" s="137"/>
      <c r="R32" s="137"/>
    </row>
    <row r="33" spans="1:18" ht="15.75" customHeight="1" x14ac:dyDescent="0.2">
      <c r="A33" s="137"/>
      <c r="B33" s="137"/>
      <c r="C33" s="137"/>
      <c r="D33" s="137"/>
      <c r="E33" s="137"/>
      <c r="F33" s="137"/>
      <c r="G33" s="137"/>
      <c r="H33" s="137"/>
      <c r="I33" s="137"/>
      <c r="J33" s="137"/>
      <c r="K33" s="137"/>
      <c r="L33" s="137"/>
      <c r="M33" s="137"/>
      <c r="N33" s="137"/>
      <c r="O33" s="137"/>
      <c r="P33" s="137"/>
      <c r="Q33" s="137"/>
      <c r="R33" s="137"/>
    </row>
    <row r="34" spans="1:18" ht="15.75" customHeight="1" x14ac:dyDescent="0.2">
      <c r="A34" s="137"/>
      <c r="B34" s="137"/>
      <c r="C34" s="137"/>
      <c r="D34" s="137"/>
      <c r="E34" s="137"/>
      <c r="F34" s="137"/>
      <c r="G34" s="137"/>
      <c r="H34" s="137"/>
      <c r="I34" s="137"/>
      <c r="J34" s="137"/>
      <c r="K34" s="137"/>
      <c r="L34" s="137"/>
      <c r="M34" s="137"/>
      <c r="N34" s="137"/>
      <c r="O34" s="137"/>
      <c r="P34" s="137"/>
      <c r="Q34" s="137"/>
      <c r="R34" s="137"/>
    </row>
    <row r="35" spans="1:18" ht="15.75" customHeight="1" x14ac:dyDescent="0.2">
      <c r="A35" s="137"/>
      <c r="B35" s="137"/>
      <c r="C35" s="137"/>
      <c r="D35" s="137"/>
      <c r="E35" s="137"/>
      <c r="F35" s="137"/>
      <c r="G35" s="137"/>
      <c r="H35" s="137"/>
      <c r="I35" s="137"/>
      <c r="J35" s="137"/>
      <c r="K35" s="137"/>
      <c r="L35" s="137"/>
      <c r="M35" s="137"/>
      <c r="N35" s="137"/>
      <c r="O35" s="137"/>
      <c r="P35" s="137"/>
      <c r="Q35" s="137"/>
      <c r="R35" s="137"/>
    </row>
    <row r="36" spans="1:18" ht="15.75" customHeight="1" x14ac:dyDescent="0.2">
      <c r="A36" s="137"/>
      <c r="B36" s="137"/>
      <c r="C36" s="137"/>
      <c r="D36" s="137"/>
      <c r="E36" s="137"/>
      <c r="F36" s="137"/>
      <c r="G36" s="137"/>
      <c r="H36" s="137"/>
      <c r="I36" s="137"/>
      <c r="J36" s="137"/>
      <c r="K36" s="137"/>
      <c r="L36" s="137"/>
      <c r="M36" s="137"/>
      <c r="N36" s="137"/>
      <c r="O36" s="137"/>
      <c r="P36" s="137"/>
      <c r="Q36" s="137"/>
      <c r="R36" s="137"/>
    </row>
    <row r="37" spans="1:18" ht="15.75" customHeight="1" x14ac:dyDescent="0.2">
      <c r="A37" s="137"/>
      <c r="B37" s="137"/>
      <c r="C37" s="137"/>
      <c r="D37" s="137"/>
      <c r="E37" s="137"/>
      <c r="F37" s="137"/>
      <c r="G37" s="137"/>
      <c r="H37" s="137"/>
      <c r="I37" s="137"/>
      <c r="J37" s="137"/>
      <c r="K37" s="137"/>
      <c r="L37" s="137"/>
      <c r="M37" s="137"/>
      <c r="N37" s="137"/>
      <c r="O37" s="137"/>
      <c r="P37" s="137"/>
      <c r="Q37" s="137"/>
      <c r="R37" s="137"/>
    </row>
    <row r="38" spans="1:18" ht="15.75" customHeight="1" x14ac:dyDescent="0.2">
      <c r="A38" s="137"/>
      <c r="B38" s="137"/>
      <c r="C38" s="137"/>
      <c r="D38" s="137"/>
      <c r="E38" s="137"/>
      <c r="F38" s="137"/>
      <c r="G38" s="137"/>
      <c r="H38" s="137"/>
      <c r="I38" s="137"/>
      <c r="J38" s="137"/>
      <c r="K38" s="137"/>
      <c r="L38" s="137"/>
      <c r="M38" s="137"/>
      <c r="N38" s="137"/>
      <c r="O38" s="137"/>
      <c r="P38" s="137"/>
      <c r="Q38" s="137"/>
      <c r="R38" s="137"/>
    </row>
    <row r="39" spans="1:18" ht="15.75" customHeight="1" x14ac:dyDescent="0.2">
      <c r="A39" s="137"/>
      <c r="B39" s="137"/>
      <c r="C39" s="137"/>
      <c r="D39" s="137"/>
      <c r="E39" s="137"/>
      <c r="F39" s="137"/>
      <c r="G39" s="137"/>
      <c r="H39" s="137"/>
      <c r="I39" s="137"/>
      <c r="J39" s="137"/>
      <c r="K39" s="137"/>
      <c r="L39" s="137"/>
      <c r="M39" s="137"/>
      <c r="N39" s="137"/>
      <c r="O39" s="137"/>
      <c r="P39" s="137"/>
      <c r="Q39" s="137"/>
      <c r="R39" s="137"/>
    </row>
    <row r="40" spans="1:18" ht="15.75" customHeight="1" x14ac:dyDescent="0.2">
      <c r="A40" s="137"/>
      <c r="B40" s="137"/>
      <c r="C40" s="137"/>
      <c r="D40" s="137"/>
      <c r="E40" s="137"/>
      <c r="F40" s="137"/>
      <c r="G40" s="137"/>
      <c r="H40" s="137"/>
      <c r="I40" s="137"/>
      <c r="J40" s="137"/>
      <c r="K40" s="137"/>
      <c r="L40" s="137"/>
      <c r="M40" s="137"/>
      <c r="N40" s="137"/>
      <c r="O40" s="137"/>
      <c r="P40" s="137"/>
      <c r="Q40" s="137"/>
      <c r="R40" s="137"/>
    </row>
    <row r="41" spans="1:18" ht="15.75" customHeight="1" x14ac:dyDescent="0.2">
      <c r="A41" s="137"/>
      <c r="B41" s="137"/>
      <c r="C41" s="137"/>
      <c r="D41" s="137"/>
      <c r="E41" s="137"/>
      <c r="F41" s="137"/>
      <c r="G41" s="137"/>
      <c r="H41" s="137"/>
      <c r="I41" s="137"/>
      <c r="J41" s="137"/>
      <c r="K41" s="137"/>
      <c r="L41" s="137"/>
      <c r="M41" s="137"/>
      <c r="N41" s="137"/>
      <c r="O41" s="137"/>
      <c r="P41" s="137"/>
      <c r="Q41" s="137"/>
      <c r="R41" s="137"/>
    </row>
    <row r="42" spans="1:18" ht="15.75" customHeight="1" x14ac:dyDescent="0.2">
      <c r="A42" s="137"/>
      <c r="B42" s="137"/>
      <c r="C42" s="137"/>
      <c r="D42" s="137"/>
      <c r="E42" s="137"/>
      <c r="F42" s="137"/>
      <c r="G42" s="137"/>
      <c r="H42" s="137"/>
      <c r="I42" s="137"/>
      <c r="J42" s="137"/>
      <c r="K42" s="137"/>
      <c r="L42" s="137"/>
      <c r="M42" s="137"/>
      <c r="N42" s="137"/>
      <c r="O42" s="137"/>
      <c r="P42" s="137"/>
      <c r="Q42" s="137"/>
      <c r="R42" s="137"/>
    </row>
    <row r="43" spans="1:18" ht="15.75" customHeight="1" x14ac:dyDescent="0.2">
      <c r="A43" s="137"/>
      <c r="B43" s="137"/>
      <c r="C43" s="137"/>
      <c r="D43" s="137"/>
      <c r="E43" s="137"/>
      <c r="F43" s="137"/>
      <c r="G43" s="137"/>
      <c r="H43" s="137"/>
      <c r="I43" s="137"/>
      <c r="J43" s="137"/>
      <c r="K43" s="137"/>
      <c r="L43" s="137"/>
      <c r="M43" s="137"/>
      <c r="N43" s="137"/>
      <c r="O43" s="137"/>
      <c r="P43" s="137"/>
      <c r="Q43" s="137"/>
      <c r="R43" s="137"/>
    </row>
    <row r="44" spans="1:18" ht="15.75" customHeight="1" x14ac:dyDescent="0.2">
      <c r="A44" s="137"/>
      <c r="B44" s="137"/>
      <c r="C44" s="137"/>
      <c r="D44" s="137"/>
      <c r="E44" s="137"/>
      <c r="F44" s="137"/>
      <c r="G44" s="137"/>
      <c r="H44" s="137"/>
      <c r="I44" s="137"/>
      <c r="J44" s="137"/>
      <c r="K44" s="137"/>
      <c r="L44" s="137"/>
      <c r="M44" s="137"/>
      <c r="N44" s="137"/>
      <c r="O44" s="137"/>
      <c r="P44" s="137"/>
      <c r="Q44" s="137"/>
      <c r="R44" s="137"/>
    </row>
    <row r="45" spans="1:18" ht="15.75" customHeight="1" x14ac:dyDescent="0.2">
      <c r="A45" s="137"/>
      <c r="B45" s="137"/>
      <c r="C45" s="137"/>
      <c r="D45" s="137"/>
      <c r="E45" s="137"/>
      <c r="F45" s="137"/>
      <c r="G45" s="137"/>
      <c r="H45" s="137"/>
      <c r="I45" s="137"/>
      <c r="J45" s="137"/>
      <c r="K45" s="137"/>
      <c r="L45" s="137"/>
      <c r="M45" s="137"/>
      <c r="N45" s="137"/>
      <c r="O45" s="137"/>
      <c r="P45" s="137"/>
      <c r="Q45" s="137"/>
      <c r="R45" s="137"/>
    </row>
    <row r="46" spans="1:18" ht="15.75" customHeight="1" x14ac:dyDescent="0.2">
      <c r="A46" s="137"/>
      <c r="B46" s="137"/>
      <c r="C46" s="137"/>
      <c r="D46" s="137"/>
      <c r="E46" s="137"/>
      <c r="F46" s="137"/>
      <c r="G46" s="137"/>
      <c r="H46" s="137"/>
      <c r="I46" s="137"/>
      <c r="J46" s="137"/>
      <c r="K46" s="137"/>
      <c r="L46" s="137"/>
      <c r="M46" s="137"/>
      <c r="N46" s="137"/>
      <c r="O46" s="137"/>
      <c r="P46" s="137"/>
      <c r="Q46" s="137"/>
      <c r="R46" s="137"/>
    </row>
    <row r="47" spans="1:18" ht="15.75" customHeight="1" x14ac:dyDescent="0.2">
      <c r="A47" s="137"/>
      <c r="B47" s="137"/>
      <c r="C47" s="137"/>
      <c r="D47" s="137"/>
      <c r="E47" s="137"/>
      <c r="F47" s="137"/>
      <c r="G47" s="137"/>
      <c r="H47" s="137"/>
      <c r="I47" s="137"/>
      <c r="J47" s="137"/>
      <c r="K47" s="137"/>
      <c r="L47" s="137"/>
      <c r="M47" s="137"/>
      <c r="N47" s="137"/>
      <c r="O47" s="137"/>
      <c r="P47" s="137"/>
      <c r="Q47" s="137"/>
      <c r="R47" s="137"/>
    </row>
    <row r="48" spans="1:18" ht="15.75" customHeight="1" x14ac:dyDescent="0.2">
      <c r="A48" s="137"/>
      <c r="B48" s="137"/>
      <c r="C48" s="137"/>
      <c r="D48" s="137"/>
      <c r="E48" s="137"/>
      <c r="F48" s="137"/>
      <c r="G48" s="137"/>
      <c r="H48" s="137"/>
      <c r="I48" s="137"/>
      <c r="J48" s="137"/>
      <c r="K48" s="137"/>
      <c r="L48" s="137"/>
      <c r="M48" s="137"/>
      <c r="N48" s="137"/>
      <c r="O48" s="137"/>
      <c r="P48" s="137"/>
      <c r="Q48" s="137"/>
      <c r="R48" s="137"/>
    </row>
    <row r="49" spans="1:18" ht="15.75" customHeight="1" x14ac:dyDescent="0.2">
      <c r="A49" s="137"/>
      <c r="B49" s="137"/>
      <c r="C49" s="137"/>
      <c r="D49" s="137"/>
      <c r="E49" s="137"/>
      <c r="F49" s="137"/>
      <c r="G49" s="137"/>
      <c r="H49" s="137"/>
      <c r="I49" s="137"/>
      <c r="J49" s="137"/>
      <c r="K49" s="137"/>
      <c r="L49" s="137"/>
      <c r="M49" s="137"/>
      <c r="N49" s="137"/>
      <c r="O49" s="137"/>
      <c r="P49" s="137"/>
      <c r="Q49" s="137"/>
      <c r="R49" s="137"/>
    </row>
    <row r="50" spans="1:18" ht="15.75" customHeight="1" x14ac:dyDescent="0.2">
      <c r="A50" s="137"/>
      <c r="B50" s="137"/>
      <c r="C50" s="137"/>
      <c r="D50" s="137"/>
      <c r="E50" s="137"/>
      <c r="F50" s="137"/>
      <c r="G50" s="137"/>
      <c r="H50" s="137"/>
      <c r="I50" s="137"/>
      <c r="J50" s="137"/>
      <c r="K50" s="137"/>
      <c r="L50" s="137"/>
      <c r="M50" s="137"/>
      <c r="N50" s="137"/>
      <c r="O50" s="137"/>
      <c r="P50" s="137"/>
      <c r="Q50" s="137"/>
      <c r="R50" s="137"/>
    </row>
    <row r="51" spans="1:18" ht="15.75" customHeight="1" x14ac:dyDescent="0.2">
      <c r="A51" s="137"/>
      <c r="B51" s="137"/>
      <c r="C51" s="137"/>
      <c r="D51" s="137"/>
      <c r="E51" s="137"/>
      <c r="F51" s="137"/>
      <c r="G51" s="137"/>
      <c r="H51" s="137"/>
      <c r="I51" s="137"/>
      <c r="J51" s="137"/>
      <c r="K51" s="137"/>
      <c r="L51" s="137"/>
      <c r="M51" s="137"/>
      <c r="N51" s="137"/>
      <c r="O51" s="137"/>
      <c r="P51" s="137"/>
      <c r="Q51" s="137"/>
      <c r="R51" s="137"/>
    </row>
    <row r="52" spans="1:18" ht="15.75" customHeight="1" x14ac:dyDescent="0.2">
      <c r="A52" s="137"/>
      <c r="B52" s="137"/>
      <c r="C52" s="137"/>
      <c r="D52" s="137"/>
      <c r="E52" s="137"/>
      <c r="F52" s="137"/>
      <c r="G52" s="137"/>
      <c r="H52" s="137"/>
      <c r="I52" s="137"/>
      <c r="J52" s="137"/>
      <c r="K52" s="137"/>
      <c r="L52" s="137"/>
      <c r="M52" s="137"/>
      <c r="N52" s="137"/>
      <c r="O52" s="137"/>
      <c r="P52" s="137"/>
      <c r="Q52" s="137"/>
      <c r="R52" s="137"/>
    </row>
    <row r="53" spans="1:18" ht="15.75" customHeight="1" x14ac:dyDescent="0.2">
      <c r="A53" s="137"/>
      <c r="B53" s="137"/>
      <c r="C53" s="137"/>
      <c r="D53" s="137"/>
      <c r="E53" s="137"/>
      <c r="F53" s="137"/>
      <c r="G53" s="137"/>
      <c r="H53" s="137"/>
      <c r="I53" s="137"/>
      <c r="J53" s="137"/>
      <c r="K53" s="137"/>
      <c r="L53" s="137"/>
      <c r="M53" s="137"/>
      <c r="N53" s="137"/>
      <c r="O53" s="137"/>
      <c r="P53" s="137"/>
      <c r="Q53" s="137"/>
      <c r="R53" s="137"/>
    </row>
    <row r="54" spans="1:18" ht="15.75" customHeight="1" x14ac:dyDescent="0.2">
      <c r="A54" s="137"/>
      <c r="B54" s="137"/>
      <c r="C54" s="137"/>
      <c r="D54" s="137"/>
      <c r="E54" s="137"/>
      <c r="F54" s="137"/>
      <c r="G54" s="137"/>
      <c r="H54" s="137"/>
      <c r="I54" s="137"/>
      <c r="J54" s="137"/>
      <c r="K54" s="137"/>
      <c r="L54" s="137"/>
      <c r="M54" s="137"/>
      <c r="N54" s="137"/>
      <c r="O54" s="137"/>
      <c r="P54" s="137"/>
      <c r="Q54" s="137"/>
      <c r="R54" s="137"/>
    </row>
    <row r="55" spans="1:18" ht="15.75" customHeight="1" x14ac:dyDescent="0.2">
      <c r="A55" s="137"/>
      <c r="B55" s="137"/>
      <c r="C55" s="137"/>
      <c r="D55" s="137"/>
      <c r="E55" s="137"/>
      <c r="F55" s="137"/>
      <c r="G55" s="137"/>
      <c r="H55" s="137"/>
      <c r="I55" s="137"/>
      <c r="J55" s="137"/>
      <c r="K55" s="137"/>
      <c r="L55" s="137"/>
      <c r="M55" s="137"/>
      <c r="N55" s="137"/>
      <c r="O55" s="137"/>
      <c r="P55" s="137"/>
      <c r="Q55" s="137"/>
      <c r="R55" s="137"/>
    </row>
    <row r="56" spans="1:18" ht="15.75" customHeight="1" x14ac:dyDescent="0.2">
      <c r="A56" s="137"/>
      <c r="B56" s="137"/>
      <c r="C56" s="137"/>
      <c r="D56" s="137"/>
      <c r="E56" s="137"/>
      <c r="F56" s="137"/>
      <c r="G56" s="137"/>
      <c r="H56" s="137"/>
      <c r="I56" s="137"/>
      <c r="J56" s="137"/>
      <c r="K56" s="137"/>
      <c r="L56" s="137"/>
      <c r="M56" s="137"/>
      <c r="N56" s="137"/>
      <c r="O56" s="137"/>
      <c r="P56" s="137"/>
      <c r="Q56" s="137"/>
      <c r="R56" s="137"/>
    </row>
    <row r="57" spans="1:18" ht="15.75" customHeight="1" x14ac:dyDescent="0.2">
      <c r="A57" s="137"/>
      <c r="B57" s="137"/>
      <c r="C57" s="137"/>
      <c r="D57" s="137"/>
      <c r="E57" s="137"/>
      <c r="F57" s="137"/>
      <c r="G57" s="137"/>
      <c r="H57" s="137"/>
      <c r="I57" s="137"/>
      <c r="J57" s="137"/>
      <c r="K57" s="137"/>
      <c r="L57" s="137"/>
      <c r="M57" s="137"/>
      <c r="N57" s="137"/>
      <c r="O57" s="137"/>
      <c r="P57" s="137"/>
      <c r="Q57" s="137"/>
      <c r="R57" s="137"/>
    </row>
    <row r="58" spans="1:18" ht="15.75" customHeight="1" x14ac:dyDescent="0.2">
      <c r="A58" s="137"/>
      <c r="B58" s="137"/>
      <c r="C58" s="137"/>
      <c r="D58" s="137"/>
      <c r="E58" s="137"/>
      <c r="F58" s="137"/>
      <c r="G58" s="137"/>
      <c r="H58" s="137"/>
      <c r="I58" s="137"/>
      <c r="J58" s="137"/>
      <c r="K58" s="137"/>
      <c r="L58" s="137"/>
      <c r="M58" s="137"/>
      <c r="N58" s="137"/>
      <c r="O58" s="137"/>
      <c r="P58" s="137"/>
      <c r="Q58" s="137"/>
      <c r="R58" s="137"/>
    </row>
    <row r="59" spans="1:18" ht="15.75" customHeight="1" x14ac:dyDescent="0.2">
      <c r="A59" s="137"/>
      <c r="B59" s="137"/>
      <c r="C59" s="137"/>
      <c r="D59" s="137"/>
      <c r="E59" s="137"/>
      <c r="F59" s="137"/>
      <c r="G59" s="137"/>
      <c r="H59" s="137"/>
      <c r="I59" s="137"/>
      <c r="J59" s="137"/>
      <c r="K59" s="137"/>
      <c r="L59" s="137"/>
      <c r="M59" s="137"/>
      <c r="N59" s="137"/>
      <c r="O59" s="137"/>
      <c r="P59" s="137"/>
      <c r="Q59" s="137"/>
      <c r="R59" s="137"/>
    </row>
    <row r="60" spans="1:18" ht="15.75" customHeight="1" x14ac:dyDescent="0.2">
      <c r="A60" s="137"/>
      <c r="B60" s="137"/>
      <c r="C60" s="137"/>
      <c r="D60" s="137"/>
      <c r="E60" s="137"/>
      <c r="F60" s="137"/>
      <c r="G60" s="137"/>
      <c r="H60" s="137"/>
      <c r="I60" s="137"/>
      <c r="J60" s="137"/>
      <c r="K60" s="137"/>
      <c r="L60" s="137"/>
      <c r="M60" s="137"/>
      <c r="N60" s="137"/>
      <c r="O60" s="137"/>
      <c r="P60" s="137"/>
      <c r="Q60" s="137"/>
      <c r="R60" s="137"/>
    </row>
    <row r="61" spans="1:18" ht="15.75" customHeight="1" x14ac:dyDescent="0.2">
      <c r="A61" s="137"/>
      <c r="B61" s="137"/>
      <c r="C61" s="137"/>
      <c r="D61" s="137"/>
      <c r="E61" s="137"/>
      <c r="F61" s="137"/>
      <c r="G61" s="137"/>
      <c r="H61" s="137"/>
      <c r="I61" s="137"/>
      <c r="J61" s="137"/>
      <c r="K61" s="137"/>
      <c r="L61" s="137"/>
      <c r="M61" s="137"/>
      <c r="N61" s="137"/>
      <c r="O61" s="137"/>
      <c r="P61" s="137"/>
      <c r="Q61" s="137"/>
      <c r="R61" s="137"/>
    </row>
    <row r="62" spans="1:18" ht="15.75" customHeight="1" x14ac:dyDescent="0.2">
      <c r="A62" s="137"/>
      <c r="B62" s="137"/>
      <c r="C62" s="137"/>
      <c r="D62" s="137"/>
      <c r="E62" s="137"/>
      <c r="F62" s="137"/>
      <c r="G62" s="137"/>
      <c r="H62" s="137"/>
      <c r="I62" s="137"/>
      <c r="J62" s="137"/>
      <c r="K62" s="137"/>
      <c r="L62" s="137"/>
      <c r="M62" s="137"/>
      <c r="N62" s="137"/>
      <c r="O62" s="137"/>
      <c r="P62" s="137"/>
      <c r="Q62" s="137"/>
      <c r="R62" s="137"/>
    </row>
    <row r="63" spans="1:18" ht="15.75" customHeight="1" x14ac:dyDescent="0.2">
      <c r="A63" s="137"/>
      <c r="B63" s="137"/>
      <c r="C63" s="137"/>
      <c r="D63" s="137"/>
      <c r="E63" s="137"/>
      <c r="F63" s="137"/>
      <c r="G63" s="137"/>
      <c r="H63" s="137"/>
      <c r="I63" s="137"/>
      <c r="J63" s="137"/>
      <c r="K63" s="137"/>
      <c r="L63" s="137"/>
      <c r="M63" s="137"/>
      <c r="N63" s="137"/>
      <c r="O63" s="137"/>
      <c r="P63" s="137"/>
      <c r="Q63" s="137"/>
      <c r="R63" s="137"/>
    </row>
    <row r="64" spans="1:18" ht="15.75" customHeight="1" x14ac:dyDescent="0.2">
      <c r="A64" s="137"/>
      <c r="B64" s="137"/>
      <c r="C64" s="137"/>
      <c r="D64" s="137"/>
      <c r="E64" s="137"/>
      <c r="F64" s="137"/>
      <c r="G64" s="137"/>
      <c r="H64" s="137"/>
      <c r="I64" s="137"/>
      <c r="J64" s="137"/>
      <c r="K64" s="137"/>
      <c r="L64" s="137"/>
      <c r="M64" s="137"/>
      <c r="N64" s="137"/>
      <c r="O64" s="137"/>
      <c r="P64" s="137"/>
      <c r="Q64" s="137"/>
      <c r="R64" s="137"/>
    </row>
    <row r="65" spans="1:18" ht="15.75" customHeight="1" x14ac:dyDescent="0.2">
      <c r="A65" s="137"/>
      <c r="B65" s="137"/>
      <c r="C65" s="137"/>
      <c r="D65" s="137"/>
      <c r="E65" s="137"/>
      <c r="F65" s="137"/>
      <c r="G65" s="137"/>
      <c r="H65" s="137"/>
      <c r="I65" s="137"/>
      <c r="J65" s="137"/>
      <c r="K65" s="137"/>
      <c r="L65" s="137"/>
      <c r="M65" s="137"/>
      <c r="N65" s="137"/>
      <c r="O65" s="137"/>
      <c r="P65" s="137"/>
      <c r="Q65" s="137"/>
      <c r="R65" s="137"/>
    </row>
    <row r="66" spans="1:18" ht="15.75" customHeight="1" x14ac:dyDescent="0.2">
      <c r="A66" s="137"/>
      <c r="B66" s="137"/>
      <c r="C66" s="137"/>
      <c r="D66" s="137"/>
      <c r="E66" s="137"/>
      <c r="F66" s="137"/>
      <c r="G66" s="137"/>
      <c r="H66" s="137"/>
      <c r="I66" s="137"/>
      <c r="J66" s="137"/>
      <c r="K66" s="137"/>
      <c r="L66" s="137"/>
      <c r="M66" s="137"/>
      <c r="N66" s="137"/>
      <c r="O66" s="137"/>
      <c r="P66" s="137"/>
      <c r="Q66" s="137"/>
      <c r="R66" s="137"/>
    </row>
    <row r="67" spans="1:18" ht="15.75" customHeight="1" x14ac:dyDescent="0.2"/>
    <row r="68" spans="1:18" ht="15.75" customHeight="1" x14ac:dyDescent="0.2"/>
    <row r="69" spans="1:18" ht="15.75" customHeight="1" x14ac:dyDescent="0.2"/>
    <row r="70" spans="1:18" ht="15.75" customHeight="1" x14ac:dyDescent="0.2"/>
    <row r="71" spans="1:18" ht="15.75" customHeight="1" x14ac:dyDescent="0.2"/>
    <row r="72" spans="1:18" ht="15.75" customHeight="1" x14ac:dyDescent="0.2"/>
    <row r="73" spans="1:18" ht="15.75" customHeight="1" x14ac:dyDescent="0.2"/>
    <row r="74" spans="1:18" ht="15.75" customHeight="1" x14ac:dyDescent="0.2"/>
    <row r="75" spans="1:18" ht="15.75" customHeight="1" x14ac:dyDescent="0.2"/>
    <row r="76" spans="1:18" ht="15.75" customHeight="1" x14ac:dyDescent="0.2"/>
    <row r="77" spans="1:18" ht="15.75" customHeight="1" x14ac:dyDescent="0.2"/>
    <row r="78" spans="1:18" ht="15.75" customHeight="1" x14ac:dyDescent="0.2"/>
    <row r="79" spans="1:18" ht="15.75" customHeight="1" x14ac:dyDescent="0.2"/>
    <row r="80" spans="1:18" ht="15.75" customHeight="1" x14ac:dyDescent="0.2"/>
    <row r="81" ht="15.75" customHeight="1" x14ac:dyDescent="0.2"/>
  </sheetData>
  <sheetProtection algorithmName="SHA-512" hashValue="QdQju4ky5zMYrVYmy5xdNnvisKXRR5YOR0ljfFgr1OmOopM0O4CZU7BAyYhvoyg2rWrotTrE+gi97oXxhopp7Q==" saltValue="HsHZcYHpmTClgGW+QKrGRw==" spinCount="100000" sheet="1" objects="1" scenarios="1"/>
  <mergeCells count="5">
    <mergeCell ref="A28:F28"/>
    <mergeCell ref="A3:F3"/>
    <mergeCell ref="A10:A11"/>
    <mergeCell ref="B9:F9"/>
    <mergeCell ref="A8:F8"/>
  </mergeCells>
  <printOptions horizontalCentered="1"/>
  <pageMargins left="0.70866141732283472" right="0.39370078740157483" top="0.39370078740157483" bottom="0.39370078740157483" header="0.11811023622047245" footer="0.11811023622047245"/>
  <pageSetup paperSize="9" orientation="portrait" r:id="rId1"/>
  <headerFooter alignWithMargins="0">
    <oddFooter>&amp;R&amp;7&amp;P von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9697" r:id="rId4" name="Drop Down 1">
              <controlPr defaultSize="0" print="0" autoLine="0" autoPict="0">
                <anchor moveWithCells="1">
                  <from>
                    <xdr:col>0</xdr:col>
                    <xdr:colOff>28575</xdr:colOff>
                    <xdr:row>3</xdr:row>
                    <xdr:rowOff>9525</xdr:rowOff>
                  </from>
                  <to>
                    <xdr:col>1</xdr:col>
                    <xdr:colOff>476250</xdr:colOff>
                    <xdr:row>4</xdr:row>
                    <xdr:rowOff>9525</xdr:rowOff>
                  </to>
                </anchor>
              </controlPr>
            </control>
          </mc:Choice>
        </mc:AlternateContent>
        <mc:AlternateContent xmlns:mc="http://schemas.openxmlformats.org/markup-compatibility/2006">
          <mc:Choice Requires="x14">
            <control shapeId="29698" r:id="rId5" name="Drop Down 2">
              <controlPr defaultSize="0" print="0" autoLine="0" autoPict="0">
                <anchor moveWithCells="1">
                  <from>
                    <xdr:col>3</xdr:col>
                    <xdr:colOff>66675</xdr:colOff>
                    <xdr:row>3</xdr:row>
                    <xdr:rowOff>142875</xdr:rowOff>
                  </from>
                  <to>
                    <xdr:col>5</xdr:col>
                    <xdr:colOff>800100</xdr:colOff>
                    <xdr:row>4</xdr:row>
                    <xdr:rowOff>142875</xdr:rowOff>
                  </to>
                </anchor>
              </controlPr>
            </control>
          </mc:Choice>
        </mc:AlternateContent>
      </controls>
    </mc:Choice>
  </mc:AlternateConten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3">
    <pageSetUpPr fitToPage="1"/>
  </sheetPr>
  <dimension ref="A1:AB86"/>
  <sheetViews>
    <sheetView showGridLines="0" zoomScaleNormal="100" zoomScaleSheetLayoutView="85" workbookViewId="0"/>
  </sheetViews>
  <sheetFormatPr baseColWidth="10" defaultColWidth="11.42578125" defaultRowHeight="12.75" x14ac:dyDescent="0.2"/>
  <cols>
    <col min="1" max="1" width="25.140625" style="135" customWidth="1"/>
    <col min="2" max="3" width="9.42578125" style="135" customWidth="1"/>
    <col min="4" max="4" width="10.42578125" style="135" customWidth="1"/>
    <col min="5" max="6" width="9.42578125" style="135" customWidth="1"/>
    <col min="7" max="7" width="10.42578125" style="135" customWidth="1"/>
    <col min="8" max="9" width="9.42578125" style="135" customWidth="1"/>
    <col min="10" max="10" width="10.42578125" style="135" customWidth="1"/>
    <col min="11" max="12" width="9.42578125" style="135" customWidth="1"/>
    <col min="13" max="13" width="10.42578125" style="135" customWidth="1"/>
    <col min="14" max="15" width="9.42578125" style="135" customWidth="1"/>
    <col min="16" max="16" width="10.42578125" style="135" customWidth="1"/>
    <col min="17" max="17" width="3.140625" style="135" customWidth="1"/>
    <col min="18" max="16384" width="11.42578125" style="135"/>
  </cols>
  <sheetData>
    <row r="1" spans="1:28" ht="33.75" customHeight="1" x14ac:dyDescent="0.2">
      <c r="A1" s="409"/>
      <c r="B1" s="409"/>
      <c r="C1" s="409"/>
      <c r="D1" s="409"/>
      <c r="E1" s="409"/>
      <c r="F1" s="409"/>
      <c r="G1" s="409"/>
      <c r="H1" s="409"/>
      <c r="I1" s="409"/>
      <c r="J1" s="409"/>
      <c r="K1" s="411"/>
      <c r="L1" s="409"/>
      <c r="M1" s="409"/>
      <c r="N1" s="409"/>
      <c r="O1" s="409"/>
      <c r="P1" s="410" t="s">
        <v>412</v>
      </c>
    </row>
    <row r="2" spans="1:28" ht="11.25" customHeight="1" x14ac:dyDescent="0.2">
      <c r="A2" s="136"/>
      <c r="B2" s="136"/>
      <c r="C2" s="136"/>
      <c r="D2" s="136"/>
      <c r="E2" s="136"/>
      <c r="F2" s="136"/>
      <c r="G2" s="136"/>
      <c r="H2" s="136"/>
      <c r="I2" s="136"/>
      <c r="J2" s="136"/>
      <c r="K2" s="136"/>
      <c r="L2" s="136"/>
      <c r="M2" s="136"/>
      <c r="N2" s="136"/>
      <c r="O2" s="136"/>
      <c r="P2" s="136"/>
      <c r="Q2" s="136"/>
      <c r="R2" s="136"/>
      <c r="S2" s="136"/>
      <c r="T2" s="136"/>
      <c r="U2" s="136"/>
      <c r="V2" s="136"/>
      <c r="W2" s="136"/>
      <c r="X2" s="136"/>
      <c r="Y2" s="136"/>
      <c r="Z2" s="136"/>
      <c r="AA2" s="136"/>
      <c r="AB2" s="136"/>
    </row>
    <row r="3" spans="1:28" ht="15.75" customHeight="1" x14ac:dyDescent="0.2">
      <c r="A3" s="240" t="str">
        <f>CONCATENATE("6 Seit Beginn des Berichtsjahres ",B10," und ",C10," im Regionenvergleich jeweils zum 30.09.")</f>
        <v>6 Seit Beginn des Berichtsjahres gemeldete Berufsausbildungsstellen und gemeldete Bewerber für Berufsausbildungsstellen im Regionenvergleich jeweils zum 30.09.</v>
      </c>
      <c r="B3" s="136"/>
      <c r="C3" s="136"/>
      <c r="D3" s="136"/>
      <c r="E3" s="136"/>
      <c r="F3" s="136"/>
      <c r="G3" s="136"/>
      <c r="H3" s="136"/>
      <c r="I3" s="136"/>
      <c r="J3" s="136"/>
      <c r="K3" s="136"/>
      <c r="L3" s="136"/>
      <c r="M3" s="136"/>
      <c r="N3" s="136"/>
      <c r="O3" s="136"/>
      <c r="P3" s="241"/>
      <c r="Q3" s="136"/>
      <c r="R3" s="136"/>
      <c r="S3" s="136"/>
      <c r="T3" s="136"/>
      <c r="U3" s="136"/>
      <c r="V3" s="136"/>
      <c r="W3" s="136"/>
      <c r="X3" s="136"/>
      <c r="Y3" s="136"/>
      <c r="Z3" s="136"/>
      <c r="AA3" s="136"/>
      <c r="AB3" s="136"/>
    </row>
    <row r="4" spans="1:28" ht="15.75" customHeight="1" x14ac:dyDescent="0.2">
      <c r="A4" s="137" t="s">
        <v>107</v>
      </c>
      <c r="B4" s="137"/>
      <c r="C4" s="137"/>
      <c r="D4" s="137"/>
      <c r="E4" s="137"/>
      <c r="F4" s="137"/>
      <c r="G4" s="137"/>
      <c r="H4" s="137"/>
      <c r="I4" s="137"/>
      <c r="J4" s="137"/>
      <c r="K4" s="137"/>
      <c r="L4" s="137"/>
      <c r="M4" s="137"/>
      <c r="N4" s="137"/>
      <c r="O4" s="137"/>
      <c r="P4" s="137"/>
      <c r="Q4" s="137"/>
      <c r="R4" s="137"/>
      <c r="S4" s="137"/>
      <c r="T4" s="137"/>
      <c r="U4" s="137"/>
      <c r="V4" s="137"/>
      <c r="W4" s="137"/>
      <c r="X4" s="137"/>
      <c r="Y4" s="137"/>
      <c r="Z4" s="137"/>
      <c r="AA4" s="137"/>
      <c r="AB4" s="137"/>
    </row>
    <row r="5" spans="1:28" ht="12.75" customHeight="1" x14ac:dyDescent="0.2">
      <c r="A5" s="137" t="s">
        <v>24</v>
      </c>
      <c r="B5" s="137"/>
      <c r="C5" s="137"/>
      <c r="D5" s="137"/>
      <c r="E5" s="137"/>
      <c r="F5" s="137"/>
      <c r="G5" s="137"/>
      <c r="H5" s="137"/>
      <c r="I5" s="137"/>
      <c r="J5" s="137"/>
      <c r="K5" s="137"/>
      <c r="L5" s="137"/>
      <c r="M5" s="137"/>
      <c r="N5" s="137"/>
      <c r="O5" s="137"/>
      <c r="P5" s="137"/>
      <c r="Q5" s="137"/>
      <c r="R5" s="137"/>
      <c r="S5" s="137"/>
      <c r="T5" s="137"/>
      <c r="U5" s="137"/>
      <c r="V5" s="137"/>
      <c r="W5" s="137"/>
      <c r="X5" s="137"/>
      <c r="Y5" s="137"/>
      <c r="Z5" s="137"/>
      <c r="AA5" s="137"/>
      <c r="AB5" s="137"/>
    </row>
    <row r="6" spans="1:28" ht="11.25" customHeight="1" x14ac:dyDescent="0.2">
      <c r="A6" s="137"/>
      <c r="B6" s="137"/>
      <c r="C6" s="137"/>
      <c r="D6" s="137"/>
      <c r="E6" s="137"/>
      <c r="F6" s="137"/>
      <c r="G6" s="137"/>
      <c r="H6" s="137"/>
      <c r="I6" s="137"/>
      <c r="J6" s="137"/>
      <c r="K6" s="137"/>
      <c r="L6" s="137"/>
      <c r="M6" s="137"/>
      <c r="N6" s="137"/>
      <c r="O6" s="137"/>
      <c r="P6" s="137"/>
      <c r="Q6" s="137"/>
      <c r="R6" s="137"/>
      <c r="S6" s="137"/>
      <c r="T6" s="137"/>
      <c r="U6" s="137"/>
      <c r="V6" s="137"/>
      <c r="W6" s="137"/>
      <c r="X6" s="137"/>
      <c r="Y6" s="137"/>
      <c r="Z6" s="137"/>
      <c r="AA6" s="137"/>
      <c r="AB6" s="137"/>
    </row>
    <row r="7" spans="1:28" ht="11.25" customHeight="1" x14ac:dyDescent="0.2">
      <c r="A7" s="368" t="s">
        <v>584</v>
      </c>
      <c r="B7" s="137"/>
      <c r="C7" s="137"/>
      <c r="D7" s="137"/>
      <c r="E7" s="137"/>
      <c r="F7" s="137"/>
      <c r="G7" s="137"/>
      <c r="H7" s="137"/>
      <c r="I7" s="137"/>
      <c r="J7" s="137"/>
      <c r="K7" s="137"/>
      <c r="L7" s="137"/>
      <c r="M7" s="137"/>
      <c r="N7" s="137"/>
      <c r="O7" s="137"/>
      <c r="P7" s="137"/>
      <c r="Q7" s="137"/>
      <c r="R7" s="137"/>
      <c r="S7" s="137"/>
      <c r="T7" s="137"/>
      <c r="U7" s="137"/>
      <c r="V7" s="137"/>
      <c r="W7" s="137"/>
      <c r="X7" s="137"/>
      <c r="Y7" s="137"/>
      <c r="Z7" s="137"/>
      <c r="AA7" s="137"/>
      <c r="AB7" s="137"/>
    </row>
    <row r="8" spans="1:28" s="481" customFormat="1" ht="21.95" customHeight="1" x14ac:dyDescent="0.2">
      <c r="A8" s="479" t="s">
        <v>582</v>
      </c>
      <c r="B8" s="480"/>
      <c r="C8" s="480"/>
      <c r="D8" s="480"/>
      <c r="E8" s="480"/>
      <c r="F8" s="480"/>
      <c r="G8" s="480"/>
      <c r="H8" s="480"/>
      <c r="I8" s="480"/>
      <c r="J8" s="480"/>
      <c r="K8" s="480"/>
      <c r="L8" s="480"/>
      <c r="M8" s="480"/>
      <c r="N8" s="480"/>
      <c r="O8" s="480"/>
      <c r="P8" s="480"/>
      <c r="Q8" s="480"/>
      <c r="R8" s="480"/>
      <c r="S8" s="480"/>
      <c r="T8" s="480"/>
      <c r="U8" s="480"/>
      <c r="V8" s="480"/>
      <c r="W8" s="480"/>
      <c r="X8" s="480"/>
      <c r="Y8" s="480"/>
      <c r="Z8" s="480"/>
      <c r="AA8" s="480"/>
      <c r="AB8" s="480"/>
    </row>
    <row r="9" spans="1:28" s="136" customFormat="1" ht="16.5" customHeight="1" x14ac:dyDescent="0.2">
      <c r="A9" s="500" t="s">
        <v>126</v>
      </c>
      <c r="B9" s="497" t="str">
        <f>RIGHT(Org!$A33,7)</f>
        <v>2020/21</v>
      </c>
      <c r="C9" s="497"/>
      <c r="D9" s="497"/>
      <c r="E9" s="503" t="str">
        <f>RIGHT(Org!$A34,7)</f>
        <v>2021/22</v>
      </c>
      <c r="F9" s="504"/>
      <c r="G9" s="505"/>
      <c r="H9" s="503" t="str">
        <f>RIGHT(Org!$A35,7)</f>
        <v>2022/23</v>
      </c>
      <c r="I9" s="504"/>
      <c r="J9" s="505"/>
      <c r="K9" s="503" t="str">
        <f>RIGHT(Org!$A36,7)</f>
        <v>2023/24</v>
      </c>
      <c r="L9" s="504"/>
      <c r="M9" s="505"/>
      <c r="N9" s="503" t="str">
        <f>RIGHT(Org!$A37,7)</f>
        <v>2024/25</v>
      </c>
      <c r="O9" s="504"/>
      <c r="P9" s="505"/>
      <c r="Q9" s="138"/>
      <c r="R9" s="137"/>
      <c r="S9" s="137"/>
      <c r="T9" s="137"/>
      <c r="U9" s="137"/>
      <c r="V9" s="137"/>
      <c r="W9" s="137"/>
      <c r="X9" s="137"/>
      <c r="Y9" s="137"/>
      <c r="Z9" s="137"/>
      <c r="AA9" s="137"/>
      <c r="AB9" s="137"/>
    </row>
    <row r="10" spans="1:28" s="136" customFormat="1" ht="70.5" customHeight="1" x14ac:dyDescent="0.2">
      <c r="A10" s="501"/>
      <c r="B10" s="242" t="str">
        <f>IF(Org!$C$56=1,Org!$A$58,IF(Org!$C$56=2,Org!$A$59,IF(Org!$C$56=3,Org!$A$60)))</f>
        <v>gemeldete Berufsausbildungsstellen</v>
      </c>
      <c r="C10" s="242" t="str">
        <f>IF(Org!$C$56=1,Org!$A$56,IF(Org!$C$56=2,Org!$A$57,IF(Org!$C$56=3,Org!$A$56)))</f>
        <v>gemeldete Bewerber für Berufsausbildungsstellen</v>
      </c>
      <c r="D10" s="242" t="str">
        <f>IF(Org!$C$56=1,Org!$A$64,IF(Org!$C$56=2,Org!$A$65,IF(Org!$C$56=3,Org!$A$66)))</f>
        <v>gemeldete Berufsausbil-dungsstellen je Bewerber</v>
      </c>
      <c r="E10" s="242" t="str">
        <f>IF(Org!$C$56=1,Org!$A$58,IF(Org!$C$56=2,Org!$A$59,IF(Org!$C$56=3,Org!$A$60)))</f>
        <v>gemeldete Berufsausbildungsstellen</v>
      </c>
      <c r="F10" s="242" t="str">
        <f>IF(Org!$C$56=1,Org!$A$56,IF(Org!$C$56=2,Org!$A$57,IF(Org!$C$56=3,Org!$A$56)))</f>
        <v>gemeldete Bewerber für Berufsausbildungsstellen</v>
      </c>
      <c r="G10" s="242" t="str">
        <f>IF(Org!$C$56=1,Org!$A$64,IF(Org!$C$56=2,Org!$A$65,IF(Org!$C$56=3,Org!$A$66)))</f>
        <v>gemeldete Berufsausbil-dungsstellen je Bewerber</v>
      </c>
      <c r="H10" s="242" t="str">
        <f>IF(Org!$C$56=1,Org!$A$58,IF(Org!$C$56=2,Org!$A$59,IF(Org!$C$56=3,Org!$A$60)))</f>
        <v>gemeldete Berufsausbildungsstellen</v>
      </c>
      <c r="I10" s="242" t="str">
        <f>IF(Org!$C$56=1,Org!$A$56,IF(Org!$C$56=2,Org!$A$57,IF(Org!$C$56=3,Org!$A$56)))</f>
        <v>gemeldete Bewerber für Berufsausbildungsstellen</v>
      </c>
      <c r="J10" s="242" t="str">
        <f>IF(Org!$C$56=1,Org!$A$64,IF(Org!$C$56=2,Org!$A$65,IF(Org!$C$56=3,Org!$A$66)))</f>
        <v>gemeldete Berufsausbil-dungsstellen je Bewerber</v>
      </c>
      <c r="K10" s="242" t="str">
        <f>IF(Org!$C$56=1,Org!$A$58,IF(Org!$C$56=2,Org!$A$59,IF(Org!$C$56=3,Org!$A$60)))</f>
        <v>gemeldete Berufsausbildungsstellen</v>
      </c>
      <c r="L10" s="242" t="str">
        <f>IF(Org!$C$56=1,Org!$A$56,IF(Org!$C$56=2,Org!$A$57,IF(Org!$C$56=3,Org!$A$56)))</f>
        <v>gemeldete Bewerber für Berufsausbildungsstellen</v>
      </c>
      <c r="M10" s="242" t="str">
        <f>IF(Org!$C$56=1,Org!$A$64,IF(Org!$C$56=2,Org!$A$65,IF(Org!$C$56=3,Org!$A$66)))</f>
        <v>gemeldete Berufsausbil-dungsstellen je Bewerber</v>
      </c>
      <c r="N10" s="242" t="str">
        <f>IF(Org!$C$56=1,Org!$A$58,IF(Org!$C$56=2,Org!$A$59,IF(Org!$C$56=3,Org!$A$60)))</f>
        <v>gemeldete Berufsausbildungsstellen</v>
      </c>
      <c r="O10" s="242" t="str">
        <f>IF(Org!$C$56=1,Org!$A$56,IF(Org!$C$56=2,Org!$A$57,IF(Org!$C$56=3,Org!$A$56)))</f>
        <v>gemeldete Bewerber für Berufsausbildungsstellen</v>
      </c>
      <c r="P10" s="242" t="str">
        <f>IF(Org!$C$56=1,Org!$A$64,IF(Org!$C$56=2,Org!$A$65,IF(Org!$C$56=3,Org!$A$66)))</f>
        <v>gemeldete Berufsausbil-dungsstellen je Bewerber</v>
      </c>
      <c r="Q10" s="138"/>
      <c r="R10" s="140"/>
      <c r="S10" s="137"/>
      <c r="T10" s="137"/>
      <c r="U10" s="137"/>
      <c r="V10" s="137"/>
      <c r="W10" s="137"/>
      <c r="X10" s="137"/>
      <c r="Y10" s="137"/>
      <c r="Z10" s="137"/>
      <c r="AA10" s="137"/>
      <c r="AB10" s="137"/>
    </row>
    <row r="11" spans="1:28" s="136" customFormat="1" ht="12.75" customHeight="1" x14ac:dyDescent="0.2">
      <c r="A11" s="502"/>
      <c r="B11" s="225">
        <v>1</v>
      </c>
      <c r="C11" s="225">
        <v>2</v>
      </c>
      <c r="D11" s="225">
        <v>3</v>
      </c>
      <c r="E11" s="225">
        <v>4</v>
      </c>
      <c r="F11" s="225">
        <v>5</v>
      </c>
      <c r="G11" s="225">
        <v>6</v>
      </c>
      <c r="H11" s="225">
        <v>7</v>
      </c>
      <c r="I11" s="225">
        <v>8</v>
      </c>
      <c r="J11" s="225">
        <v>9</v>
      </c>
      <c r="K11" s="225">
        <v>10</v>
      </c>
      <c r="L11" s="225">
        <v>11</v>
      </c>
      <c r="M11" s="225">
        <v>12</v>
      </c>
      <c r="N11" s="225">
        <v>13</v>
      </c>
      <c r="O11" s="225">
        <v>14</v>
      </c>
      <c r="P11" s="225">
        <v>15</v>
      </c>
      <c r="Q11" s="138"/>
      <c r="R11" s="140"/>
      <c r="S11" s="137"/>
      <c r="T11" s="137"/>
      <c r="U11" s="137"/>
      <c r="V11" s="137"/>
      <c r="W11" s="137"/>
      <c r="X11" s="137"/>
      <c r="Y11" s="137"/>
      <c r="Z11" s="137"/>
      <c r="AA11" s="137"/>
      <c r="AB11" s="137"/>
    </row>
    <row r="12" spans="1:28" s="136" customFormat="1" ht="18.75" customHeight="1" x14ac:dyDescent="0.2">
      <c r="A12" s="226" t="s">
        <v>98</v>
      </c>
      <c r="B12" s="227">
        <f>IF(ISERROR(roh_Tab_6_Formel!B11),"",roh_Tab_6_Formel!B11)</f>
        <v>522867</v>
      </c>
      <c r="C12" s="229">
        <f>IF(ISERROR(roh_Tab_6_Formel!C11),"",roh_Tab_6_Formel!C11)</f>
        <v>433543</v>
      </c>
      <c r="D12" s="243">
        <f>IF(ISERROR(B12/C12),"",B12/C12)</f>
        <v>1.2060326196017466</v>
      </c>
      <c r="E12" s="227">
        <f>IF(ISERROR(roh_Tab_6_Formel!D11),"",roh_Tab_6_Formel!D11)</f>
        <v>545960</v>
      </c>
      <c r="F12" s="229">
        <f>IF(ISERROR(roh_Tab_6_Formel!E11),"",roh_Tab_6_Formel!E11)</f>
        <v>422400</v>
      </c>
      <c r="G12" s="243">
        <f>IF(ISERROR(E12/F12),"",E12/F12)</f>
        <v>1.2925189393939394</v>
      </c>
      <c r="H12" s="227">
        <f>IF(ISERROR(roh_Tab_6_Formel!F11),"",roh_Tab_6_Formel!F11)</f>
        <v>545039</v>
      </c>
      <c r="I12" s="229">
        <f>IF(ISERROR(roh_Tab_6_Formel!G11),"",roh_Tab_6_Formel!G11)</f>
        <v>422059</v>
      </c>
      <c r="J12" s="243">
        <f>IF(ISERROR(H12/I12),"",H12/I12)</f>
        <v>1.2913810628371862</v>
      </c>
      <c r="K12" s="227">
        <f>IF(ISERROR(roh_Tab_6_Formel!H11),"",roh_Tab_6_Formel!H11)</f>
        <v>519399</v>
      </c>
      <c r="L12" s="229">
        <f>IF(ISERROR(roh_Tab_6_Formel!I11),"",roh_Tab_6_Formel!I11)</f>
        <v>431552</v>
      </c>
      <c r="M12" s="243">
        <f>IF(ISERROR(K12/L12),"",K12/L12)</f>
        <v>1.2035606369568441</v>
      </c>
      <c r="N12" s="227">
        <f>IF(ISERROR(roh_Tab_6_Formel!J11),"",roh_Tab_6_Formel!J11)</f>
        <v>501338</v>
      </c>
      <c r="O12" s="229">
        <f>IF(ISERROR(roh_Tab_6_Formel!K11),"",roh_Tab_6_Formel!K11)</f>
        <v>444335</v>
      </c>
      <c r="P12" s="243">
        <f>IF(ISERROR(N12/O12),"",N12/O12)</f>
        <v>1.1282883410039721</v>
      </c>
      <c r="Q12" s="140"/>
      <c r="R12" s="140"/>
      <c r="S12" s="137"/>
      <c r="T12" s="137"/>
      <c r="U12" s="137"/>
      <c r="V12" s="137"/>
      <c r="W12" s="137"/>
      <c r="X12" s="137"/>
      <c r="Y12" s="137"/>
      <c r="Z12" s="137"/>
      <c r="AA12" s="137"/>
      <c r="AB12" s="137"/>
    </row>
    <row r="13" spans="1:28" s="136" customFormat="1" ht="18.75" customHeight="1" x14ac:dyDescent="0.2">
      <c r="A13" s="230" t="s">
        <v>124</v>
      </c>
      <c r="B13" s="231">
        <f>IF(ISERROR(roh_Tab_6_Formel!B12),"",roh_Tab_6_Formel!B12)</f>
        <v>436976</v>
      </c>
      <c r="C13" s="233">
        <f>IF(ISERROR(roh_Tab_6_Formel!C12),"",roh_Tab_6_Formel!C12)</f>
        <v>356201</v>
      </c>
      <c r="D13" s="244">
        <f t="shared" ref="D13:D30" si="0">IF(ISERROR(B13/C13),"",B13/C13)</f>
        <v>1.2267680326557198</v>
      </c>
      <c r="E13" s="231">
        <f>IF(ISERROR(roh_Tab_6_Formel!D12),"",roh_Tab_6_Formel!D12)</f>
        <v>455436</v>
      </c>
      <c r="F13" s="233">
        <f>IF(ISERROR(roh_Tab_6_Formel!E12),"",roh_Tab_6_Formel!E12)</f>
        <v>345595</v>
      </c>
      <c r="G13" s="244">
        <f t="shared" ref="G13:G30" si="1">IF(ISERROR(E13/F13),"",E13/F13)</f>
        <v>1.3178315658502004</v>
      </c>
      <c r="H13" s="231">
        <f>IF(ISERROR(roh_Tab_6_Formel!F12),"",roh_Tab_6_Formel!F12)</f>
        <v>453424</v>
      </c>
      <c r="I13" s="233">
        <f>IF(ISERROR(roh_Tab_6_Formel!G12),"",roh_Tab_6_Formel!G12)</f>
        <v>345163</v>
      </c>
      <c r="J13" s="244">
        <f t="shared" ref="J13:J30" si="2">IF(ISERROR(H13/I13),"",H13/I13)</f>
        <v>1.3136518108835535</v>
      </c>
      <c r="K13" s="231">
        <f>IF(ISERROR(roh_Tab_6_Formel!H12),"",roh_Tab_6_Formel!H12)</f>
        <v>433532</v>
      </c>
      <c r="L13" s="233">
        <f>IF(ISERROR(roh_Tab_6_Formel!I12),"",roh_Tab_6_Formel!I12)</f>
        <v>353213</v>
      </c>
      <c r="M13" s="244">
        <f t="shared" ref="M13:M30" si="3">IF(ISERROR(K13/L13),"",K13/L13)</f>
        <v>1.2273953676676679</v>
      </c>
      <c r="N13" s="231">
        <f>IF(ISERROR(roh_Tab_6_Formel!J12),"",roh_Tab_6_Formel!J12)</f>
        <v>420211</v>
      </c>
      <c r="O13" s="233">
        <f>IF(ISERROR(roh_Tab_6_Formel!K12),"",roh_Tab_6_Formel!K12)</f>
        <v>363133</v>
      </c>
      <c r="P13" s="244">
        <f t="shared" ref="P13:P30" si="4">IF(ISERROR(N13/O13),"",N13/O13)</f>
        <v>1.1571820792932617</v>
      </c>
      <c r="Q13" s="140"/>
      <c r="R13" s="140"/>
      <c r="S13" s="137"/>
      <c r="T13" s="137"/>
      <c r="U13" s="137"/>
      <c r="V13" s="137"/>
      <c r="W13" s="137"/>
      <c r="X13" s="137"/>
      <c r="Y13" s="137"/>
      <c r="Z13" s="137"/>
      <c r="AA13" s="137"/>
      <c r="AB13" s="137"/>
    </row>
    <row r="14" spans="1:28" s="136" customFormat="1" ht="15" customHeight="1" x14ac:dyDescent="0.2">
      <c r="A14" s="230" t="s">
        <v>125</v>
      </c>
      <c r="B14" s="231">
        <f>IF(ISERROR(roh_Tab_6_Formel!B13),"",roh_Tab_6_Formel!B13)</f>
        <v>85752</v>
      </c>
      <c r="C14" s="233">
        <f>IF(ISERROR(roh_Tab_6_Formel!C13),"",roh_Tab_6_Formel!C13)</f>
        <v>76789</v>
      </c>
      <c r="D14" s="244">
        <f t="shared" si="0"/>
        <v>1.1167224472255142</v>
      </c>
      <c r="E14" s="231">
        <f>IF(ISERROR(roh_Tab_6_Formel!D13),"",roh_Tab_6_Formel!D13)</f>
        <v>90347</v>
      </c>
      <c r="F14" s="233">
        <f>IF(ISERROR(roh_Tab_6_Formel!E13),"",roh_Tab_6_Formel!E13)</f>
        <v>76186</v>
      </c>
      <c r="G14" s="244">
        <f t="shared" si="1"/>
        <v>1.1858740451001497</v>
      </c>
      <c r="H14" s="231">
        <f>IF(ISERROR(roh_Tab_6_Formel!F13),"",roh_Tab_6_Formel!F13)</f>
        <v>91531</v>
      </c>
      <c r="I14" s="233">
        <f>IF(ISERROR(roh_Tab_6_Formel!G13),"",roh_Tab_6_Formel!G13)</f>
        <v>75808</v>
      </c>
      <c r="J14" s="244">
        <f t="shared" si="2"/>
        <v>1.2074055508653441</v>
      </c>
      <c r="K14" s="231">
        <f>IF(ISERROR(roh_Tab_6_Formel!H13),"",roh_Tab_6_Formel!H13)</f>
        <v>85825</v>
      </c>
      <c r="L14" s="233">
        <f>IF(ISERROR(roh_Tab_6_Formel!I13),"",roh_Tab_6_Formel!I13)</f>
        <v>76435</v>
      </c>
      <c r="M14" s="244">
        <f t="shared" si="3"/>
        <v>1.1228494799502846</v>
      </c>
      <c r="N14" s="231">
        <f>IF(ISERROR(roh_Tab_6_Formel!J13),"",roh_Tab_6_Formel!J13)</f>
        <v>81091</v>
      </c>
      <c r="O14" s="233">
        <f>IF(ISERROR(roh_Tab_6_Formel!K13),"",roh_Tab_6_Formel!K13)</f>
        <v>78324</v>
      </c>
      <c r="P14" s="244">
        <f t="shared" si="4"/>
        <v>1.0353276135028855</v>
      </c>
      <c r="Q14" s="140"/>
      <c r="R14" s="140"/>
      <c r="S14" s="137"/>
      <c r="T14" s="137"/>
      <c r="U14" s="137"/>
      <c r="V14" s="137"/>
      <c r="W14" s="137"/>
      <c r="X14" s="137"/>
      <c r="Y14" s="137"/>
      <c r="Z14" s="137"/>
      <c r="AA14" s="137"/>
      <c r="AB14" s="137"/>
    </row>
    <row r="15" spans="1:28" s="136" customFormat="1" ht="15" customHeight="1" x14ac:dyDescent="0.2">
      <c r="A15" s="218" t="s">
        <v>108</v>
      </c>
      <c r="B15" s="231">
        <f>IF(ISERROR(roh_Tab_6_Formel!B14),"",roh_Tab_6_Formel!B14)</f>
        <v>18952</v>
      </c>
      <c r="C15" s="233">
        <f>IF(ISERROR(roh_Tab_6_Formel!C14),"",roh_Tab_6_Formel!C14)</f>
        <v>14782</v>
      </c>
      <c r="D15" s="244">
        <f t="shared" si="0"/>
        <v>1.2820998511703423</v>
      </c>
      <c r="E15" s="231">
        <f>IF(ISERROR(roh_Tab_6_Formel!D14),"",roh_Tab_6_Formel!D14)</f>
        <v>19568</v>
      </c>
      <c r="F15" s="233">
        <f>IF(ISERROR(roh_Tab_6_Formel!E14),"",roh_Tab_6_Formel!E14)</f>
        <v>13662</v>
      </c>
      <c r="G15" s="244">
        <f t="shared" si="1"/>
        <v>1.4322939540330846</v>
      </c>
      <c r="H15" s="231">
        <f>IF(ISERROR(roh_Tab_6_Formel!F14),"",roh_Tab_6_Formel!F14)</f>
        <v>19954</v>
      </c>
      <c r="I15" s="233">
        <f>IF(ISERROR(roh_Tab_6_Formel!G14),"",roh_Tab_6_Formel!G14)</f>
        <v>13123</v>
      </c>
      <c r="J15" s="244">
        <f t="shared" si="2"/>
        <v>1.5205364626990781</v>
      </c>
      <c r="K15" s="231">
        <f>IF(ISERROR(roh_Tab_6_Formel!H14),"",roh_Tab_6_Formel!H14)</f>
        <v>17569</v>
      </c>
      <c r="L15" s="233">
        <f>IF(ISERROR(roh_Tab_6_Formel!I14),"",roh_Tab_6_Formel!I14)</f>
        <v>14780</v>
      </c>
      <c r="M15" s="244">
        <f t="shared" si="3"/>
        <v>1.1887009472259811</v>
      </c>
      <c r="N15" s="231">
        <f>IF(ISERROR(roh_Tab_6_Formel!J14),"",roh_Tab_6_Formel!J14)</f>
        <v>17834</v>
      </c>
      <c r="O15" s="233">
        <f>IF(ISERROR(roh_Tab_6_Formel!K14),"",roh_Tab_6_Formel!K14)</f>
        <v>14811</v>
      </c>
      <c r="P15" s="244">
        <f t="shared" si="4"/>
        <v>1.204105057052191</v>
      </c>
      <c r="Q15" s="140"/>
      <c r="R15" s="140"/>
      <c r="S15" s="137"/>
      <c r="T15" s="137"/>
      <c r="U15" s="137"/>
      <c r="V15" s="137"/>
      <c r="W15" s="137"/>
      <c r="X15" s="137"/>
      <c r="Y15" s="137"/>
      <c r="Z15" s="137"/>
      <c r="AA15" s="137"/>
      <c r="AB15" s="137"/>
    </row>
    <row r="16" spans="1:28" s="136" customFormat="1" ht="15" customHeight="1" x14ac:dyDescent="0.2">
      <c r="A16" s="218" t="s">
        <v>109</v>
      </c>
      <c r="B16" s="231">
        <f>IF(ISERROR(roh_Tab_6_Formel!B15),"",roh_Tab_6_Formel!B15)</f>
        <v>9489</v>
      </c>
      <c r="C16" s="233">
        <f>IF(ISERROR(roh_Tab_6_Formel!C15),"",roh_Tab_6_Formel!C15)</f>
        <v>7787</v>
      </c>
      <c r="D16" s="244">
        <f t="shared" si="0"/>
        <v>1.2185694105560549</v>
      </c>
      <c r="E16" s="231">
        <f>IF(ISERROR(roh_Tab_6_Formel!D15),"",roh_Tab_6_Formel!D15)</f>
        <v>9785</v>
      </c>
      <c r="F16" s="233">
        <f>IF(ISERROR(roh_Tab_6_Formel!E15),"",roh_Tab_6_Formel!E15)</f>
        <v>6730</v>
      </c>
      <c r="G16" s="244">
        <f t="shared" si="1"/>
        <v>1.4539375928677563</v>
      </c>
      <c r="H16" s="231">
        <f>IF(ISERROR(roh_Tab_6_Formel!F15),"",roh_Tab_6_Formel!F15)</f>
        <v>10631</v>
      </c>
      <c r="I16" s="233">
        <f>IF(ISERROR(roh_Tab_6_Formel!G15),"",roh_Tab_6_Formel!G15)</f>
        <v>6246</v>
      </c>
      <c r="J16" s="244">
        <f t="shared" si="2"/>
        <v>1.702049311559398</v>
      </c>
      <c r="K16" s="231">
        <f>IF(ISERROR(roh_Tab_6_Formel!H15),"",roh_Tab_6_Formel!H15)</f>
        <v>10589</v>
      </c>
      <c r="L16" s="233">
        <f>IF(ISERROR(roh_Tab_6_Formel!I15),"",roh_Tab_6_Formel!I15)</f>
        <v>7038</v>
      </c>
      <c r="M16" s="244">
        <f t="shared" si="3"/>
        <v>1.5045467462347257</v>
      </c>
      <c r="N16" s="231">
        <f>IF(ISERROR(roh_Tab_6_Formel!J15),"",roh_Tab_6_Formel!J15)</f>
        <v>10365</v>
      </c>
      <c r="O16" s="233">
        <f>IF(ISERROR(roh_Tab_6_Formel!K15),"",roh_Tab_6_Formel!K15)</f>
        <v>8077</v>
      </c>
      <c r="P16" s="244">
        <f t="shared" si="4"/>
        <v>1.2832734926334035</v>
      </c>
      <c r="Q16" s="140"/>
      <c r="R16" s="140"/>
      <c r="S16" s="137"/>
      <c r="T16" s="137"/>
      <c r="U16" s="137"/>
      <c r="V16" s="137"/>
      <c r="W16" s="137"/>
      <c r="X16" s="137"/>
      <c r="Y16" s="137"/>
      <c r="Z16" s="137"/>
      <c r="AA16" s="137"/>
      <c r="AB16" s="137"/>
    </row>
    <row r="17" spans="1:28" s="136" customFormat="1" ht="15" customHeight="1" x14ac:dyDescent="0.2">
      <c r="A17" s="218" t="s">
        <v>110</v>
      </c>
      <c r="B17" s="231">
        <f>IF(ISERROR(roh_Tab_6_Formel!B16),"",roh_Tab_6_Formel!B16)</f>
        <v>55197</v>
      </c>
      <c r="C17" s="233">
        <f>IF(ISERROR(roh_Tab_6_Formel!C16),"",roh_Tab_6_Formel!C16)</f>
        <v>45926</v>
      </c>
      <c r="D17" s="244">
        <f t="shared" si="0"/>
        <v>1.2018682227931889</v>
      </c>
      <c r="E17" s="231">
        <f>IF(ISERROR(roh_Tab_6_Formel!D16),"",roh_Tab_6_Formel!D16)</f>
        <v>55493</v>
      </c>
      <c r="F17" s="233">
        <f>IF(ISERROR(roh_Tab_6_Formel!E16),"",roh_Tab_6_Formel!E16)</f>
        <v>44818</v>
      </c>
      <c r="G17" s="244">
        <f t="shared" si="1"/>
        <v>1.2381855504484804</v>
      </c>
      <c r="H17" s="231">
        <f>IF(ISERROR(roh_Tab_6_Formel!F16),"",roh_Tab_6_Formel!F16)</f>
        <v>54052</v>
      </c>
      <c r="I17" s="233">
        <f>IF(ISERROR(roh_Tab_6_Formel!G16),"",roh_Tab_6_Formel!G16)</f>
        <v>45412</v>
      </c>
      <c r="J17" s="244">
        <f t="shared" si="2"/>
        <v>1.1902580815643442</v>
      </c>
      <c r="K17" s="231">
        <f>IF(ISERROR(roh_Tab_6_Formel!H16),"",roh_Tab_6_Formel!H16)</f>
        <v>50041</v>
      </c>
      <c r="L17" s="233">
        <f>IF(ISERROR(roh_Tab_6_Formel!I16),"",roh_Tab_6_Formel!I16)</f>
        <v>46064</v>
      </c>
      <c r="M17" s="244">
        <f t="shared" si="3"/>
        <v>1.0863364015283083</v>
      </c>
      <c r="N17" s="231">
        <f>IF(ISERROR(roh_Tab_6_Formel!J16),"",roh_Tab_6_Formel!J16)</f>
        <v>48618</v>
      </c>
      <c r="O17" s="233">
        <f>IF(ISERROR(roh_Tab_6_Formel!K16),"",roh_Tab_6_Formel!K16)</f>
        <v>47472</v>
      </c>
      <c r="P17" s="244">
        <f t="shared" si="4"/>
        <v>1.0241405460060666</v>
      </c>
      <c r="Q17" s="140"/>
      <c r="R17" s="140"/>
      <c r="S17" s="137"/>
      <c r="T17" s="137"/>
      <c r="U17" s="137"/>
      <c r="V17" s="137"/>
      <c r="W17" s="137"/>
      <c r="X17" s="137"/>
      <c r="Y17" s="137"/>
      <c r="Z17" s="137"/>
      <c r="AA17" s="137"/>
      <c r="AB17" s="137"/>
    </row>
    <row r="18" spans="1:28" s="136" customFormat="1" ht="15" customHeight="1" x14ac:dyDescent="0.2">
      <c r="A18" s="218" t="s">
        <v>111</v>
      </c>
      <c r="B18" s="231">
        <f>IF(ISERROR(roh_Tab_6_Formel!B17),"",roh_Tab_6_Formel!B17)</f>
        <v>5480</v>
      </c>
      <c r="C18" s="233">
        <f>IF(ISERROR(roh_Tab_6_Formel!C17),"",roh_Tab_6_Formel!C17)</f>
        <v>4726</v>
      </c>
      <c r="D18" s="244">
        <f t="shared" si="0"/>
        <v>1.1595429538721964</v>
      </c>
      <c r="E18" s="231">
        <f>IF(ISERROR(roh_Tab_6_Formel!D17),"",roh_Tab_6_Formel!D17)</f>
        <v>5689</v>
      </c>
      <c r="F18" s="233">
        <f>IF(ISERROR(roh_Tab_6_Formel!E17),"",roh_Tab_6_Formel!E17)</f>
        <v>4709</v>
      </c>
      <c r="G18" s="244">
        <f t="shared" si="1"/>
        <v>1.2081121257167127</v>
      </c>
      <c r="H18" s="231">
        <f>IF(ISERROR(roh_Tab_6_Formel!F17),"",roh_Tab_6_Formel!F17)</f>
        <v>5786</v>
      </c>
      <c r="I18" s="233">
        <f>IF(ISERROR(roh_Tab_6_Formel!G17),"",roh_Tab_6_Formel!G17)</f>
        <v>4533</v>
      </c>
      <c r="J18" s="244">
        <f t="shared" si="2"/>
        <v>1.2764173836311494</v>
      </c>
      <c r="K18" s="231">
        <f>IF(ISERROR(roh_Tab_6_Formel!H17),"",roh_Tab_6_Formel!H17)</f>
        <v>5266</v>
      </c>
      <c r="L18" s="233">
        <f>IF(ISERROR(roh_Tab_6_Formel!I17),"",roh_Tab_6_Formel!I17)</f>
        <v>4657</v>
      </c>
      <c r="M18" s="244">
        <f t="shared" si="3"/>
        <v>1.1307708825424092</v>
      </c>
      <c r="N18" s="231">
        <f>IF(ISERROR(roh_Tab_6_Formel!J17),"",roh_Tab_6_Formel!J17)</f>
        <v>5040</v>
      </c>
      <c r="O18" s="233">
        <f>IF(ISERROR(roh_Tab_6_Formel!K17),"",roh_Tab_6_Formel!K17)</f>
        <v>4729</v>
      </c>
      <c r="P18" s="244">
        <f t="shared" si="4"/>
        <v>1.0657644322266864</v>
      </c>
      <c r="Q18" s="140"/>
      <c r="R18" s="140"/>
      <c r="S18" s="137"/>
      <c r="T18" s="137"/>
      <c r="U18" s="137"/>
      <c r="V18" s="137"/>
      <c r="W18" s="137"/>
      <c r="X18" s="137"/>
      <c r="Y18" s="137"/>
      <c r="Z18" s="137"/>
      <c r="AA18" s="137"/>
      <c r="AB18" s="137"/>
    </row>
    <row r="19" spans="1:28" s="136" customFormat="1" ht="15" customHeight="1" x14ac:dyDescent="0.2">
      <c r="A19" s="218" t="s">
        <v>112</v>
      </c>
      <c r="B19" s="231">
        <f>IF(ISERROR(roh_Tab_6_Formel!B18),"",roh_Tab_6_Formel!B18)</f>
        <v>110100</v>
      </c>
      <c r="C19" s="233">
        <f>IF(ISERROR(roh_Tab_6_Formel!C18),"",roh_Tab_6_Formel!C18)</f>
        <v>107529</v>
      </c>
      <c r="D19" s="244">
        <f t="shared" si="0"/>
        <v>1.0239098289763691</v>
      </c>
      <c r="E19" s="231">
        <f>IF(ISERROR(roh_Tab_6_Formel!D18),"",roh_Tab_6_Formel!D18)</f>
        <v>114640</v>
      </c>
      <c r="F19" s="233">
        <f>IF(ISERROR(roh_Tab_6_Formel!E18),"",roh_Tab_6_Formel!E18)</f>
        <v>105286</v>
      </c>
      <c r="G19" s="244">
        <f t="shared" si="1"/>
        <v>1.0888437209125619</v>
      </c>
      <c r="H19" s="231">
        <f>IF(ISERROR(roh_Tab_6_Formel!F18),"",roh_Tab_6_Formel!F18)</f>
        <v>111743</v>
      </c>
      <c r="I19" s="233">
        <f>IF(ISERROR(roh_Tab_6_Formel!G18),"",roh_Tab_6_Formel!G18)</f>
        <v>103697</v>
      </c>
      <c r="J19" s="244">
        <f t="shared" si="2"/>
        <v>1.0775914443040782</v>
      </c>
      <c r="K19" s="231">
        <f>IF(ISERROR(roh_Tab_6_Formel!H18),"",roh_Tab_6_Formel!H18)</f>
        <v>107599</v>
      </c>
      <c r="L19" s="233">
        <f>IF(ISERROR(roh_Tab_6_Formel!I18),"",roh_Tab_6_Formel!I18)</f>
        <v>105734</v>
      </c>
      <c r="M19" s="244">
        <f t="shared" si="3"/>
        <v>1.0176386025308795</v>
      </c>
      <c r="N19" s="231">
        <f>IF(ISERROR(roh_Tab_6_Formel!J18),"",roh_Tab_6_Formel!J18)</f>
        <v>104692</v>
      </c>
      <c r="O19" s="233">
        <f>IF(ISERROR(roh_Tab_6_Formel!K18),"",roh_Tab_6_Formel!K18)</f>
        <v>108910</v>
      </c>
      <c r="P19" s="244">
        <f t="shared" si="4"/>
        <v>0.96127077403360572</v>
      </c>
      <c r="Q19" s="140"/>
      <c r="R19" s="140"/>
      <c r="S19" s="137"/>
      <c r="T19" s="137"/>
      <c r="U19" s="137"/>
      <c r="V19" s="137"/>
      <c r="W19" s="137"/>
      <c r="X19" s="137"/>
      <c r="Y19" s="137"/>
      <c r="Z19" s="137"/>
      <c r="AA19" s="137"/>
      <c r="AB19" s="137"/>
    </row>
    <row r="20" spans="1:28" s="136" customFormat="1" ht="15" customHeight="1" x14ac:dyDescent="0.2">
      <c r="A20" s="218" t="s">
        <v>113</v>
      </c>
      <c r="B20" s="231">
        <f>IF(ISERROR(roh_Tab_6_Formel!B19),"",roh_Tab_6_Formel!B19)</f>
        <v>33670</v>
      </c>
      <c r="C20" s="233">
        <f>IF(ISERROR(roh_Tab_6_Formel!C19),"",roh_Tab_6_Formel!C19)</f>
        <v>35242</v>
      </c>
      <c r="D20" s="244">
        <f t="shared" si="0"/>
        <v>0.95539413200158896</v>
      </c>
      <c r="E20" s="231">
        <f>IF(ISERROR(roh_Tab_6_Formel!D19),"",roh_Tab_6_Formel!D19)</f>
        <v>35590</v>
      </c>
      <c r="F20" s="233">
        <f>IF(ISERROR(roh_Tab_6_Formel!E19),"",roh_Tab_6_Formel!E19)</f>
        <v>33722</v>
      </c>
      <c r="G20" s="244">
        <f t="shared" si="1"/>
        <v>1.0553941047387463</v>
      </c>
      <c r="H20" s="231">
        <f>IF(ISERROR(roh_Tab_6_Formel!F19),"",roh_Tab_6_Formel!F19)</f>
        <v>35322</v>
      </c>
      <c r="I20" s="233">
        <f>IF(ISERROR(roh_Tab_6_Formel!G19),"",roh_Tab_6_Formel!G19)</f>
        <v>34636</v>
      </c>
      <c r="J20" s="244">
        <f t="shared" si="2"/>
        <v>1.0198059822150365</v>
      </c>
      <c r="K20" s="231">
        <f>IF(ISERROR(roh_Tab_6_Formel!H19),"",roh_Tab_6_Formel!H19)</f>
        <v>34688</v>
      </c>
      <c r="L20" s="233">
        <f>IF(ISERROR(roh_Tab_6_Formel!I19),"",roh_Tab_6_Formel!I19)</f>
        <v>34658</v>
      </c>
      <c r="M20" s="244">
        <f t="shared" si="3"/>
        <v>1.0008656010156385</v>
      </c>
      <c r="N20" s="231">
        <f>IF(ISERROR(roh_Tab_6_Formel!J19),"",roh_Tab_6_Formel!J19)</f>
        <v>32882</v>
      </c>
      <c r="O20" s="233">
        <f>IF(ISERROR(roh_Tab_6_Formel!K19),"",roh_Tab_6_Formel!K19)</f>
        <v>36273</v>
      </c>
      <c r="P20" s="244">
        <f t="shared" si="4"/>
        <v>0.90651448735974416</v>
      </c>
      <c r="Q20" s="140"/>
      <c r="R20" s="140"/>
      <c r="S20" s="137"/>
      <c r="T20" s="137"/>
      <c r="U20" s="137"/>
      <c r="V20" s="137"/>
      <c r="W20" s="137"/>
      <c r="X20" s="137"/>
      <c r="Y20" s="137"/>
      <c r="Z20" s="137"/>
      <c r="AA20" s="137"/>
      <c r="AB20" s="137"/>
    </row>
    <row r="21" spans="1:28" s="136" customFormat="1" ht="15" customHeight="1" x14ac:dyDescent="0.2">
      <c r="A21" s="218" t="s">
        <v>114</v>
      </c>
      <c r="B21" s="231">
        <f>IF(ISERROR(roh_Tab_6_Formel!B20),"",roh_Tab_6_Formel!B20)</f>
        <v>25232</v>
      </c>
      <c r="C21" s="233">
        <f>IF(ISERROR(roh_Tab_6_Formel!C20),"",roh_Tab_6_Formel!C20)</f>
        <v>21573</v>
      </c>
      <c r="D21" s="244">
        <f t="shared" si="0"/>
        <v>1.1696101608492098</v>
      </c>
      <c r="E21" s="231">
        <f>IF(ISERROR(roh_Tab_6_Formel!D20),"",roh_Tab_6_Formel!D20)</f>
        <v>26237</v>
      </c>
      <c r="F21" s="233">
        <f>IF(ISERROR(roh_Tab_6_Formel!E20),"",roh_Tab_6_Formel!E20)</f>
        <v>20107</v>
      </c>
      <c r="G21" s="244">
        <f t="shared" si="1"/>
        <v>1.3048689511115532</v>
      </c>
      <c r="H21" s="231">
        <f>IF(ISERROR(roh_Tab_6_Formel!F20),"",roh_Tab_6_Formel!F20)</f>
        <v>25807</v>
      </c>
      <c r="I21" s="233">
        <f>IF(ISERROR(roh_Tab_6_Formel!G20),"",roh_Tab_6_Formel!G20)</f>
        <v>20526</v>
      </c>
      <c r="J21" s="244">
        <f t="shared" si="2"/>
        <v>1.2572834453863393</v>
      </c>
      <c r="K21" s="231">
        <f>IF(ISERROR(roh_Tab_6_Formel!H20),"",roh_Tab_6_Formel!H20)</f>
        <v>24522</v>
      </c>
      <c r="L21" s="233">
        <f>IF(ISERROR(roh_Tab_6_Formel!I20),"",roh_Tab_6_Formel!I20)</f>
        <v>20346</v>
      </c>
      <c r="M21" s="244">
        <f t="shared" si="3"/>
        <v>1.2052491890297847</v>
      </c>
      <c r="N21" s="231">
        <f>IF(ISERROR(roh_Tab_6_Formel!J20),"",roh_Tab_6_Formel!J20)</f>
        <v>24135</v>
      </c>
      <c r="O21" s="233">
        <f>IF(ISERROR(roh_Tab_6_Formel!K20),"",roh_Tab_6_Formel!K20)</f>
        <v>20912</v>
      </c>
      <c r="P21" s="244">
        <f t="shared" si="4"/>
        <v>1.1541220351951034</v>
      </c>
      <c r="Q21" s="140"/>
      <c r="R21" s="140"/>
      <c r="S21" s="137"/>
      <c r="T21" s="137"/>
      <c r="U21" s="137"/>
      <c r="V21" s="137"/>
      <c r="W21" s="137"/>
      <c r="X21" s="137"/>
      <c r="Y21" s="137"/>
      <c r="Z21" s="137"/>
      <c r="AA21" s="137"/>
      <c r="AB21" s="137"/>
    </row>
    <row r="22" spans="1:28" s="136" customFormat="1" ht="15" customHeight="1" x14ac:dyDescent="0.2">
      <c r="A22" s="218" t="s">
        <v>115</v>
      </c>
      <c r="B22" s="231">
        <f>IF(ISERROR(roh_Tab_6_Formel!B21),"",roh_Tab_6_Formel!B21)</f>
        <v>74134</v>
      </c>
      <c r="C22" s="233">
        <f>IF(ISERROR(roh_Tab_6_Formel!C21),"",roh_Tab_6_Formel!C21)</f>
        <v>52296</v>
      </c>
      <c r="D22" s="244">
        <f t="shared" si="0"/>
        <v>1.4175845188924583</v>
      </c>
      <c r="E22" s="231">
        <f>IF(ISERROR(roh_Tab_6_Formel!D21),"",roh_Tab_6_Formel!D21)</f>
        <v>79640</v>
      </c>
      <c r="F22" s="233">
        <f>IF(ISERROR(roh_Tab_6_Formel!E21),"",roh_Tab_6_Formel!E21)</f>
        <v>50695</v>
      </c>
      <c r="G22" s="244">
        <f t="shared" si="1"/>
        <v>1.5709636058782916</v>
      </c>
      <c r="H22" s="231">
        <f>IF(ISERROR(roh_Tab_6_Formel!F21),"",roh_Tab_6_Formel!F21)</f>
        <v>79610</v>
      </c>
      <c r="I22" s="233">
        <f>IF(ISERROR(roh_Tab_6_Formel!G21),"",roh_Tab_6_Formel!G21)</f>
        <v>51896</v>
      </c>
      <c r="J22" s="244">
        <f t="shared" si="2"/>
        <v>1.5340295976568521</v>
      </c>
      <c r="K22" s="231">
        <f>IF(ISERROR(roh_Tab_6_Formel!H21),"",roh_Tab_6_Formel!H21)</f>
        <v>77397</v>
      </c>
      <c r="L22" s="233">
        <f>IF(ISERROR(roh_Tab_6_Formel!I21),"",roh_Tab_6_Formel!I21)</f>
        <v>52768</v>
      </c>
      <c r="M22" s="244">
        <f t="shared" si="3"/>
        <v>1.4667412067919952</v>
      </c>
      <c r="N22" s="231">
        <f>IF(ISERROR(roh_Tab_6_Formel!J21),"",roh_Tab_6_Formel!J21)</f>
        <v>74767</v>
      </c>
      <c r="O22" s="233">
        <f>IF(ISERROR(roh_Tab_6_Formel!K21),"",roh_Tab_6_Formel!K21)</f>
        <v>53781</v>
      </c>
      <c r="P22" s="244">
        <f t="shared" si="4"/>
        <v>1.3902121567096186</v>
      </c>
      <c r="Q22" s="140"/>
      <c r="R22" s="140"/>
      <c r="S22" s="137"/>
      <c r="T22" s="137"/>
      <c r="U22" s="137"/>
      <c r="V22" s="137"/>
      <c r="W22" s="137"/>
      <c r="X22" s="137"/>
      <c r="Y22" s="137"/>
      <c r="Z22" s="137"/>
      <c r="AA22" s="137"/>
      <c r="AB22" s="137"/>
    </row>
    <row r="23" spans="1:28" s="136" customFormat="1" ht="15" customHeight="1" x14ac:dyDescent="0.2">
      <c r="A23" s="218" t="s">
        <v>116</v>
      </c>
      <c r="B23" s="231">
        <f>IF(ISERROR(roh_Tab_6_Formel!B22),"",roh_Tab_6_Formel!B22)</f>
        <v>98192</v>
      </c>
      <c r="C23" s="233">
        <f>IF(ISERROR(roh_Tab_6_Formel!C22),"",roh_Tab_6_Formel!C22)</f>
        <v>61877</v>
      </c>
      <c r="D23" s="244">
        <f t="shared" si="0"/>
        <v>1.5868901207233705</v>
      </c>
      <c r="E23" s="231">
        <f>IF(ISERROR(roh_Tab_6_Formel!D22),"",roh_Tab_6_Formel!D22)</f>
        <v>101481</v>
      </c>
      <c r="F23" s="233">
        <f>IF(ISERROR(roh_Tab_6_Formel!E22),"",roh_Tab_6_Formel!E22)</f>
        <v>61293</v>
      </c>
      <c r="G23" s="244">
        <f t="shared" si="1"/>
        <v>1.6556703049287846</v>
      </c>
      <c r="H23" s="231">
        <f>IF(ISERROR(roh_Tab_6_Formel!F22),"",roh_Tab_6_Formel!F22)</f>
        <v>103344</v>
      </c>
      <c r="I23" s="233">
        <f>IF(ISERROR(roh_Tab_6_Formel!G22),"",roh_Tab_6_Formel!G22)</f>
        <v>60466</v>
      </c>
      <c r="J23" s="244">
        <f t="shared" si="2"/>
        <v>1.7091257896999967</v>
      </c>
      <c r="K23" s="231">
        <f>IF(ISERROR(roh_Tab_6_Formel!H22),"",roh_Tab_6_Formel!H22)</f>
        <v>99722</v>
      </c>
      <c r="L23" s="233">
        <f>IF(ISERROR(roh_Tab_6_Formel!I22),"",roh_Tab_6_Formel!I22)</f>
        <v>62161</v>
      </c>
      <c r="M23" s="244">
        <f t="shared" si="3"/>
        <v>1.604253470825759</v>
      </c>
      <c r="N23" s="231">
        <f>IF(ISERROR(roh_Tab_6_Formel!J22),"",roh_Tab_6_Formel!J22)</f>
        <v>95859</v>
      </c>
      <c r="O23" s="233">
        <f>IF(ISERROR(roh_Tab_6_Formel!K22),"",roh_Tab_6_Formel!K22)</f>
        <v>63297</v>
      </c>
      <c r="P23" s="244">
        <f t="shared" si="4"/>
        <v>1.5144319636001706</v>
      </c>
      <c r="Q23" s="140"/>
      <c r="R23" s="140"/>
      <c r="S23" s="137"/>
      <c r="T23" s="137"/>
      <c r="U23" s="137"/>
      <c r="V23" s="137"/>
      <c r="W23" s="137"/>
      <c r="X23" s="137"/>
      <c r="Y23" s="137"/>
      <c r="Z23" s="137"/>
      <c r="AA23" s="137"/>
      <c r="AB23" s="137"/>
    </row>
    <row r="24" spans="1:28" s="136" customFormat="1" ht="15" customHeight="1" x14ac:dyDescent="0.2">
      <c r="A24" s="218" t="s">
        <v>117</v>
      </c>
      <c r="B24" s="231">
        <f>IF(ISERROR(roh_Tab_6_Formel!B23),"",roh_Tab_6_Formel!B23)</f>
        <v>6530</v>
      </c>
      <c r="C24" s="233">
        <f>IF(ISERROR(roh_Tab_6_Formel!C23),"",roh_Tab_6_Formel!C23)</f>
        <v>4463</v>
      </c>
      <c r="D24" s="244">
        <f t="shared" si="0"/>
        <v>1.4631413847187991</v>
      </c>
      <c r="E24" s="231">
        <f>IF(ISERROR(roh_Tab_6_Formel!D23),"",roh_Tab_6_Formel!D23)</f>
        <v>7313</v>
      </c>
      <c r="F24" s="233">
        <f>IF(ISERROR(roh_Tab_6_Formel!E23),"",roh_Tab_6_Formel!E23)</f>
        <v>4573</v>
      </c>
      <c r="G24" s="244">
        <f t="shared" si="1"/>
        <v>1.5991690356439974</v>
      </c>
      <c r="H24" s="231">
        <f>IF(ISERROR(roh_Tab_6_Formel!F23),"",roh_Tab_6_Formel!F23)</f>
        <v>7175</v>
      </c>
      <c r="I24" s="233">
        <f>IF(ISERROR(roh_Tab_6_Formel!G23),"",roh_Tab_6_Formel!G23)</f>
        <v>4628</v>
      </c>
      <c r="J24" s="244">
        <f t="shared" si="2"/>
        <v>1.5503457216940364</v>
      </c>
      <c r="K24" s="231">
        <f>IF(ISERROR(roh_Tab_6_Formel!H23),"",roh_Tab_6_Formel!H23)</f>
        <v>6139</v>
      </c>
      <c r="L24" s="233">
        <f>IF(ISERROR(roh_Tab_6_Formel!I23),"",roh_Tab_6_Formel!I23)</f>
        <v>5007</v>
      </c>
      <c r="M24" s="244">
        <f t="shared" si="3"/>
        <v>1.2260834831236269</v>
      </c>
      <c r="N24" s="231">
        <f>IF(ISERROR(roh_Tab_6_Formel!J23),"",roh_Tab_6_Formel!J23)</f>
        <v>6019</v>
      </c>
      <c r="O24" s="233">
        <f>IF(ISERROR(roh_Tab_6_Formel!K23),"",roh_Tab_6_Formel!K23)</f>
        <v>4871</v>
      </c>
      <c r="P24" s="244">
        <f t="shared" si="4"/>
        <v>1.2356805584068979</v>
      </c>
      <c r="Q24" s="140"/>
      <c r="R24" s="140"/>
      <c r="S24" s="137"/>
      <c r="T24" s="137"/>
      <c r="U24" s="137"/>
      <c r="V24" s="137"/>
      <c r="W24" s="137"/>
      <c r="X24" s="137"/>
      <c r="Y24" s="137"/>
      <c r="Z24" s="137"/>
      <c r="AA24" s="137"/>
      <c r="AB24" s="137"/>
    </row>
    <row r="25" spans="1:28" s="136" customFormat="1" ht="15" customHeight="1" x14ac:dyDescent="0.2">
      <c r="A25" s="218" t="s">
        <v>118</v>
      </c>
      <c r="B25" s="231">
        <f>IF(ISERROR(roh_Tab_6_Formel!B24),"",roh_Tab_6_Formel!B24)</f>
        <v>15329</v>
      </c>
      <c r="C25" s="233">
        <f>IF(ISERROR(roh_Tab_6_Formel!C24),"",roh_Tab_6_Formel!C24)</f>
        <v>20788</v>
      </c>
      <c r="D25" s="244">
        <f t="shared" si="0"/>
        <v>0.73739657494708488</v>
      </c>
      <c r="E25" s="231">
        <f>IF(ISERROR(roh_Tab_6_Formel!D24),"",roh_Tab_6_Formel!D24)</f>
        <v>16104</v>
      </c>
      <c r="F25" s="233">
        <f>IF(ISERROR(roh_Tab_6_Formel!E24),"",roh_Tab_6_Formel!E24)</f>
        <v>20902</v>
      </c>
      <c r="G25" s="244">
        <f t="shared" si="1"/>
        <v>0.77045258826906515</v>
      </c>
      <c r="H25" s="231">
        <f>IF(ISERROR(roh_Tab_6_Formel!F24),"",roh_Tab_6_Formel!F24)</f>
        <v>16813</v>
      </c>
      <c r="I25" s="233">
        <f>IF(ISERROR(roh_Tab_6_Formel!G24),"",roh_Tab_6_Formel!G24)</f>
        <v>21176</v>
      </c>
      <c r="J25" s="244">
        <f t="shared" si="2"/>
        <v>0.79396486588590853</v>
      </c>
      <c r="K25" s="231">
        <f>IF(ISERROR(roh_Tab_6_Formel!H24),"",roh_Tab_6_Formel!H24)</f>
        <v>16722</v>
      </c>
      <c r="L25" s="233">
        <f>IF(ISERROR(roh_Tab_6_Formel!I24),"",roh_Tab_6_Formel!I24)</f>
        <v>22152</v>
      </c>
      <c r="M25" s="244">
        <f t="shared" si="3"/>
        <v>0.75487540628385696</v>
      </c>
      <c r="N25" s="231">
        <f>IF(ISERROR(roh_Tab_6_Formel!J24),"",roh_Tab_6_Formel!J24)</f>
        <v>14892</v>
      </c>
      <c r="O25" s="233">
        <f>IF(ISERROR(roh_Tab_6_Formel!K24),"",roh_Tab_6_Formel!K24)</f>
        <v>23196</v>
      </c>
      <c r="P25" s="244">
        <f t="shared" si="4"/>
        <v>0.64200724262803932</v>
      </c>
      <c r="Q25" s="140"/>
      <c r="R25" s="140"/>
      <c r="S25" s="137"/>
      <c r="T25" s="137"/>
      <c r="U25" s="137"/>
      <c r="V25" s="137"/>
      <c r="W25" s="137"/>
      <c r="X25" s="137"/>
      <c r="Y25" s="137"/>
      <c r="Z25" s="137"/>
      <c r="AA25" s="137"/>
      <c r="AB25" s="137"/>
    </row>
    <row r="26" spans="1:28" s="136" customFormat="1" ht="15" customHeight="1" x14ac:dyDescent="0.2">
      <c r="A26" s="218" t="s">
        <v>119</v>
      </c>
      <c r="B26" s="231">
        <f>IF(ISERROR(roh_Tab_6_Formel!B25),"",roh_Tab_6_Formel!B25)</f>
        <v>14451</v>
      </c>
      <c r="C26" s="233">
        <f>IF(ISERROR(roh_Tab_6_Formel!C25),"",roh_Tab_6_Formel!C25)</f>
        <v>12817</v>
      </c>
      <c r="D26" s="244">
        <f t="shared" si="0"/>
        <v>1.1274869314192089</v>
      </c>
      <c r="E26" s="231">
        <f>IF(ISERROR(roh_Tab_6_Formel!D25),"",roh_Tab_6_Formel!D25)</f>
        <v>14918</v>
      </c>
      <c r="F26" s="233">
        <f>IF(ISERROR(roh_Tab_6_Formel!E25),"",roh_Tab_6_Formel!E25)</f>
        <v>12525</v>
      </c>
      <c r="G26" s="244">
        <f t="shared" si="1"/>
        <v>1.1910578842315369</v>
      </c>
      <c r="H26" s="231">
        <f>IF(ISERROR(roh_Tab_6_Formel!F25),"",roh_Tab_6_Formel!F25)</f>
        <v>15319</v>
      </c>
      <c r="I26" s="233">
        <f>IF(ISERROR(roh_Tab_6_Formel!G25),"",roh_Tab_6_Formel!G25)</f>
        <v>12370</v>
      </c>
      <c r="J26" s="244">
        <f t="shared" si="2"/>
        <v>1.23839935327405</v>
      </c>
      <c r="K26" s="231">
        <f>IF(ISERROR(roh_Tab_6_Formel!H25),"",roh_Tab_6_Formel!H25)</f>
        <v>14519</v>
      </c>
      <c r="L26" s="233">
        <f>IF(ISERROR(roh_Tab_6_Formel!I25),"",roh_Tab_6_Formel!I25)</f>
        <v>12670</v>
      </c>
      <c r="M26" s="244">
        <f t="shared" si="3"/>
        <v>1.1459352801894238</v>
      </c>
      <c r="N26" s="231">
        <f>IF(ISERROR(roh_Tab_6_Formel!J25),"",roh_Tab_6_Formel!J25)</f>
        <v>13527</v>
      </c>
      <c r="O26" s="233">
        <f>IF(ISERROR(roh_Tab_6_Formel!K25),"",roh_Tab_6_Formel!K25)</f>
        <v>12697</v>
      </c>
      <c r="P26" s="244">
        <f t="shared" si="4"/>
        <v>1.065369772387178</v>
      </c>
      <c r="Q26" s="140"/>
      <c r="R26" s="140"/>
      <c r="S26" s="137"/>
      <c r="T26" s="137"/>
      <c r="U26" s="137"/>
      <c r="V26" s="137"/>
      <c r="W26" s="137"/>
      <c r="X26" s="137"/>
      <c r="Y26" s="137"/>
      <c r="Z26" s="137"/>
      <c r="AA26" s="137"/>
      <c r="AB26" s="137"/>
    </row>
    <row r="27" spans="1:28" s="136" customFormat="1" ht="15" customHeight="1" x14ac:dyDescent="0.2">
      <c r="A27" s="218" t="s">
        <v>120</v>
      </c>
      <c r="B27" s="231">
        <f>IF(ISERROR(roh_Tab_6_Formel!B26),"",roh_Tab_6_Formel!B26)</f>
        <v>10733</v>
      </c>
      <c r="C27" s="233">
        <f>IF(ISERROR(roh_Tab_6_Formel!C26),"",roh_Tab_6_Formel!C26)</f>
        <v>6505</v>
      </c>
      <c r="D27" s="244">
        <f t="shared" si="0"/>
        <v>1.6499615680245965</v>
      </c>
      <c r="E27" s="231">
        <f>IF(ISERROR(roh_Tab_6_Formel!D26),"",roh_Tab_6_Formel!D26)</f>
        <v>11159</v>
      </c>
      <c r="F27" s="233">
        <f>IF(ISERROR(roh_Tab_6_Formel!E26),"",roh_Tab_6_Formel!E26)</f>
        <v>6138</v>
      </c>
      <c r="G27" s="244">
        <f t="shared" si="1"/>
        <v>1.81801889866406</v>
      </c>
      <c r="H27" s="231">
        <f>IF(ISERROR(roh_Tab_6_Formel!F26),"",roh_Tab_6_Formel!F26)</f>
        <v>10566</v>
      </c>
      <c r="I27" s="233">
        <f>IF(ISERROR(roh_Tab_6_Formel!G26),"",roh_Tab_6_Formel!G26)</f>
        <v>6251</v>
      </c>
      <c r="J27" s="244">
        <f t="shared" si="2"/>
        <v>1.6902895536714126</v>
      </c>
      <c r="K27" s="231">
        <f>IF(ISERROR(roh_Tab_6_Formel!H26),"",roh_Tab_6_Formel!H26)</f>
        <v>9151</v>
      </c>
      <c r="L27" s="233">
        <f>IF(ISERROR(roh_Tab_6_Formel!I26),"",roh_Tab_6_Formel!I26)</f>
        <v>6263</v>
      </c>
      <c r="M27" s="244">
        <f t="shared" si="3"/>
        <v>1.4611208685933259</v>
      </c>
      <c r="N27" s="231">
        <f>IF(ISERROR(roh_Tab_6_Formel!J26),"",roh_Tab_6_Formel!J26)</f>
        <v>9055</v>
      </c>
      <c r="O27" s="233">
        <f>IF(ISERROR(roh_Tab_6_Formel!K26),"",roh_Tab_6_Formel!K26)</f>
        <v>6545</v>
      </c>
      <c r="P27" s="244">
        <f t="shared" si="4"/>
        <v>1.3834988540870894</v>
      </c>
      <c r="Q27" s="140"/>
      <c r="R27" s="140"/>
      <c r="S27" s="137"/>
      <c r="T27" s="137"/>
      <c r="U27" s="137"/>
      <c r="V27" s="137"/>
      <c r="W27" s="137"/>
      <c r="X27" s="137"/>
      <c r="Y27" s="137"/>
      <c r="Z27" s="137"/>
      <c r="AA27" s="137"/>
      <c r="AB27" s="137"/>
    </row>
    <row r="28" spans="1:28" s="136" customFormat="1" ht="15" customHeight="1" x14ac:dyDescent="0.2">
      <c r="A28" s="218" t="s">
        <v>121</v>
      </c>
      <c r="B28" s="231">
        <f>IF(ISERROR(roh_Tab_6_Formel!B27),"",roh_Tab_6_Formel!B27)</f>
        <v>20347</v>
      </c>
      <c r="C28" s="233">
        <f>IF(ISERROR(roh_Tab_6_Formel!C27),"",roh_Tab_6_Formel!C27)</f>
        <v>19325</v>
      </c>
      <c r="D28" s="244">
        <f t="shared" si="0"/>
        <v>1.0528848641655886</v>
      </c>
      <c r="E28" s="231">
        <f>IF(ISERROR(roh_Tab_6_Formel!D27),"",roh_Tab_6_Formel!D27)</f>
        <v>21892</v>
      </c>
      <c r="F28" s="233">
        <f>IF(ISERROR(roh_Tab_6_Formel!E27),"",roh_Tab_6_Formel!E27)</f>
        <v>19218</v>
      </c>
      <c r="G28" s="244">
        <f t="shared" si="1"/>
        <v>1.1391403892184411</v>
      </c>
      <c r="H28" s="231">
        <f>IF(ISERROR(roh_Tab_6_Formel!F27),"",roh_Tab_6_Formel!F27)</f>
        <v>22631</v>
      </c>
      <c r="I28" s="233">
        <f>IF(ISERROR(roh_Tab_6_Formel!G27),"",roh_Tab_6_Formel!G27)</f>
        <v>18932</v>
      </c>
      <c r="J28" s="244">
        <f t="shared" si="2"/>
        <v>1.1953834777096979</v>
      </c>
      <c r="K28" s="231">
        <f>IF(ISERROR(roh_Tab_6_Formel!H27),"",roh_Tab_6_Formel!H27)</f>
        <v>20830</v>
      </c>
      <c r="L28" s="233">
        <f>IF(ISERROR(roh_Tab_6_Formel!I27),"",roh_Tab_6_Formel!I27)</f>
        <v>18614</v>
      </c>
      <c r="M28" s="244">
        <f t="shared" si="3"/>
        <v>1.1190501772859138</v>
      </c>
      <c r="N28" s="231">
        <f>IF(ISERROR(roh_Tab_6_Formel!J27),"",roh_Tab_6_Formel!J27)</f>
        <v>19884</v>
      </c>
      <c r="O28" s="233">
        <f>IF(ISERROR(roh_Tab_6_Formel!K27),"",roh_Tab_6_Formel!K27)</f>
        <v>18607</v>
      </c>
      <c r="P28" s="244">
        <f t="shared" si="4"/>
        <v>1.0686300854517117</v>
      </c>
      <c r="Q28" s="140"/>
      <c r="R28" s="140"/>
      <c r="S28" s="137"/>
      <c r="T28" s="137"/>
      <c r="U28" s="137"/>
      <c r="V28" s="137"/>
      <c r="W28" s="137"/>
      <c r="X28" s="137"/>
      <c r="Y28" s="137"/>
      <c r="Z28" s="137"/>
      <c r="AA28" s="137"/>
      <c r="AB28" s="137"/>
    </row>
    <row r="29" spans="1:28" s="136" customFormat="1" ht="15" customHeight="1" x14ac:dyDescent="0.2">
      <c r="A29" s="218" t="s">
        <v>122</v>
      </c>
      <c r="B29" s="231">
        <f>IF(ISERROR(roh_Tab_6_Formel!B28),"",roh_Tab_6_Formel!B28)</f>
        <v>12553</v>
      </c>
      <c r="C29" s="233">
        <f>IF(ISERROR(roh_Tab_6_Formel!C28),"",roh_Tab_6_Formel!C28)</f>
        <v>9290</v>
      </c>
      <c r="D29" s="244">
        <f t="shared" si="0"/>
        <v>1.351237890204521</v>
      </c>
      <c r="E29" s="231">
        <f>IF(ISERROR(roh_Tab_6_Formel!D28),"",roh_Tab_6_Formel!D28)</f>
        <v>12973</v>
      </c>
      <c r="F29" s="233">
        <f>IF(ISERROR(roh_Tab_6_Formel!E28),"",roh_Tab_6_Formel!E28)</f>
        <v>9258</v>
      </c>
      <c r="G29" s="244">
        <f t="shared" si="1"/>
        <v>1.4012745733419745</v>
      </c>
      <c r="H29" s="231">
        <f>IF(ISERROR(roh_Tab_6_Formel!F28),"",roh_Tab_6_Formel!F28)</f>
        <v>12566</v>
      </c>
      <c r="I29" s="233">
        <f>IF(ISERROR(roh_Tab_6_Formel!G28),"",roh_Tab_6_Formel!G28)</f>
        <v>9257</v>
      </c>
      <c r="J29" s="244">
        <f t="shared" si="2"/>
        <v>1.3574592200496922</v>
      </c>
      <c r="K29" s="231">
        <f>IF(ISERROR(roh_Tab_6_Formel!H28),"",roh_Tab_6_Formel!H28)</f>
        <v>11784</v>
      </c>
      <c r="L29" s="233">
        <f>IF(ISERROR(roh_Tab_6_Formel!I28),"",roh_Tab_6_Formel!I28)</f>
        <v>9120</v>
      </c>
      <c r="M29" s="244">
        <f t="shared" si="3"/>
        <v>1.2921052631578946</v>
      </c>
      <c r="N29" s="231">
        <f>IF(ISERROR(roh_Tab_6_Formel!J28),"",roh_Tab_6_Formel!J28)</f>
        <v>11519</v>
      </c>
      <c r="O29" s="233">
        <f>IF(ISERROR(roh_Tab_6_Formel!K28),"",roh_Tab_6_Formel!K28)</f>
        <v>9423</v>
      </c>
      <c r="P29" s="244">
        <f t="shared" si="4"/>
        <v>1.222434468852807</v>
      </c>
      <c r="Q29" s="140"/>
      <c r="R29" s="140"/>
      <c r="S29" s="137"/>
      <c r="T29" s="137"/>
      <c r="U29" s="137"/>
      <c r="V29" s="137"/>
      <c r="W29" s="137"/>
      <c r="X29" s="137"/>
      <c r="Y29" s="137"/>
      <c r="Z29" s="137"/>
      <c r="AA29" s="137"/>
      <c r="AB29" s="137"/>
    </row>
    <row r="30" spans="1:28" s="136" customFormat="1" ht="15" customHeight="1" x14ac:dyDescent="0.2">
      <c r="A30" s="245" t="s">
        <v>123</v>
      </c>
      <c r="B30" s="234">
        <f>IF(ISERROR(roh_Tab_6_Formel!B29),"",roh_Tab_6_Formel!B29)</f>
        <v>12339</v>
      </c>
      <c r="C30" s="236">
        <f>IF(ISERROR(roh_Tab_6_Formel!C29),"",roh_Tab_6_Formel!C29)</f>
        <v>8064</v>
      </c>
      <c r="D30" s="246">
        <f t="shared" si="0"/>
        <v>1.5301339285714286</v>
      </c>
      <c r="E30" s="234">
        <f>IF(ISERROR(roh_Tab_6_Formel!D29),"",roh_Tab_6_Formel!D29)</f>
        <v>13301</v>
      </c>
      <c r="F30" s="236">
        <f>IF(ISERROR(roh_Tab_6_Formel!E29),"",roh_Tab_6_Formel!E29)</f>
        <v>8145</v>
      </c>
      <c r="G30" s="246">
        <f t="shared" si="1"/>
        <v>1.6330263965623082</v>
      </c>
      <c r="H30" s="234">
        <f>IF(ISERROR(roh_Tab_6_Formel!F29),"",roh_Tab_6_Formel!F29)</f>
        <v>13636</v>
      </c>
      <c r="I30" s="236">
        <f>IF(ISERROR(roh_Tab_6_Formel!G29),"",roh_Tab_6_Formel!G29)</f>
        <v>7822</v>
      </c>
      <c r="J30" s="246">
        <f t="shared" si="2"/>
        <v>1.7432881615954998</v>
      </c>
      <c r="K30" s="234">
        <f>IF(ISERROR(roh_Tab_6_Formel!H29),"",roh_Tab_6_Formel!H29)</f>
        <v>12819</v>
      </c>
      <c r="L30" s="236">
        <f>IF(ISERROR(roh_Tab_6_Formel!I29),"",roh_Tab_6_Formel!I29)</f>
        <v>7616</v>
      </c>
      <c r="M30" s="246">
        <f t="shared" si="3"/>
        <v>1.6831670168067228</v>
      </c>
      <c r="N30" s="234">
        <f>IF(ISERROR(roh_Tab_6_Formel!J29),"",roh_Tab_6_Formel!J29)</f>
        <v>12214</v>
      </c>
      <c r="O30" s="236">
        <f>IF(ISERROR(roh_Tab_6_Formel!K29),"",roh_Tab_6_Formel!K29)</f>
        <v>7856</v>
      </c>
      <c r="P30" s="246">
        <f t="shared" si="4"/>
        <v>1.554735234215886</v>
      </c>
      <c r="Q30" s="140"/>
      <c r="R30" s="140"/>
      <c r="S30" s="237"/>
      <c r="T30" s="137"/>
      <c r="U30" s="137"/>
      <c r="V30" s="137"/>
      <c r="W30" s="137"/>
      <c r="X30" s="137"/>
      <c r="Y30" s="137"/>
      <c r="Z30" s="137"/>
      <c r="AA30" s="137"/>
      <c r="AB30" s="137"/>
    </row>
    <row r="31" spans="1:28" s="171" customFormat="1" ht="11.25" customHeight="1" x14ac:dyDescent="0.15">
      <c r="A31" s="159"/>
      <c r="B31" s="238"/>
      <c r="C31" s="238"/>
      <c r="D31" s="238"/>
      <c r="E31" s="239"/>
      <c r="F31" s="238"/>
      <c r="G31" s="238"/>
      <c r="H31" s="238"/>
      <c r="I31" s="238"/>
      <c r="J31" s="238"/>
      <c r="K31" s="238"/>
      <c r="L31" s="238"/>
      <c r="M31" s="238"/>
      <c r="N31" s="238"/>
      <c r="O31" s="238"/>
      <c r="P31" s="247" t="s">
        <v>16</v>
      </c>
      <c r="Q31" s="164"/>
      <c r="R31" s="164"/>
      <c r="S31" s="164"/>
      <c r="T31" s="164"/>
      <c r="U31" s="164"/>
      <c r="V31" s="164"/>
      <c r="W31" s="164"/>
      <c r="X31" s="164"/>
      <c r="Y31" s="164"/>
      <c r="Z31" s="164"/>
      <c r="AA31" s="164"/>
      <c r="AB31" s="164"/>
    </row>
    <row r="32" spans="1:28" s="171" customFormat="1" ht="11.25" customHeight="1" x14ac:dyDescent="0.15">
      <c r="A32" s="165"/>
      <c r="B32" s="165"/>
      <c r="C32" s="165"/>
      <c r="D32" s="165"/>
      <c r="E32" s="165"/>
      <c r="F32" s="165"/>
      <c r="G32" s="165"/>
      <c r="H32" s="165"/>
      <c r="I32" s="165"/>
      <c r="J32" s="165"/>
      <c r="K32" s="165"/>
      <c r="L32" s="165"/>
      <c r="M32" s="165"/>
      <c r="N32" s="165"/>
      <c r="O32" s="165"/>
      <c r="P32" s="165"/>
      <c r="Q32" s="164"/>
      <c r="R32" s="164"/>
      <c r="S32" s="164"/>
      <c r="T32" s="164"/>
      <c r="U32" s="164"/>
      <c r="V32" s="164"/>
      <c r="W32" s="164"/>
      <c r="X32" s="164"/>
      <c r="Y32" s="164"/>
      <c r="Z32" s="164"/>
      <c r="AA32" s="164"/>
      <c r="AB32" s="164"/>
    </row>
    <row r="33" spans="1:28" s="171" customFormat="1" ht="16.5" customHeight="1" x14ac:dyDescent="0.15">
      <c r="A33" s="494"/>
      <c r="B33" s="494"/>
      <c r="C33" s="494"/>
      <c r="D33" s="494"/>
      <c r="E33" s="494"/>
      <c r="F33" s="494"/>
      <c r="G33" s="494"/>
      <c r="H33" s="494"/>
      <c r="I33" s="494"/>
      <c r="J33" s="494"/>
      <c r="K33" s="494"/>
      <c r="L33" s="494"/>
      <c r="M33" s="494"/>
      <c r="N33" s="494"/>
      <c r="O33" s="494"/>
      <c r="P33" s="494"/>
      <c r="Q33" s="164"/>
      <c r="R33" s="164"/>
      <c r="S33" s="164"/>
      <c r="T33" s="164"/>
      <c r="U33" s="164"/>
      <c r="V33" s="164"/>
      <c r="W33" s="164"/>
      <c r="X33" s="164"/>
      <c r="Y33" s="164"/>
      <c r="Z33" s="164"/>
      <c r="AA33" s="164"/>
      <c r="AB33" s="164"/>
    </row>
    <row r="34" spans="1:28" s="171" customFormat="1" ht="11.25" customHeight="1" x14ac:dyDescent="0.15">
      <c r="A34" s="167" t="s">
        <v>23</v>
      </c>
      <c r="B34" s="165"/>
      <c r="C34" s="165"/>
      <c r="D34" s="165"/>
      <c r="E34" s="165"/>
      <c r="F34" s="165"/>
      <c r="G34" s="165"/>
      <c r="H34" s="165"/>
      <c r="I34" s="165"/>
      <c r="J34" s="165"/>
      <c r="K34" s="165"/>
      <c r="L34" s="165"/>
      <c r="M34" s="165"/>
      <c r="N34" s="165"/>
      <c r="O34" s="165"/>
      <c r="P34" s="165"/>
      <c r="Q34" s="164"/>
      <c r="R34" s="164"/>
      <c r="S34" s="164"/>
      <c r="T34" s="164"/>
      <c r="U34" s="164"/>
      <c r="V34" s="164"/>
      <c r="W34" s="164"/>
      <c r="X34" s="164"/>
      <c r="Y34" s="164"/>
      <c r="Z34" s="164"/>
      <c r="AA34" s="164"/>
      <c r="AB34" s="164"/>
    </row>
    <row r="35" spans="1:28" s="171" customFormat="1" ht="11.25" customHeight="1" x14ac:dyDescent="0.2">
      <c r="A35" s="164"/>
      <c r="B35" s="140"/>
      <c r="C35" s="140"/>
      <c r="D35" s="140"/>
      <c r="E35" s="140"/>
      <c r="F35" s="140"/>
      <c r="G35" s="140"/>
      <c r="H35" s="140"/>
      <c r="I35" s="140"/>
      <c r="J35" s="140"/>
      <c r="K35" s="140"/>
      <c r="L35" s="140"/>
      <c r="M35" s="140"/>
      <c r="N35" s="140"/>
      <c r="O35" s="140"/>
      <c r="P35" s="140"/>
      <c r="Q35" s="164"/>
      <c r="R35" s="164"/>
      <c r="S35" s="164"/>
      <c r="T35" s="164"/>
      <c r="U35" s="164"/>
      <c r="V35" s="164"/>
      <c r="W35" s="164"/>
      <c r="X35" s="164"/>
      <c r="Y35" s="164"/>
      <c r="Z35" s="164"/>
      <c r="AA35" s="164"/>
      <c r="AB35" s="164"/>
    </row>
    <row r="36" spans="1:28" ht="15.75" customHeight="1" x14ac:dyDescent="0.2">
      <c r="A36" s="137"/>
      <c r="B36" s="137"/>
      <c r="C36" s="137"/>
      <c r="D36" s="137"/>
      <c r="E36" s="137"/>
      <c r="F36" s="137"/>
      <c r="G36" s="137"/>
      <c r="H36" s="137"/>
      <c r="I36" s="137"/>
      <c r="J36" s="137"/>
      <c r="K36" s="137"/>
      <c r="L36" s="137"/>
      <c r="M36" s="137"/>
      <c r="N36" s="137"/>
      <c r="O36" s="137"/>
      <c r="P36" s="137"/>
      <c r="Q36" s="137"/>
      <c r="R36" s="137"/>
      <c r="S36" s="137"/>
      <c r="T36" s="137"/>
      <c r="U36" s="137"/>
      <c r="V36" s="137"/>
      <c r="W36" s="137"/>
      <c r="X36" s="137"/>
      <c r="Y36" s="137"/>
      <c r="Z36" s="137"/>
      <c r="AA36" s="137"/>
      <c r="AB36" s="137"/>
    </row>
    <row r="37" spans="1:28" ht="15.75" customHeight="1" x14ac:dyDescent="0.2">
      <c r="A37" s="137"/>
      <c r="B37" s="137"/>
      <c r="C37" s="137"/>
      <c r="D37" s="137"/>
      <c r="E37" s="137"/>
      <c r="F37" s="137"/>
      <c r="G37" s="137"/>
      <c r="H37" s="137"/>
      <c r="I37" s="137"/>
      <c r="J37" s="137"/>
      <c r="K37" s="137"/>
      <c r="L37" s="137"/>
      <c r="M37" s="137"/>
      <c r="N37" s="137"/>
      <c r="O37" s="137"/>
      <c r="P37" s="137"/>
      <c r="Q37" s="137"/>
      <c r="R37" s="137"/>
      <c r="S37" s="137"/>
      <c r="T37" s="137"/>
      <c r="U37" s="137"/>
      <c r="V37" s="137"/>
      <c r="W37" s="137"/>
      <c r="X37" s="137"/>
      <c r="Y37" s="137"/>
      <c r="Z37" s="137"/>
      <c r="AA37" s="137"/>
      <c r="AB37" s="137"/>
    </row>
    <row r="38" spans="1:28" ht="15.75" customHeight="1" x14ac:dyDescent="0.2">
      <c r="A38" s="137"/>
      <c r="B38" s="137"/>
      <c r="C38" s="137"/>
      <c r="D38" s="137"/>
      <c r="E38" s="137"/>
      <c r="F38" s="137"/>
      <c r="G38" s="137"/>
      <c r="H38" s="137"/>
      <c r="I38" s="137"/>
      <c r="J38" s="137"/>
      <c r="K38" s="137"/>
      <c r="L38" s="137"/>
      <c r="M38" s="137"/>
      <c r="N38" s="137"/>
      <c r="O38" s="137"/>
      <c r="P38" s="137"/>
      <c r="Q38" s="137"/>
      <c r="R38" s="137"/>
      <c r="S38" s="137"/>
      <c r="T38" s="137"/>
      <c r="U38" s="137"/>
      <c r="V38" s="137"/>
      <c r="W38" s="137"/>
      <c r="X38" s="137"/>
      <c r="Y38" s="137"/>
      <c r="Z38" s="137"/>
      <c r="AA38" s="137"/>
      <c r="AB38" s="137"/>
    </row>
    <row r="39" spans="1:28" ht="15.75" customHeight="1" x14ac:dyDescent="0.2">
      <c r="A39" s="137"/>
      <c r="B39" s="137"/>
      <c r="C39" s="137"/>
      <c r="D39" s="137"/>
      <c r="E39" s="137"/>
      <c r="F39" s="137"/>
      <c r="G39" s="137"/>
      <c r="H39" s="137"/>
      <c r="I39" s="137"/>
      <c r="J39" s="137"/>
      <c r="K39" s="137"/>
      <c r="L39" s="137"/>
      <c r="M39" s="137"/>
      <c r="N39" s="137"/>
      <c r="O39" s="137"/>
      <c r="P39" s="137"/>
      <c r="Q39" s="137"/>
      <c r="R39" s="137"/>
      <c r="S39" s="137"/>
      <c r="T39" s="137"/>
      <c r="U39" s="137"/>
      <c r="V39" s="137"/>
      <c r="W39" s="137"/>
      <c r="X39" s="137"/>
      <c r="Y39" s="137"/>
      <c r="Z39" s="137"/>
      <c r="AA39" s="137"/>
      <c r="AB39" s="137"/>
    </row>
    <row r="40" spans="1:28" ht="15.75" customHeight="1" x14ac:dyDescent="0.2">
      <c r="A40" s="137"/>
      <c r="B40" s="137"/>
      <c r="C40" s="137"/>
      <c r="D40" s="137"/>
      <c r="E40" s="137"/>
      <c r="F40" s="137"/>
      <c r="G40" s="137"/>
      <c r="H40" s="137"/>
      <c r="I40" s="137"/>
      <c r="J40" s="137"/>
      <c r="K40" s="137"/>
      <c r="L40" s="137"/>
      <c r="M40" s="137"/>
      <c r="N40" s="137"/>
      <c r="O40" s="137"/>
      <c r="P40" s="137"/>
      <c r="Q40" s="137"/>
      <c r="R40" s="137"/>
      <c r="S40" s="137"/>
      <c r="T40" s="137"/>
      <c r="U40" s="137"/>
      <c r="V40" s="137"/>
      <c r="W40" s="137"/>
      <c r="X40" s="137"/>
      <c r="Y40" s="137"/>
      <c r="Z40" s="137"/>
      <c r="AA40" s="137"/>
      <c r="AB40" s="137"/>
    </row>
    <row r="41" spans="1:28" ht="15.75" customHeight="1" x14ac:dyDescent="0.2">
      <c r="A41" s="137"/>
      <c r="B41" s="137"/>
      <c r="C41" s="137"/>
      <c r="D41" s="137"/>
      <c r="E41" s="137"/>
      <c r="F41" s="137"/>
      <c r="G41" s="137"/>
      <c r="H41" s="137"/>
      <c r="I41" s="137"/>
      <c r="J41" s="137"/>
      <c r="K41" s="137"/>
      <c r="L41" s="137"/>
      <c r="M41" s="137"/>
      <c r="N41" s="137"/>
      <c r="O41" s="137"/>
      <c r="P41" s="137"/>
      <c r="Q41" s="137"/>
      <c r="R41" s="137"/>
      <c r="S41" s="137"/>
      <c r="T41" s="137"/>
      <c r="U41" s="137"/>
      <c r="V41" s="137"/>
      <c r="W41" s="137"/>
      <c r="X41" s="137"/>
      <c r="Y41" s="137"/>
      <c r="Z41" s="137"/>
      <c r="AA41" s="137"/>
      <c r="AB41" s="137"/>
    </row>
    <row r="42" spans="1:28" ht="15.75" customHeight="1" x14ac:dyDescent="0.2">
      <c r="A42" s="137"/>
      <c r="B42" s="137"/>
      <c r="C42" s="137"/>
      <c r="D42" s="137"/>
      <c r="E42" s="137"/>
      <c r="F42" s="137"/>
      <c r="G42" s="137"/>
      <c r="H42" s="137"/>
      <c r="I42" s="137"/>
      <c r="J42" s="137"/>
      <c r="K42" s="137"/>
      <c r="L42" s="137"/>
      <c r="M42" s="137"/>
      <c r="N42" s="137"/>
      <c r="O42" s="137"/>
      <c r="P42" s="137"/>
      <c r="Q42" s="137"/>
      <c r="R42" s="137"/>
      <c r="S42" s="137"/>
      <c r="T42" s="137"/>
      <c r="U42" s="137"/>
      <c r="V42" s="137"/>
      <c r="W42" s="137"/>
      <c r="X42" s="137"/>
      <c r="Y42" s="137"/>
      <c r="Z42" s="137"/>
      <c r="AA42" s="137"/>
      <c r="AB42" s="137"/>
    </row>
    <row r="43" spans="1:28" ht="15.75" customHeight="1" x14ac:dyDescent="0.2">
      <c r="A43" s="137"/>
      <c r="B43" s="137"/>
      <c r="C43" s="137"/>
      <c r="D43" s="137"/>
      <c r="E43" s="137"/>
      <c r="F43" s="137"/>
      <c r="G43" s="137"/>
      <c r="H43" s="137"/>
      <c r="I43" s="137"/>
      <c r="J43" s="137"/>
      <c r="K43" s="137"/>
      <c r="L43" s="137"/>
      <c r="M43" s="137"/>
      <c r="N43" s="137"/>
      <c r="O43" s="137"/>
      <c r="P43" s="137"/>
      <c r="Q43" s="137"/>
      <c r="R43" s="137"/>
      <c r="S43" s="137"/>
      <c r="T43" s="137"/>
      <c r="U43" s="137"/>
      <c r="V43" s="137"/>
      <c r="W43" s="137"/>
      <c r="X43" s="137"/>
      <c r="Y43" s="137"/>
      <c r="Z43" s="137"/>
      <c r="AA43" s="137"/>
      <c r="AB43" s="137"/>
    </row>
    <row r="44" spans="1:28" ht="15.75" customHeight="1" x14ac:dyDescent="0.2">
      <c r="A44" s="137"/>
      <c r="B44" s="137"/>
      <c r="C44" s="137"/>
      <c r="D44" s="137"/>
      <c r="E44" s="137"/>
      <c r="F44" s="137"/>
      <c r="G44" s="137"/>
      <c r="H44" s="137"/>
      <c r="I44" s="137"/>
      <c r="J44" s="137"/>
      <c r="K44" s="137"/>
      <c r="L44" s="137"/>
      <c r="M44" s="137"/>
      <c r="N44" s="137"/>
      <c r="O44" s="137"/>
      <c r="P44" s="137"/>
      <c r="Q44" s="137"/>
      <c r="R44" s="137"/>
      <c r="S44" s="137"/>
      <c r="T44" s="137"/>
      <c r="U44" s="137"/>
      <c r="V44" s="137"/>
      <c r="W44" s="137"/>
      <c r="X44" s="137"/>
      <c r="Y44" s="137"/>
      <c r="Z44" s="137"/>
      <c r="AA44" s="137"/>
      <c r="AB44" s="137"/>
    </row>
    <row r="45" spans="1:28" ht="15.75" customHeight="1" x14ac:dyDescent="0.2">
      <c r="A45" s="137"/>
      <c r="B45" s="137"/>
      <c r="C45" s="137"/>
      <c r="D45" s="137"/>
      <c r="E45" s="137"/>
      <c r="F45" s="137"/>
      <c r="G45" s="137"/>
      <c r="H45" s="137"/>
      <c r="I45" s="137"/>
      <c r="J45" s="137"/>
      <c r="K45" s="137"/>
      <c r="L45" s="137"/>
      <c r="M45" s="137"/>
      <c r="N45" s="137"/>
      <c r="O45" s="137"/>
      <c r="P45" s="137"/>
      <c r="Q45" s="137"/>
      <c r="R45" s="137"/>
      <c r="S45" s="137"/>
      <c r="T45" s="137"/>
      <c r="U45" s="137"/>
      <c r="V45" s="137"/>
      <c r="W45" s="137"/>
      <c r="X45" s="137"/>
      <c r="Y45" s="137"/>
      <c r="Z45" s="137"/>
      <c r="AA45" s="137"/>
      <c r="AB45" s="137"/>
    </row>
    <row r="46" spans="1:28" ht="15.75" customHeight="1" x14ac:dyDescent="0.2">
      <c r="A46" s="137"/>
      <c r="B46" s="137"/>
      <c r="C46" s="137"/>
      <c r="D46" s="137"/>
      <c r="E46" s="137"/>
      <c r="F46" s="137"/>
      <c r="G46" s="137"/>
      <c r="H46" s="137"/>
      <c r="I46" s="137"/>
      <c r="J46" s="137"/>
      <c r="K46" s="137"/>
      <c r="L46" s="137"/>
      <c r="M46" s="137"/>
      <c r="N46" s="137"/>
      <c r="O46" s="137"/>
      <c r="P46" s="137"/>
      <c r="Q46" s="137"/>
      <c r="R46" s="137"/>
      <c r="S46" s="137"/>
      <c r="T46" s="137"/>
      <c r="U46" s="137"/>
      <c r="V46" s="137"/>
      <c r="W46" s="137"/>
      <c r="X46" s="137"/>
      <c r="Y46" s="137"/>
      <c r="Z46" s="137"/>
      <c r="AA46" s="137"/>
      <c r="AB46" s="137"/>
    </row>
    <row r="47" spans="1:28" ht="15.75" customHeight="1" x14ac:dyDescent="0.2">
      <c r="A47" s="137"/>
      <c r="B47" s="137"/>
      <c r="C47" s="137"/>
      <c r="D47" s="137"/>
      <c r="E47" s="137"/>
      <c r="F47" s="137"/>
      <c r="G47" s="137"/>
      <c r="H47" s="137"/>
      <c r="I47" s="137"/>
      <c r="J47" s="137"/>
      <c r="K47" s="137"/>
      <c r="L47" s="137"/>
      <c r="M47" s="137"/>
      <c r="N47" s="137"/>
      <c r="O47" s="137"/>
      <c r="P47" s="137"/>
      <c r="Q47" s="137"/>
      <c r="R47" s="137"/>
      <c r="S47" s="137"/>
      <c r="T47" s="137"/>
      <c r="U47" s="137"/>
      <c r="V47" s="137"/>
      <c r="W47" s="137"/>
      <c r="X47" s="137"/>
      <c r="Y47" s="137"/>
      <c r="Z47" s="137"/>
      <c r="AA47" s="137"/>
      <c r="AB47" s="137"/>
    </row>
    <row r="48" spans="1:28" ht="15.75" customHeight="1" x14ac:dyDescent="0.2">
      <c r="A48" s="137"/>
      <c r="B48" s="137"/>
      <c r="C48" s="137"/>
      <c r="D48" s="137"/>
      <c r="E48" s="137"/>
      <c r="F48" s="137"/>
      <c r="G48" s="137"/>
      <c r="H48" s="137"/>
      <c r="I48" s="137"/>
      <c r="J48" s="137"/>
      <c r="K48" s="137"/>
      <c r="L48" s="137"/>
      <c r="M48" s="137"/>
      <c r="N48" s="137"/>
      <c r="O48" s="137"/>
      <c r="P48" s="137"/>
      <c r="Q48" s="137"/>
      <c r="R48" s="137"/>
      <c r="S48" s="137"/>
      <c r="T48" s="137"/>
      <c r="U48" s="137"/>
      <c r="V48" s="137"/>
      <c r="W48" s="137"/>
      <c r="X48" s="137"/>
      <c r="Y48" s="137"/>
      <c r="Z48" s="137"/>
      <c r="AA48" s="137"/>
      <c r="AB48" s="137"/>
    </row>
    <row r="49" spans="1:28" ht="15.75" customHeight="1" x14ac:dyDescent="0.2">
      <c r="A49" s="137"/>
      <c r="B49" s="137"/>
      <c r="C49" s="137"/>
      <c r="D49" s="137"/>
      <c r="E49" s="137"/>
      <c r="F49" s="137"/>
      <c r="G49" s="137"/>
      <c r="H49" s="137"/>
      <c r="I49" s="137"/>
      <c r="J49" s="137"/>
      <c r="K49" s="137"/>
      <c r="L49" s="137"/>
      <c r="M49" s="137"/>
      <c r="N49" s="137"/>
      <c r="O49" s="137"/>
      <c r="P49" s="137"/>
      <c r="Q49" s="137"/>
      <c r="R49" s="137"/>
      <c r="S49" s="137"/>
      <c r="T49" s="137"/>
      <c r="U49" s="137"/>
      <c r="V49" s="137"/>
      <c r="W49" s="137"/>
      <c r="X49" s="137"/>
      <c r="Y49" s="137"/>
      <c r="Z49" s="137"/>
      <c r="AA49" s="137"/>
      <c r="AB49" s="137"/>
    </row>
    <row r="50" spans="1:28" ht="15.75" customHeight="1" x14ac:dyDescent="0.2">
      <c r="A50" s="137"/>
      <c r="B50" s="137"/>
      <c r="C50" s="137"/>
      <c r="D50" s="137"/>
      <c r="E50" s="137"/>
      <c r="F50" s="137"/>
      <c r="G50" s="137"/>
      <c r="H50" s="137"/>
      <c r="I50" s="137"/>
      <c r="J50" s="137"/>
      <c r="K50" s="137"/>
      <c r="L50" s="137"/>
      <c r="M50" s="137"/>
      <c r="N50" s="137"/>
      <c r="O50" s="137"/>
      <c r="P50" s="137"/>
      <c r="Q50" s="137"/>
      <c r="R50" s="137"/>
      <c r="S50" s="137"/>
      <c r="T50" s="137"/>
      <c r="U50" s="137"/>
      <c r="V50" s="137"/>
      <c r="W50" s="137"/>
      <c r="X50" s="137"/>
      <c r="Y50" s="137"/>
      <c r="Z50" s="137"/>
      <c r="AA50" s="137"/>
      <c r="AB50" s="137"/>
    </row>
    <row r="51" spans="1:28" ht="15.75" customHeight="1" x14ac:dyDescent="0.2">
      <c r="A51" s="137"/>
      <c r="B51" s="137"/>
      <c r="C51" s="137"/>
      <c r="D51" s="137"/>
      <c r="E51" s="137"/>
      <c r="F51" s="137"/>
      <c r="G51" s="137"/>
      <c r="H51" s="137"/>
      <c r="I51" s="137"/>
      <c r="J51" s="137"/>
      <c r="K51" s="137"/>
      <c r="L51" s="137"/>
      <c r="M51" s="137"/>
      <c r="N51" s="137"/>
      <c r="O51" s="137"/>
      <c r="P51" s="137"/>
      <c r="Q51" s="137"/>
      <c r="R51" s="137"/>
      <c r="S51" s="137"/>
      <c r="T51" s="137"/>
      <c r="U51" s="137"/>
      <c r="V51" s="137"/>
      <c r="W51" s="137"/>
      <c r="X51" s="137"/>
      <c r="Y51" s="137"/>
      <c r="Z51" s="137"/>
      <c r="AA51" s="137"/>
      <c r="AB51" s="137"/>
    </row>
    <row r="52" spans="1:28" ht="15.75" customHeight="1" x14ac:dyDescent="0.2">
      <c r="A52" s="137"/>
      <c r="B52" s="137"/>
      <c r="C52" s="137"/>
      <c r="D52" s="137"/>
      <c r="E52" s="137"/>
      <c r="F52" s="137"/>
      <c r="G52" s="137"/>
      <c r="H52" s="137"/>
      <c r="I52" s="137"/>
      <c r="J52" s="137"/>
      <c r="K52" s="137"/>
      <c r="L52" s="137"/>
      <c r="M52" s="137"/>
      <c r="N52" s="137"/>
      <c r="O52" s="137"/>
      <c r="P52" s="137"/>
      <c r="Q52" s="137"/>
      <c r="R52" s="137"/>
      <c r="S52" s="137"/>
      <c r="T52" s="137"/>
      <c r="U52" s="137"/>
      <c r="V52" s="137"/>
      <c r="W52" s="137"/>
      <c r="X52" s="137"/>
      <c r="Y52" s="137"/>
      <c r="Z52" s="137"/>
      <c r="AA52" s="137"/>
      <c r="AB52" s="137"/>
    </row>
    <row r="53" spans="1:28" ht="15.75" customHeight="1" x14ac:dyDescent="0.2">
      <c r="A53" s="137"/>
      <c r="B53" s="137"/>
      <c r="C53" s="137"/>
      <c r="D53" s="137"/>
      <c r="E53" s="137"/>
      <c r="F53" s="137"/>
      <c r="G53" s="137"/>
      <c r="H53" s="137"/>
      <c r="I53" s="137"/>
      <c r="J53" s="137"/>
      <c r="K53" s="137"/>
      <c r="L53" s="137"/>
      <c r="M53" s="137"/>
      <c r="N53" s="137"/>
      <c r="O53" s="137"/>
      <c r="P53" s="137"/>
      <c r="Q53" s="137"/>
      <c r="R53" s="137"/>
      <c r="S53" s="137"/>
      <c r="T53" s="137"/>
      <c r="U53" s="137"/>
      <c r="V53" s="137"/>
      <c r="W53" s="137"/>
      <c r="X53" s="137"/>
      <c r="Y53" s="137"/>
      <c r="Z53" s="137"/>
      <c r="AA53" s="137"/>
      <c r="AB53" s="137"/>
    </row>
    <row r="54" spans="1:28" ht="15.75" customHeight="1" x14ac:dyDescent="0.2">
      <c r="A54" s="137"/>
      <c r="B54" s="137"/>
      <c r="C54" s="137"/>
      <c r="D54" s="137"/>
      <c r="E54" s="137"/>
      <c r="F54" s="137"/>
      <c r="G54" s="137"/>
      <c r="H54" s="137"/>
      <c r="I54" s="137"/>
      <c r="J54" s="137"/>
      <c r="K54" s="137"/>
      <c r="L54" s="137"/>
      <c r="M54" s="137"/>
      <c r="N54" s="137"/>
      <c r="O54" s="137"/>
      <c r="P54" s="137"/>
      <c r="Q54" s="137"/>
      <c r="R54" s="137"/>
      <c r="S54" s="137"/>
      <c r="T54" s="137"/>
      <c r="U54" s="137"/>
      <c r="V54" s="137"/>
      <c r="W54" s="137"/>
      <c r="X54" s="137"/>
      <c r="Y54" s="137"/>
      <c r="Z54" s="137"/>
      <c r="AA54" s="137"/>
      <c r="AB54" s="137"/>
    </row>
    <row r="55" spans="1:28" ht="15.75" customHeight="1" x14ac:dyDescent="0.2">
      <c r="A55" s="137"/>
      <c r="B55" s="137"/>
      <c r="C55" s="137"/>
      <c r="D55" s="137"/>
      <c r="E55" s="137"/>
      <c r="F55" s="137"/>
      <c r="G55" s="137"/>
      <c r="H55" s="137"/>
      <c r="I55" s="137"/>
      <c r="J55" s="137"/>
      <c r="K55" s="137"/>
      <c r="L55" s="137"/>
      <c r="M55" s="137"/>
      <c r="N55" s="137"/>
      <c r="O55" s="137"/>
      <c r="P55" s="137"/>
      <c r="Q55" s="137"/>
      <c r="R55" s="137"/>
      <c r="S55" s="137"/>
      <c r="T55" s="137"/>
      <c r="U55" s="137"/>
      <c r="V55" s="137"/>
      <c r="W55" s="137"/>
      <c r="X55" s="137"/>
      <c r="Y55" s="137"/>
      <c r="Z55" s="137"/>
      <c r="AA55" s="137"/>
      <c r="AB55" s="137"/>
    </row>
    <row r="56" spans="1:28" ht="15.75" customHeight="1" x14ac:dyDescent="0.2">
      <c r="A56" s="137"/>
      <c r="B56" s="137"/>
      <c r="C56" s="137"/>
      <c r="D56" s="137"/>
      <c r="E56" s="137"/>
      <c r="F56" s="137"/>
      <c r="G56" s="137"/>
      <c r="H56" s="137"/>
      <c r="I56" s="137"/>
      <c r="J56" s="137"/>
      <c r="K56" s="137"/>
      <c r="L56" s="137"/>
      <c r="M56" s="137"/>
      <c r="N56" s="137"/>
      <c r="O56" s="137"/>
      <c r="P56" s="137"/>
      <c r="Q56" s="137"/>
      <c r="R56" s="137"/>
      <c r="S56" s="137"/>
      <c r="T56" s="137"/>
      <c r="U56" s="137"/>
      <c r="V56" s="137"/>
      <c r="W56" s="137"/>
      <c r="X56" s="137"/>
      <c r="Y56" s="137"/>
      <c r="Z56" s="137"/>
      <c r="AA56" s="137"/>
      <c r="AB56" s="137"/>
    </row>
    <row r="57" spans="1:28" ht="15.75" customHeight="1" x14ac:dyDescent="0.2">
      <c r="A57" s="137"/>
      <c r="B57" s="137"/>
      <c r="C57" s="137"/>
      <c r="D57" s="137"/>
      <c r="E57" s="137"/>
      <c r="F57" s="137"/>
      <c r="G57" s="137"/>
      <c r="H57" s="137"/>
      <c r="I57" s="137"/>
      <c r="J57" s="137"/>
      <c r="K57" s="137"/>
      <c r="L57" s="137"/>
      <c r="M57" s="137"/>
      <c r="N57" s="137"/>
      <c r="O57" s="137"/>
      <c r="P57" s="137"/>
      <c r="Q57" s="137"/>
      <c r="R57" s="137"/>
      <c r="S57" s="137"/>
      <c r="T57" s="137"/>
      <c r="U57" s="137"/>
      <c r="V57" s="137"/>
      <c r="W57" s="137"/>
      <c r="X57" s="137"/>
      <c r="Y57" s="137"/>
      <c r="Z57" s="137"/>
      <c r="AA57" s="137"/>
      <c r="AB57" s="137"/>
    </row>
    <row r="58" spans="1:28" ht="15.75" customHeight="1" x14ac:dyDescent="0.2">
      <c r="A58" s="137"/>
      <c r="B58" s="137"/>
      <c r="C58" s="137"/>
      <c r="D58" s="137"/>
      <c r="E58" s="137"/>
      <c r="F58" s="137"/>
      <c r="G58" s="137"/>
      <c r="H58" s="137"/>
      <c r="I58" s="137"/>
      <c r="J58" s="137"/>
      <c r="K58" s="137"/>
      <c r="L58" s="137"/>
      <c r="M58" s="137"/>
      <c r="N58" s="137"/>
      <c r="O58" s="137"/>
      <c r="P58" s="137"/>
      <c r="Q58" s="137"/>
      <c r="R58" s="137"/>
      <c r="S58" s="137"/>
      <c r="T58" s="137"/>
      <c r="U58" s="137"/>
      <c r="V58" s="137"/>
      <c r="W58" s="137"/>
      <c r="X58" s="137"/>
      <c r="Y58" s="137"/>
      <c r="Z58" s="137"/>
      <c r="AA58" s="137"/>
      <c r="AB58" s="137"/>
    </row>
    <row r="59" spans="1:28" ht="15.75" customHeight="1" x14ac:dyDescent="0.2">
      <c r="A59" s="137"/>
      <c r="B59" s="137"/>
      <c r="C59" s="137"/>
      <c r="D59" s="137"/>
      <c r="E59" s="137"/>
      <c r="F59" s="137"/>
      <c r="G59" s="137"/>
      <c r="H59" s="137"/>
      <c r="I59" s="137"/>
      <c r="J59" s="137"/>
      <c r="K59" s="137"/>
      <c r="L59" s="137"/>
      <c r="M59" s="137"/>
      <c r="N59" s="137"/>
      <c r="O59" s="137"/>
      <c r="P59" s="137"/>
      <c r="Q59" s="137"/>
      <c r="R59" s="137"/>
      <c r="S59" s="137"/>
      <c r="T59" s="137"/>
      <c r="U59" s="137"/>
      <c r="V59" s="137"/>
      <c r="W59" s="137"/>
      <c r="X59" s="137"/>
      <c r="Y59" s="137"/>
      <c r="Z59" s="137"/>
      <c r="AA59" s="137"/>
      <c r="AB59" s="137"/>
    </row>
    <row r="60" spans="1:28" ht="15.75" customHeight="1" x14ac:dyDescent="0.2">
      <c r="A60" s="137"/>
      <c r="B60" s="137"/>
      <c r="C60" s="137"/>
      <c r="D60" s="137"/>
      <c r="E60" s="137"/>
      <c r="F60" s="137"/>
      <c r="G60" s="137"/>
      <c r="H60" s="137"/>
      <c r="I60" s="137"/>
      <c r="J60" s="137"/>
      <c r="K60" s="137"/>
      <c r="L60" s="137"/>
      <c r="M60" s="137"/>
      <c r="N60" s="137"/>
      <c r="O60" s="137"/>
      <c r="P60" s="137"/>
      <c r="Q60" s="137"/>
      <c r="R60" s="137"/>
      <c r="S60" s="137"/>
      <c r="T60" s="137"/>
      <c r="U60" s="137"/>
      <c r="V60" s="137"/>
      <c r="W60" s="137"/>
      <c r="X60" s="137"/>
      <c r="Y60" s="137"/>
      <c r="Z60" s="137"/>
      <c r="AA60" s="137"/>
      <c r="AB60" s="137"/>
    </row>
    <row r="61" spans="1:28" ht="15.75" customHeight="1" x14ac:dyDescent="0.2">
      <c r="A61" s="137"/>
      <c r="B61" s="137"/>
      <c r="C61" s="137"/>
      <c r="D61" s="137"/>
      <c r="E61" s="137"/>
      <c r="F61" s="137"/>
      <c r="G61" s="137"/>
      <c r="H61" s="137"/>
      <c r="I61" s="137"/>
      <c r="J61" s="137"/>
      <c r="K61" s="137"/>
      <c r="L61" s="137"/>
      <c r="M61" s="137"/>
      <c r="N61" s="137"/>
      <c r="O61" s="137"/>
      <c r="P61" s="137"/>
      <c r="Q61" s="137"/>
      <c r="R61" s="137"/>
      <c r="S61" s="137"/>
      <c r="T61" s="137"/>
      <c r="U61" s="137"/>
      <c r="V61" s="137"/>
      <c r="W61" s="137"/>
      <c r="X61" s="137"/>
      <c r="Y61" s="137"/>
      <c r="Z61" s="137"/>
      <c r="AA61" s="137"/>
      <c r="AB61" s="137"/>
    </row>
    <row r="62" spans="1:28" ht="15.75" customHeight="1" x14ac:dyDescent="0.2">
      <c r="A62" s="137"/>
      <c r="B62" s="137"/>
      <c r="C62" s="137"/>
      <c r="D62" s="137"/>
      <c r="E62" s="137"/>
      <c r="F62" s="137"/>
      <c r="G62" s="137"/>
      <c r="H62" s="137"/>
      <c r="I62" s="137"/>
      <c r="J62" s="137"/>
      <c r="K62" s="137"/>
      <c r="L62" s="137"/>
      <c r="M62" s="137"/>
      <c r="N62" s="137"/>
      <c r="O62" s="137"/>
      <c r="P62" s="137"/>
      <c r="Q62" s="137"/>
      <c r="R62" s="137"/>
      <c r="S62" s="137"/>
      <c r="T62" s="137"/>
      <c r="U62" s="137"/>
      <c r="V62" s="137"/>
      <c r="W62" s="137"/>
      <c r="X62" s="137"/>
      <c r="Y62" s="137"/>
      <c r="Z62" s="137"/>
      <c r="AA62" s="137"/>
      <c r="AB62" s="137"/>
    </row>
    <row r="63" spans="1:28" ht="15.75" customHeight="1" x14ac:dyDescent="0.2">
      <c r="A63" s="137"/>
      <c r="B63" s="137"/>
      <c r="C63" s="137"/>
      <c r="D63" s="137"/>
      <c r="E63" s="137"/>
      <c r="F63" s="137"/>
      <c r="G63" s="137"/>
      <c r="H63" s="137"/>
      <c r="I63" s="137"/>
      <c r="J63" s="137"/>
      <c r="K63" s="137"/>
      <c r="L63" s="137"/>
      <c r="M63" s="137"/>
      <c r="N63" s="137"/>
      <c r="O63" s="137"/>
      <c r="P63" s="137"/>
      <c r="Q63" s="137"/>
      <c r="R63" s="137"/>
      <c r="S63" s="137"/>
      <c r="T63" s="137"/>
      <c r="U63" s="137"/>
      <c r="V63" s="137"/>
      <c r="W63" s="137"/>
      <c r="X63" s="137"/>
      <c r="Y63" s="137"/>
      <c r="Z63" s="137"/>
      <c r="AA63" s="137"/>
      <c r="AB63" s="137"/>
    </row>
    <row r="64" spans="1:28" ht="15.75" customHeight="1" x14ac:dyDescent="0.2">
      <c r="A64" s="137"/>
      <c r="B64" s="137"/>
      <c r="C64" s="137"/>
      <c r="D64" s="137"/>
      <c r="E64" s="137"/>
      <c r="F64" s="137"/>
      <c r="G64" s="137"/>
      <c r="H64" s="137"/>
      <c r="I64" s="137"/>
      <c r="J64" s="137"/>
      <c r="K64" s="137"/>
      <c r="L64" s="137"/>
      <c r="M64" s="137"/>
      <c r="N64" s="137"/>
      <c r="O64" s="137"/>
      <c r="P64" s="137"/>
      <c r="Q64" s="137"/>
      <c r="R64" s="137"/>
      <c r="S64" s="137"/>
      <c r="T64" s="137"/>
      <c r="U64" s="137"/>
      <c r="V64" s="137"/>
      <c r="W64" s="137"/>
      <c r="X64" s="137"/>
      <c r="Y64" s="137"/>
      <c r="Z64" s="137"/>
      <c r="AA64" s="137"/>
      <c r="AB64" s="137"/>
    </row>
    <row r="65" spans="1:28" ht="15.75" customHeight="1" x14ac:dyDescent="0.2">
      <c r="A65" s="137"/>
      <c r="B65" s="137"/>
      <c r="C65" s="137"/>
      <c r="D65" s="137"/>
      <c r="E65" s="137"/>
      <c r="F65" s="137"/>
      <c r="G65" s="137"/>
      <c r="H65" s="137"/>
      <c r="I65" s="137"/>
      <c r="J65" s="137"/>
      <c r="K65" s="137"/>
      <c r="L65" s="137"/>
      <c r="M65" s="137"/>
      <c r="N65" s="137"/>
      <c r="O65" s="137"/>
      <c r="P65" s="137"/>
      <c r="Q65" s="137"/>
      <c r="R65" s="137"/>
      <c r="S65" s="137"/>
      <c r="T65" s="137"/>
      <c r="U65" s="137"/>
      <c r="V65" s="137"/>
      <c r="W65" s="137"/>
      <c r="X65" s="137"/>
      <c r="Y65" s="137"/>
      <c r="Z65" s="137"/>
      <c r="AA65" s="137"/>
      <c r="AB65" s="137"/>
    </row>
    <row r="66" spans="1:28" ht="15.75" customHeight="1" x14ac:dyDescent="0.2">
      <c r="A66" s="137"/>
      <c r="B66" s="137"/>
      <c r="C66" s="137"/>
      <c r="D66" s="137"/>
      <c r="E66" s="137"/>
      <c r="F66" s="137"/>
      <c r="G66" s="137"/>
      <c r="H66" s="137"/>
      <c r="I66" s="137"/>
      <c r="J66" s="137"/>
      <c r="K66" s="137"/>
      <c r="L66" s="137"/>
      <c r="M66" s="137"/>
      <c r="N66" s="137"/>
      <c r="O66" s="137"/>
      <c r="P66" s="137"/>
      <c r="Q66" s="137"/>
      <c r="R66" s="137"/>
      <c r="S66" s="137"/>
      <c r="T66" s="137"/>
      <c r="U66" s="137"/>
      <c r="V66" s="137"/>
      <c r="W66" s="137"/>
      <c r="X66" s="137"/>
      <c r="Y66" s="137"/>
      <c r="Z66" s="137"/>
      <c r="AA66" s="137"/>
      <c r="AB66" s="137"/>
    </row>
    <row r="67" spans="1:28" ht="15.75" customHeight="1" x14ac:dyDescent="0.2">
      <c r="A67" s="137"/>
      <c r="B67" s="137"/>
      <c r="C67" s="137"/>
      <c r="D67" s="137"/>
      <c r="E67" s="137"/>
      <c r="F67" s="137"/>
      <c r="G67" s="137"/>
      <c r="H67" s="137"/>
      <c r="I67" s="137"/>
      <c r="J67" s="137"/>
      <c r="K67" s="137"/>
      <c r="L67" s="137"/>
      <c r="M67" s="137"/>
      <c r="N67" s="137"/>
      <c r="O67" s="137"/>
      <c r="P67" s="137"/>
      <c r="Q67" s="137"/>
      <c r="R67" s="137"/>
      <c r="S67" s="137"/>
      <c r="T67" s="137"/>
      <c r="U67" s="137"/>
      <c r="V67" s="137"/>
      <c r="W67" s="137"/>
      <c r="X67" s="137"/>
      <c r="Y67" s="137"/>
      <c r="Z67" s="137"/>
      <c r="AA67" s="137"/>
      <c r="AB67" s="137"/>
    </row>
    <row r="68" spans="1:28" ht="15.75" customHeight="1" x14ac:dyDescent="0.2">
      <c r="A68" s="137"/>
      <c r="B68" s="137"/>
      <c r="C68" s="137"/>
      <c r="D68" s="137"/>
      <c r="E68" s="137"/>
      <c r="F68" s="137"/>
      <c r="G68" s="137"/>
      <c r="H68" s="137"/>
      <c r="I68" s="137"/>
      <c r="J68" s="137"/>
      <c r="K68" s="137"/>
      <c r="L68" s="137"/>
      <c r="M68" s="137"/>
      <c r="N68" s="137"/>
      <c r="O68" s="137"/>
      <c r="P68" s="137"/>
      <c r="Q68" s="137"/>
      <c r="R68" s="137"/>
      <c r="S68" s="137"/>
      <c r="T68" s="137"/>
      <c r="U68" s="137"/>
      <c r="V68" s="137"/>
      <c r="W68" s="137"/>
      <c r="X68" s="137"/>
      <c r="Y68" s="137"/>
      <c r="Z68" s="137"/>
      <c r="AA68" s="137"/>
      <c r="AB68" s="137"/>
    </row>
    <row r="69" spans="1:28" ht="15.75" customHeight="1" x14ac:dyDescent="0.2">
      <c r="A69" s="137"/>
      <c r="B69" s="137"/>
      <c r="C69" s="137"/>
      <c r="D69" s="137"/>
      <c r="E69" s="137"/>
      <c r="F69" s="137"/>
      <c r="G69" s="137"/>
      <c r="H69" s="137"/>
      <c r="I69" s="137"/>
      <c r="J69" s="137"/>
      <c r="K69" s="137"/>
      <c r="L69" s="137"/>
      <c r="M69" s="137"/>
      <c r="N69" s="137"/>
      <c r="O69" s="137"/>
      <c r="P69" s="137"/>
      <c r="Q69" s="137"/>
      <c r="R69" s="137"/>
      <c r="S69" s="137"/>
      <c r="T69" s="137"/>
      <c r="U69" s="137"/>
      <c r="V69" s="137"/>
      <c r="W69" s="137"/>
      <c r="X69" s="137"/>
      <c r="Y69" s="137"/>
      <c r="Z69" s="137"/>
      <c r="AA69" s="137"/>
      <c r="AB69" s="137"/>
    </row>
    <row r="70" spans="1:28" ht="15.75" customHeight="1" x14ac:dyDescent="0.2">
      <c r="A70" s="137"/>
      <c r="B70" s="137"/>
      <c r="C70" s="137"/>
      <c r="D70" s="137"/>
      <c r="E70" s="137"/>
      <c r="F70" s="137"/>
      <c r="G70" s="137"/>
      <c r="H70" s="137"/>
      <c r="I70" s="137"/>
      <c r="J70" s="137"/>
      <c r="K70" s="137"/>
      <c r="L70" s="137"/>
      <c r="M70" s="137"/>
      <c r="N70" s="137"/>
      <c r="O70" s="137"/>
      <c r="P70" s="137"/>
      <c r="Q70" s="137"/>
      <c r="R70" s="137"/>
      <c r="S70" s="137"/>
      <c r="T70" s="137"/>
      <c r="U70" s="137"/>
      <c r="V70" s="137"/>
      <c r="W70" s="137"/>
      <c r="X70" s="137"/>
      <c r="Y70" s="137"/>
      <c r="Z70" s="137"/>
      <c r="AA70" s="137"/>
      <c r="AB70" s="137"/>
    </row>
    <row r="71" spans="1:28" ht="15.75" customHeight="1" x14ac:dyDescent="0.2">
      <c r="A71" s="137"/>
      <c r="B71" s="137"/>
      <c r="C71" s="137"/>
      <c r="D71" s="137"/>
      <c r="E71" s="137"/>
      <c r="F71" s="137"/>
      <c r="G71" s="137"/>
      <c r="H71" s="137"/>
      <c r="I71" s="137"/>
      <c r="J71" s="137"/>
      <c r="K71" s="137"/>
      <c r="L71" s="137"/>
      <c r="M71" s="137"/>
      <c r="N71" s="137"/>
      <c r="O71" s="137"/>
      <c r="P71" s="137"/>
      <c r="Q71" s="137"/>
      <c r="R71" s="137"/>
      <c r="S71" s="137"/>
      <c r="T71" s="137"/>
      <c r="U71" s="137"/>
      <c r="V71" s="137"/>
      <c r="W71" s="137"/>
      <c r="X71" s="137"/>
      <c r="Y71" s="137"/>
      <c r="Z71" s="137"/>
      <c r="AA71" s="137"/>
      <c r="AB71" s="137"/>
    </row>
    <row r="72" spans="1:28" ht="15.75" customHeight="1" x14ac:dyDescent="0.2"/>
    <row r="73" spans="1:28" ht="15.75" customHeight="1" x14ac:dyDescent="0.2"/>
    <row r="74" spans="1:28" ht="15.75" customHeight="1" x14ac:dyDescent="0.2"/>
    <row r="75" spans="1:28" ht="15.75" customHeight="1" x14ac:dyDescent="0.2"/>
    <row r="76" spans="1:28" ht="15.75" customHeight="1" x14ac:dyDescent="0.2"/>
    <row r="77" spans="1:28" ht="15.75" customHeight="1" x14ac:dyDescent="0.2"/>
    <row r="78" spans="1:28" ht="15.75" customHeight="1" x14ac:dyDescent="0.2"/>
    <row r="79" spans="1:28" ht="15.75" customHeight="1" x14ac:dyDescent="0.2"/>
    <row r="80" spans="1:28"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sheetData>
  <sheetProtection algorithmName="SHA-512" hashValue="1otef8eeMCyCRBiF69qvHxGnjV8r9hmgmBT6X8rU2Y7fV+o4Y0LRsTrjcd32a5iVNDqMO8pAMEcTTbWUOZv9mg==" saltValue="X49dj1jL6XJNeVpcbHd71w==" spinCount="100000" sheet="1" objects="1" scenarios="1"/>
  <mergeCells count="7">
    <mergeCell ref="A9:A11"/>
    <mergeCell ref="A33:P33"/>
    <mergeCell ref="N9:P9"/>
    <mergeCell ref="K9:M9"/>
    <mergeCell ref="H9:J9"/>
    <mergeCell ref="E9:G9"/>
    <mergeCell ref="B9:D9"/>
  </mergeCells>
  <printOptions horizontalCentered="1"/>
  <pageMargins left="0.70866141732283472" right="0.39370078740157483" top="0.39370078740157483" bottom="0.39370078740157483" header="0.11811023622047245" footer="0.11811023622047245"/>
  <pageSetup paperSize="9" scale="78" orientation="landscape" r:id="rId1"/>
  <headerFooter alignWithMargins="0">
    <oddFooter>&amp;R&amp;7&amp;P von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36865" r:id="rId4" name="Drop Down 1">
              <controlPr defaultSize="0" print="0" autoLine="0" autoPict="0">
                <anchor moveWithCells="1">
                  <from>
                    <xdr:col>10</xdr:col>
                    <xdr:colOff>523875</xdr:colOff>
                    <xdr:row>4</xdr:row>
                    <xdr:rowOff>95250</xdr:rowOff>
                  </from>
                  <to>
                    <xdr:col>15</xdr:col>
                    <xdr:colOff>676275</xdr:colOff>
                    <xdr:row>5</xdr:row>
                    <xdr:rowOff>133350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69DFA7-4491-4015-8B0C-018A20F05504}">
  <sheetPr>
    <pageSetUpPr fitToPage="1"/>
  </sheetPr>
  <dimension ref="A1:H356"/>
  <sheetViews>
    <sheetView showGridLines="0" zoomScaleNormal="100" workbookViewId="0"/>
  </sheetViews>
  <sheetFormatPr baseColWidth="10" defaultColWidth="11.7109375" defaultRowHeight="12.75" x14ac:dyDescent="0.2"/>
  <cols>
    <col min="1" max="1" width="1.42578125" style="396" customWidth="1"/>
    <col min="2" max="2" width="87.42578125" style="396" customWidth="1"/>
    <col min="3" max="3" width="1.42578125" style="396" customWidth="1"/>
    <col min="4" max="4" width="90" style="396" customWidth="1"/>
    <col min="5" max="5" width="11.7109375" style="396"/>
    <col min="6" max="6" width="4.85546875" style="396" customWidth="1"/>
    <col min="7" max="255" width="11.7109375" style="396"/>
    <col min="256" max="256" width="1.42578125" style="396" customWidth="1"/>
    <col min="257" max="257" width="90" style="396" customWidth="1"/>
    <col min="258" max="261" width="11.7109375" style="396"/>
    <col min="262" max="262" width="4.85546875" style="396" customWidth="1"/>
    <col min="263" max="511" width="11.7109375" style="396"/>
    <col min="512" max="512" width="1.42578125" style="396" customWidth="1"/>
    <col min="513" max="513" width="90" style="396" customWidth="1"/>
    <col min="514" max="517" width="11.7109375" style="396"/>
    <col min="518" max="518" width="4.85546875" style="396" customWidth="1"/>
    <col min="519" max="767" width="11.7109375" style="396"/>
    <col min="768" max="768" width="1.42578125" style="396" customWidth="1"/>
    <col min="769" max="769" width="90" style="396" customWidth="1"/>
    <col min="770" max="773" width="11.7109375" style="396"/>
    <col min="774" max="774" width="4.85546875" style="396" customWidth="1"/>
    <col min="775" max="1023" width="11.7109375" style="396"/>
    <col min="1024" max="1024" width="1.42578125" style="396" customWidth="1"/>
    <col min="1025" max="1025" width="90" style="396" customWidth="1"/>
    <col min="1026" max="1029" width="11.7109375" style="396"/>
    <col min="1030" max="1030" width="4.85546875" style="396" customWidth="1"/>
    <col min="1031" max="1279" width="11.7109375" style="396"/>
    <col min="1280" max="1280" width="1.42578125" style="396" customWidth="1"/>
    <col min="1281" max="1281" width="90" style="396" customWidth="1"/>
    <col min="1282" max="1285" width="11.7109375" style="396"/>
    <col min="1286" max="1286" width="4.85546875" style="396" customWidth="1"/>
    <col min="1287" max="1535" width="11.7109375" style="396"/>
    <col min="1536" max="1536" width="1.42578125" style="396" customWidth="1"/>
    <col min="1537" max="1537" width="90" style="396" customWidth="1"/>
    <col min="1538" max="1541" width="11.7109375" style="396"/>
    <col min="1542" max="1542" width="4.85546875" style="396" customWidth="1"/>
    <col min="1543" max="1791" width="11.7109375" style="396"/>
    <col min="1792" max="1792" width="1.42578125" style="396" customWidth="1"/>
    <col min="1793" max="1793" width="90" style="396" customWidth="1"/>
    <col min="1794" max="1797" width="11.7109375" style="396"/>
    <col min="1798" max="1798" width="4.85546875" style="396" customWidth="1"/>
    <col min="1799" max="2047" width="11.7109375" style="396"/>
    <col min="2048" max="2048" width="1.42578125" style="396" customWidth="1"/>
    <col min="2049" max="2049" width="90" style="396" customWidth="1"/>
    <col min="2050" max="2053" width="11.7109375" style="396"/>
    <col min="2054" max="2054" width="4.85546875" style="396" customWidth="1"/>
    <col min="2055" max="2303" width="11.7109375" style="396"/>
    <col min="2304" max="2304" width="1.42578125" style="396" customWidth="1"/>
    <col min="2305" max="2305" width="90" style="396" customWidth="1"/>
    <col min="2306" max="2309" width="11.7109375" style="396"/>
    <col min="2310" max="2310" width="4.85546875" style="396" customWidth="1"/>
    <col min="2311" max="2559" width="11.7109375" style="396"/>
    <col min="2560" max="2560" width="1.42578125" style="396" customWidth="1"/>
    <col min="2561" max="2561" width="90" style="396" customWidth="1"/>
    <col min="2562" max="2565" width="11.7109375" style="396"/>
    <col min="2566" max="2566" width="4.85546875" style="396" customWidth="1"/>
    <col min="2567" max="2815" width="11.7109375" style="396"/>
    <col min="2816" max="2816" width="1.42578125" style="396" customWidth="1"/>
    <col min="2817" max="2817" width="90" style="396" customWidth="1"/>
    <col min="2818" max="2821" width="11.7109375" style="396"/>
    <col min="2822" max="2822" width="4.85546875" style="396" customWidth="1"/>
    <col min="2823" max="3071" width="11.7109375" style="396"/>
    <col min="3072" max="3072" width="1.42578125" style="396" customWidth="1"/>
    <col min="3073" max="3073" width="90" style="396" customWidth="1"/>
    <col min="3074" max="3077" width="11.7109375" style="396"/>
    <col min="3078" max="3078" width="4.85546875" style="396" customWidth="1"/>
    <col min="3079" max="3327" width="11.7109375" style="396"/>
    <col min="3328" max="3328" width="1.42578125" style="396" customWidth="1"/>
    <col min="3329" max="3329" width="90" style="396" customWidth="1"/>
    <col min="3330" max="3333" width="11.7109375" style="396"/>
    <col min="3334" max="3334" width="4.85546875" style="396" customWidth="1"/>
    <col min="3335" max="3583" width="11.7109375" style="396"/>
    <col min="3584" max="3584" width="1.42578125" style="396" customWidth="1"/>
    <col min="3585" max="3585" width="90" style="396" customWidth="1"/>
    <col min="3586" max="3589" width="11.7109375" style="396"/>
    <col min="3590" max="3590" width="4.85546875" style="396" customWidth="1"/>
    <col min="3591" max="3839" width="11.7109375" style="396"/>
    <col min="3840" max="3840" width="1.42578125" style="396" customWidth="1"/>
    <col min="3841" max="3841" width="90" style="396" customWidth="1"/>
    <col min="3842" max="3845" width="11.7109375" style="396"/>
    <col min="3846" max="3846" width="4.85546875" style="396" customWidth="1"/>
    <col min="3847" max="4095" width="11.7109375" style="396"/>
    <col min="4096" max="4096" width="1.42578125" style="396" customWidth="1"/>
    <col min="4097" max="4097" width="90" style="396" customWidth="1"/>
    <col min="4098" max="4101" width="11.7109375" style="396"/>
    <col min="4102" max="4102" width="4.85546875" style="396" customWidth="1"/>
    <col min="4103" max="4351" width="11.7109375" style="396"/>
    <col min="4352" max="4352" width="1.42578125" style="396" customWidth="1"/>
    <col min="4353" max="4353" width="90" style="396" customWidth="1"/>
    <col min="4354" max="4357" width="11.7109375" style="396"/>
    <col min="4358" max="4358" width="4.85546875" style="396" customWidth="1"/>
    <col min="4359" max="4607" width="11.7109375" style="396"/>
    <col min="4608" max="4608" width="1.42578125" style="396" customWidth="1"/>
    <col min="4609" max="4609" width="90" style="396" customWidth="1"/>
    <col min="4610" max="4613" width="11.7109375" style="396"/>
    <col min="4614" max="4614" width="4.85546875" style="396" customWidth="1"/>
    <col min="4615" max="4863" width="11.7109375" style="396"/>
    <col min="4864" max="4864" width="1.42578125" style="396" customWidth="1"/>
    <col min="4865" max="4865" width="90" style="396" customWidth="1"/>
    <col min="4866" max="4869" width="11.7109375" style="396"/>
    <col min="4870" max="4870" width="4.85546875" style="396" customWidth="1"/>
    <col min="4871" max="5119" width="11.7109375" style="396"/>
    <col min="5120" max="5120" width="1.42578125" style="396" customWidth="1"/>
    <col min="5121" max="5121" width="90" style="396" customWidth="1"/>
    <col min="5122" max="5125" width="11.7109375" style="396"/>
    <col min="5126" max="5126" width="4.85546875" style="396" customWidth="1"/>
    <col min="5127" max="5375" width="11.7109375" style="396"/>
    <col min="5376" max="5376" width="1.42578125" style="396" customWidth="1"/>
    <col min="5377" max="5377" width="90" style="396" customWidth="1"/>
    <col min="5378" max="5381" width="11.7109375" style="396"/>
    <col min="5382" max="5382" width="4.85546875" style="396" customWidth="1"/>
    <col min="5383" max="5631" width="11.7109375" style="396"/>
    <col min="5632" max="5632" width="1.42578125" style="396" customWidth="1"/>
    <col min="5633" max="5633" width="90" style="396" customWidth="1"/>
    <col min="5634" max="5637" width="11.7109375" style="396"/>
    <col min="5638" max="5638" width="4.85546875" style="396" customWidth="1"/>
    <col min="5639" max="5887" width="11.7109375" style="396"/>
    <col min="5888" max="5888" width="1.42578125" style="396" customWidth="1"/>
    <col min="5889" max="5889" width="90" style="396" customWidth="1"/>
    <col min="5890" max="5893" width="11.7109375" style="396"/>
    <col min="5894" max="5894" width="4.85546875" style="396" customWidth="1"/>
    <col min="5895" max="6143" width="11.7109375" style="396"/>
    <col min="6144" max="6144" width="1.42578125" style="396" customWidth="1"/>
    <col min="6145" max="6145" width="90" style="396" customWidth="1"/>
    <col min="6146" max="6149" width="11.7109375" style="396"/>
    <col min="6150" max="6150" width="4.85546875" style="396" customWidth="1"/>
    <col min="6151" max="6399" width="11.7109375" style="396"/>
    <col min="6400" max="6400" width="1.42578125" style="396" customWidth="1"/>
    <col min="6401" max="6401" width="90" style="396" customWidth="1"/>
    <col min="6402" max="6405" width="11.7109375" style="396"/>
    <col min="6406" max="6406" width="4.85546875" style="396" customWidth="1"/>
    <col min="6407" max="6655" width="11.7109375" style="396"/>
    <col min="6656" max="6656" width="1.42578125" style="396" customWidth="1"/>
    <col min="6657" max="6657" width="90" style="396" customWidth="1"/>
    <col min="6658" max="6661" width="11.7109375" style="396"/>
    <col min="6662" max="6662" width="4.85546875" style="396" customWidth="1"/>
    <col min="6663" max="6911" width="11.7109375" style="396"/>
    <col min="6912" max="6912" width="1.42578125" style="396" customWidth="1"/>
    <col min="6913" max="6913" width="90" style="396" customWidth="1"/>
    <col min="6914" max="6917" width="11.7109375" style="396"/>
    <col min="6918" max="6918" width="4.85546875" style="396" customWidth="1"/>
    <col min="6919" max="7167" width="11.7109375" style="396"/>
    <col min="7168" max="7168" width="1.42578125" style="396" customWidth="1"/>
    <col min="7169" max="7169" width="90" style="396" customWidth="1"/>
    <col min="7170" max="7173" width="11.7109375" style="396"/>
    <col min="7174" max="7174" width="4.85546875" style="396" customWidth="1"/>
    <col min="7175" max="7423" width="11.7109375" style="396"/>
    <col min="7424" max="7424" width="1.42578125" style="396" customWidth="1"/>
    <col min="7425" max="7425" width="90" style="396" customWidth="1"/>
    <col min="7426" max="7429" width="11.7109375" style="396"/>
    <col min="7430" max="7430" width="4.85546875" style="396" customWidth="1"/>
    <col min="7431" max="7679" width="11.7109375" style="396"/>
    <col min="7680" max="7680" width="1.42578125" style="396" customWidth="1"/>
    <col min="7681" max="7681" width="90" style="396" customWidth="1"/>
    <col min="7682" max="7685" width="11.7109375" style="396"/>
    <col min="7686" max="7686" width="4.85546875" style="396" customWidth="1"/>
    <col min="7687" max="7935" width="11.7109375" style="396"/>
    <col min="7936" max="7936" width="1.42578125" style="396" customWidth="1"/>
    <col min="7937" max="7937" width="90" style="396" customWidth="1"/>
    <col min="7938" max="7941" width="11.7109375" style="396"/>
    <col min="7942" max="7942" width="4.85546875" style="396" customWidth="1"/>
    <col min="7943" max="8191" width="11.7109375" style="396"/>
    <col min="8192" max="8192" width="1.42578125" style="396" customWidth="1"/>
    <col min="8193" max="8193" width="90" style="396" customWidth="1"/>
    <col min="8194" max="8197" width="11.7109375" style="396"/>
    <col min="8198" max="8198" width="4.85546875" style="396" customWidth="1"/>
    <col min="8199" max="8447" width="11.7109375" style="396"/>
    <col min="8448" max="8448" width="1.42578125" style="396" customWidth="1"/>
    <col min="8449" max="8449" width="90" style="396" customWidth="1"/>
    <col min="8450" max="8453" width="11.7109375" style="396"/>
    <col min="8454" max="8454" width="4.85546875" style="396" customWidth="1"/>
    <col min="8455" max="8703" width="11.7109375" style="396"/>
    <col min="8704" max="8704" width="1.42578125" style="396" customWidth="1"/>
    <col min="8705" max="8705" width="90" style="396" customWidth="1"/>
    <col min="8706" max="8709" width="11.7109375" style="396"/>
    <col min="8710" max="8710" width="4.85546875" style="396" customWidth="1"/>
    <col min="8711" max="8959" width="11.7109375" style="396"/>
    <col min="8960" max="8960" width="1.42578125" style="396" customWidth="1"/>
    <col min="8961" max="8961" width="90" style="396" customWidth="1"/>
    <col min="8962" max="8965" width="11.7109375" style="396"/>
    <col min="8966" max="8966" width="4.85546875" style="396" customWidth="1"/>
    <col min="8967" max="9215" width="11.7109375" style="396"/>
    <col min="9216" max="9216" width="1.42578125" style="396" customWidth="1"/>
    <col min="9217" max="9217" width="90" style="396" customWidth="1"/>
    <col min="9218" max="9221" width="11.7109375" style="396"/>
    <col min="9222" max="9222" width="4.85546875" style="396" customWidth="1"/>
    <col min="9223" max="9471" width="11.7109375" style="396"/>
    <col min="9472" max="9472" width="1.42578125" style="396" customWidth="1"/>
    <col min="9473" max="9473" width="90" style="396" customWidth="1"/>
    <col min="9474" max="9477" width="11.7109375" style="396"/>
    <col min="9478" max="9478" width="4.85546875" style="396" customWidth="1"/>
    <col min="9479" max="9727" width="11.7109375" style="396"/>
    <col min="9728" max="9728" width="1.42578125" style="396" customWidth="1"/>
    <col min="9729" max="9729" width="90" style="396" customWidth="1"/>
    <col min="9730" max="9733" width="11.7109375" style="396"/>
    <col min="9734" max="9734" width="4.85546875" style="396" customWidth="1"/>
    <col min="9735" max="9983" width="11.7109375" style="396"/>
    <col min="9984" max="9984" width="1.42578125" style="396" customWidth="1"/>
    <col min="9985" max="9985" width="90" style="396" customWidth="1"/>
    <col min="9986" max="9989" width="11.7109375" style="396"/>
    <col min="9990" max="9990" width="4.85546875" style="396" customWidth="1"/>
    <col min="9991" max="10239" width="11.7109375" style="396"/>
    <col min="10240" max="10240" width="1.42578125" style="396" customWidth="1"/>
    <col min="10241" max="10241" width="90" style="396" customWidth="1"/>
    <col min="10242" max="10245" width="11.7109375" style="396"/>
    <col min="10246" max="10246" width="4.85546875" style="396" customWidth="1"/>
    <col min="10247" max="10495" width="11.7109375" style="396"/>
    <col min="10496" max="10496" width="1.42578125" style="396" customWidth="1"/>
    <col min="10497" max="10497" width="90" style="396" customWidth="1"/>
    <col min="10498" max="10501" width="11.7109375" style="396"/>
    <col min="10502" max="10502" width="4.85546875" style="396" customWidth="1"/>
    <col min="10503" max="10751" width="11.7109375" style="396"/>
    <col min="10752" max="10752" width="1.42578125" style="396" customWidth="1"/>
    <col min="10753" max="10753" width="90" style="396" customWidth="1"/>
    <col min="10754" max="10757" width="11.7109375" style="396"/>
    <col min="10758" max="10758" width="4.85546875" style="396" customWidth="1"/>
    <col min="10759" max="11007" width="11.7109375" style="396"/>
    <col min="11008" max="11008" width="1.42578125" style="396" customWidth="1"/>
    <col min="11009" max="11009" width="90" style="396" customWidth="1"/>
    <col min="11010" max="11013" width="11.7109375" style="396"/>
    <col min="11014" max="11014" width="4.85546875" style="396" customWidth="1"/>
    <col min="11015" max="11263" width="11.7109375" style="396"/>
    <col min="11264" max="11264" width="1.42578125" style="396" customWidth="1"/>
    <col min="11265" max="11265" width="90" style="396" customWidth="1"/>
    <col min="11266" max="11269" width="11.7109375" style="396"/>
    <col min="11270" max="11270" width="4.85546875" style="396" customWidth="1"/>
    <col min="11271" max="11519" width="11.7109375" style="396"/>
    <col min="11520" max="11520" width="1.42578125" style="396" customWidth="1"/>
    <col min="11521" max="11521" width="90" style="396" customWidth="1"/>
    <col min="11522" max="11525" width="11.7109375" style="396"/>
    <col min="11526" max="11526" width="4.85546875" style="396" customWidth="1"/>
    <col min="11527" max="11775" width="11.7109375" style="396"/>
    <col min="11776" max="11776" width="1.42578125" style="396" customWidth="1"/>
    <col min="11777" max="11777" width="90" style="396" customWidth="1"/>
    <col min="11778" max="11781" width="11.7109375" style="396"/>
    <col min="11782" max="11782" width="4.85546875" style="396" customWidth="1"/>
    <col min="11783" max="12031" width="11.7109375" style="396"/>
    <col min="12032" max="12032" width="1.42578125" style="396" customWidth="1"/>
    <col min="12033" max="12033" width="90" style="396" customWidth="1"/>
    <col min="12034" max="12037" width="11.7109375" style="396"/>
    <col min="12038" max="12038" width="4.85546875" style="396" customWidth="1"/>
    <col min="12039" max="12287" width="11.7109375" style="396"/>
    <col min="12288" max="12288" width="1.42578125" style="396" customWidth="1"/>
    <col min="12289" max="12289" width="90" style="396" customWidth="1"/>
    <col min="12290" max="12293" width="11.7109375" style="396"/>
    <col min="12294" max="12294" width="4.85546875" style="396" customWidth="1"/>
    <col min="12295" max="12543" width="11.7109375" style="396"/>
    <col min="12544" max="12544" width="1.42578125" style="396" customWidth="1"/>
    <col min="12545" max="12545" width="90" style="396" customWidth="1"/>
    <col min="12546" max="12549" width="11.7109375" style="396"/>
    <col min="12550" max="12550" width="4.85546875" style="396" customWidth="1"/>
    <col min="12551" max="12799" width="11.7109375" style="396"/>
    <col min="12800" max="12800" width="1.42578125" style="396" customWidth="1"/>
    <col min="12801" max="12801" width="90" style="396" customWidth="1"/>
    <col min="12802" max="12805" width="11.7109375" style="396"/>
    <col min="12806" max="12806" width="4.85546875" style="396" customWidth="1"/>
    <col min="12807" max="13055" width="11.7109375" style="396"/>
    <col min="13056" max="13056" width="1.42578125" style="396" customWidth="1"/>
    <col min="13057" max="13057" width="90" style="396" customWidth="1"/>
    <col min="13058" max="13061" width="11.7109375" style="396"/>
    <col min="13062" max="13062" width="4.85546875" style="396" customWidth="1"/>
    <col min="13063" max="13311" width="11.7109375" style="396"/>
    <col min="13312" max="13312" width="1.42578125" style="396" customWidth="1"/>
    <col min="13313" max="13313" width="90" style="396" customWidth="1"/>
    <col min="13314" max="13317" width="11.7109375" style="396"/>
    <col min="13318" max="13318" width="4.85546875" style="396" customWidth="1"/>
    <col min="13319" max="13567" width="11.7109375" style="396"/>
    <col min="13568" max="13568" width="1.42578125" style="396" customWidth="1"/>
    <col min="13569" max="13569" width="90" style="396" customWidth="1"/>
    <col min="13570" max="13573" width="11.7109375" style="396"/>
    <col min="13574" max="13574" width="4.85546875" style="396" customWidth="1"/>
    <col min="13575" max="13823" width="11.7109375" style="396"/>
    <col min="13824" max="13824" width="1.42578125" style="396" customWidth="1"/>
    <col min="13825" max="13825" width="90" style="396" customWidth="1"/>
    <col min="13826" max="13829" width="11.7109375" style="396"/>
    <col min="13830" max="13830" width="4.85546875" style="396" customWidth="1"/>
    <col min="13831" max="14079" width="11.7109375" style="396"/>
    <col min="14080" max="14080" width="1.42578125" style="396" customWidth="1"/>
    <col min="14081" max="14081" width="90" style="396" customWidth="1"/>
    <col min="14082" max="14085" width="11.7109375" style="396"/>
    <col min="14086" max="14086" width="4.85546875" style="396" customWidth="1"/>
    <col min="14087" max="14335" width="11.7109375" style="396"/>
    <col min="14336" max="14336" width="1.42578125" style="396" customWidth="1"/>
    <col min="14337" max="14337" width="90" style="396" customWidth="1"/>
    <col min="14338" max="14341" width="11.7109375" style="396"/>
    <col min="14342" max="14342" width="4.85546875" style="396" customWidth="1"/>
    <col min="14343" max="14591" width="11.7109375" style="396"/>
    <col min="14592" max="14592" width="1.42578125" style="396" customWidth="1"/>
    <col min="14593" max="14593" width="90" style="396" customWidth="1"/>
    <col min="14594" max="14597" width="11.7109375" style="396"/>
    <col min="14598" max="14598" width="4.85546875" style="396" customWidth="1"/>
    <col min="14599" max="14847" width="11.7109375" style="396"/>
    <col min="14848" max="14848" width="1.42578125" style="396" customWidth="1"/>
    <col min="14849" max="14849" width="90" style="396" customWidth="1"/>
    <col min="14850" max="14853" width="11.7109375" style="396"/>
    <col min="14854" max="14854" width="4.85546875" style="396" customWidth="1"/>
    <col min="14855" max="15103" width="11.7109375" style="396"/>
    <col min="15104" max="15104" width="1.42578125" style="396" customWidth="1"/>
    <col min="15105" max="15105" width="90" style="396" customWidth="1"/>
    <col min="15106" max="15109" width="11.7109375" style="396"/>
    <col min="15110" max="15110" width="4.85546875" style="396" customWidth="1"/>
    <col min="15111" max="15359" width="11.7109375" style="396"/>
    <col min="15360" max="15360" width="1.42578125" style="396" customWidth="1"/>
    <col min="15361" max="15361" width="90" style="396" customWidth="1"/>
    <col min="15362" max="15365" width="11.7109375" style="396"/>
    <col min="15366" max="15366" width="4.85546875" style="396" customWidth="1"/>
    <col min="15367" max="15615" width="11.7109375" style="396"/>
    <col min="15616" max="15616" width="1.42578125" style="396" customWidth="1"/>
    <col min="15617" max="15617" width="90" style="396" customWidth="1"/>
    <col min="15618" max="15621" width="11.7109375" style="396"/>
    <col min="15622" max="15622" width="4.85546875" style="396" customWidth="1"/>
    <col min="15623" max="15871" width="11.7109375" style="396"/>
    <col min="15872" max="15872" width="1.42578125" style="396" customWidth="1"/>
    <col min="15873" max="15873" width="90" style="396" customWidth="1"/>
    <col min="15874" max="15877" width="11.7109375" style="396"/>
    <col min="15878" max="15878" width="4.85546875" style="396" customWidth="1"/>
    <col min="15879" max="16127" width="11.7109375" style="396"/>
    <col min="16128" max="16128" width="1.42578125" style="396" customWidth="1"/>
    <col min="16129" max="16129" width="90" style="396" customWidth="1"/>
    <col min="16130" max="16133" width="11.7109375" style="396"/>
    <col min="16134" max="16134" width="4.85546875" style="396" customWidth="1"/>
    <col min="16135" max="16384" width="11.7109375" style="396"/>
  </cols>
  <sheetData>
    <row r="1" spans="1:5" ht="39.75" customHeight="1" x14ac:dyDescent="0.2">
      <c r="A1" s="454"/>
      <c r="B1" s="445" t="s">
        <v>412</v>
      </c>
    </row>
    <row r="2" spans="1:5" ht="25.5" customHeight="1" x14ac:dyDescent="0.2">
      <c r="B2" s="397" t="s">
        <v>551</v>
      </c>
      <c r="D2" s="397"/>
    </row>
    <row r="3" spans="1:5" ht="24.95" customHeight="1" x14ac:dyDescent="0.2">
      <c r="A3" s="398"/>
      <c r="B3" s="399" t="s">
        <v>507</v>
      </c>
      <c r="C3" s="398"/>
      <c r="D3" s="399"/>
    </row>
    <row r="4" spans="1:5" ht="24.95" customHeight="1" x14ac:dyDescent="0.2">
      <c r="A4" s="398"/>
      <c r="B4" s="400" t="s">
        <v>508</v>
      </c>
      <c r="C4" s="398"/>
      <c r="D4" s="400"/>
    </row>
    <row r="5" spans="1:5" s="447" customFormat="1" ht="132" x14ac:dyDescent="0.2">
      <c r="A5" s="446"/>
      <c r="B5" s="403" t="s">
        <v>509</v>
      </c>
      <c r="C5" s="446"/>
      <c r="D5" s="403"/>
      <c r="E5" s="446"/>
    </row>
    <row r="6" spans="1:5" s="447" customFormat="1" x14ac:dyDescent="0.2">
      <c r="A6" s="446"/>
      <c r="B6" s="403"/>
      <c r="C6" s="446"/>
      <c r="D6" s="403"/>
      <c r="E6" s="446"/>
    </row>
    <row r="7" spans="1:5" ht="24.95" customHeight="1" x14ac:dyDescent="0.2">
      <c r="A7" s="398"/>
      <c r="B7" s="400" t="s">
        <v>510</v>
      </c>
      <c r="C7" s="398"/>
      <c r="D7" s="400"/>
    </row>
    <row r="8" spans="1:5" s="447" customFormat="1" ht="90.95" customHeight="1" x14ac:dyDescent="0.2">
      <c r="A8" s="446"/>
      <c r="B8" s="403" t="s">
        <v>552</v>
      </c>
      <c r="C8" s="446"/>
      <c r="D8" s="403"/>
      <c r="E8" s="446"/>
    </row>
    <row r="9" spans="1:5" s="447" customFormat="1" ht="84" x14ac:dyDescent="0.2">
      <c r="A9" s="446"/>
      <c r="B9" s="448" t="s">
        <v>553</v>
      </c>
      <c r="C9" s="446"/>
      <c r="D9" s="403"/>
      <c r="E9" s="446"/>
    </row>
    <row r="10" spans="1:5" s="447" customFormat="1" x14ac:dyDescent="0.2">
      <c r="A10" s="446"/>
      <c r="B10" s="403"/>
      <c r="C10" s="446"/>
      <c r="D10" s="403"/>
      <c r="E10" s="446"/>
    </row>
    <row r="11" spans="1:5" s="447" customFormat="1" ht="77.25" customHeight="1" x14ac:dyDescent="0.2">
      <c r="A11" s="446"/>
      <c r="B11" s="403" t="s">
        <v>554</v>
      </c>
      <c r="C11" s="446"/>
      <c r="D11" s="403"/>
      <c r="E11" s="446"/>
    </row>
    <row r="12" spans="1:5" s="447" customFormat="1" x14ac:dyDescent="0.2">
      <c r="A12" s="446"/>
      <c r="B12" s="403"/>
      <c r="C12" s="446"/>
      <c r="D12" s="403"/>
      <c r="E12" s="446"/>
    </row>
    <row r="13" spans="1:5" s="447" customFormat="1" ht="104.25" customHeight="1" x14ac:dyDescent="0.2">
      <c r="A13" s="446"/>
      <c r="B13" s="403" t="s">
        <v>555</v>
      </c>
      <c r="C13" s="446"/>
      <c r="D13" s="403"/>
      <c r="E13" s="446"/>
    </row>
    <row r="14" spans="1:5" s="447" customFormat="1" ht="54.95" customHeight="1" x14ac:dyDescent="0.2">
      <c r="A14" s="446"/>
      <c r="B14" s="403" t="s">
        <v>556</v>
      </c>
      <c r="C14" s="446"/>
      <c r="D14" s="403"/>
      <c r="E14" s="446"/>
    </row>
    <row r="15" spans="1:5" s="447" customFormat="1" ht="36" x14ac:dyDescent="0.2">
      <c r="A15" s="446"/>
      <c r="B15" s="403" t="s">
        <v>557</v>
      </c>
      <c r="C15" s="446"/>
      <c r="D15" s="403"/>
      <c r="E15" s="446"/>
    </row>
    <row r="16" spans="1:5" s="447" customFormat="1" ht="12" customHeight="1" x14ac:dyDescent="0.2">
      <c r="A16" s="446"/>
      <c r="B16" s="403"/>
      <c r="C16" s="446"/>
      <c r="D16" s="403"/>
      <c r="E16" s="446"/>
    </row>
    <row r="17" spans="1:5" ht="24.95" customHeight="1" x14ac:dyDescent="0.2">
      <c r="A17" s="398"/>
      <c r="B17" s="400" t="s">
        <v>511</v>
      </c>
      <c r="C17" s="398"/>
      <c r="D17" s="400"/>
    </row>
    <row r="18" spans="1:5" s="447" customFormat="1" ht="90.95" customHeight="1" x14ac:dyDescent="0.2">
      <c r="A18" s="446"/>
      <c r="B18" s="403" t="s">
        <v>512</v>
      </c>
      <c r="C18" s="446"/>
      <c r="D18" s="403"/>
      <c r="E18" s="446"/>
    </row>
    <row r="19" spans="1:5" s="447" customFormat="1" x14ac:dyDescent="0.2">
      <c r="A19" s="446"/>
      <c r="B19" s="403"/>
      <c r="C19" s="446"/>
      <c r="D19" s="403"/>
      <c r="E19" s="446"/>
    </row>
    <row r="20" spans="1:5" s="447" customFormat="1" ht="83.45" customHeight="1" x14ac:dyDescent="0.2">
      <c r="A20" s="446"/>
      <c r="B20" s="403" t="s">
        <v>513</v>
      </c>
      <c r="C20" s="446"/>
      <c r="D20" s="403"/>
      <c r="E20" s="446"/>
    </row>
    <row r="21" spans="1:5" s="447" customFormat="1" x14ac:dyDescent="0.2">
      <c r="A21" s="446"/>
      <c r="B21" s="403"/>
      <c r="C21" s="446"/>
      <c r="D21" s="403"/>
      <c r="E21" s="446"/>
    </row>
    <row r="22" spans="1:5" s="447" customFormat="1" ht="60" x14ac:dyDescent="0.2">
      <c r="A22" s="446"/>
      <c r="B22" s="403" t="s">
        <v>514</v>
      </c>
      <c r="C22" s="446"/>
      <c r="D22" s="403"/>
      <c r="E22" s="446"/>
    </row>
    <row r="23" spans="1:5" s="447" customFormat="1" x14ac:dyDescent="0.2">
      <c r="A23" s="446"/>
      <c r="B23" s="403"/>
      <c r="C23" s="446"/>
      <c r="D23" s="403"/>
      <c r="E23" s="446"/>
    </row>
    <row r="24" spans="1:5" ht="24.95" customHeight="1" x14ac:dyDescent="0.2">
      <c r="A24" s="398"/>
      <c r="B24" s="400" t="s">
        <v>515</v>
      </c>
      <c r="C24" s="398"/>
      <c r="D24" s="400"/>
    </row>
    <row r="25" spans="1:5" s="447" customFormat="1" ht="41.25" customHeight="1" x14ac:dyDescent="0.2">
      <c r="A25" s="446"/>
      <c r="B25" s="403" t="s">
        <v>516</v>
      </c>
      <c r="C25" s="446"/>
      <c r="D25" s="403"/>
      <c r="E25" s="446"/>
    </row>
    <row r="26" spans="1:5" s="447" customFormat="1" x14ac:dyDescent="0.2">
      <c r="A26" s="446"/>
      <c r="B26" s="403"/>
      <c r="C26" s="446"/>
      <c r="D26" s="403"/>
      <c r="E26" s="446"/>
    </row>
    <row r="27" spans="1:5" ht="24.95" customHeight="1" x14ac:dyDescent="0.2">
      <c r="A27" s="398"/>
      <c r="B27" s="400" t="s">
        <v>517</v>
      </c>
      <c r="C27" s="398"/>
      <c r="D27" s="400"/>
    </row>
    <row r="28" spans="1:5" s="447" customFormat="1" ht="38.25" customHeight="1" x14ac:dyDescent="0.2">
      <c r="A28" s="446"/>
      <c r="B28" s="403" t="s">
        <v>518</v>
      </c>
      <c r="C28" s="446"/>
      <c r="D28" s="403"/>
      <c r="E28" s="446"/>
    </row>
    <row r="29" spans="1:5" s="447" customFormat="1" x14ac:dyDescent="0.2">
      <c r="A29" s="446"/>
      <c r="B29" s="403"/>
      <c r="C29" s="446"/>
      <c r="D29" s="403"/>
      <c r="E29" s="446"/>
    </row>
    <row r="30" spans="1:5" ht="24.95" customHeight="1" x14ac:dyDescent="0.2">
      <c r="A30" s="398"/>
      <c r="B30" s="400" t="s">
        <v>519</v>
      </c>
      <c r="C30" s="398"/>
      <c r="D30" s="400"/>
    </row>
    <row r="31" spans="1:5" s="447" customFormat="1" ht="84" x14ac:dyDescent="0.2">
      <c r="A31" s="446"/>
      <c r="B31" s="403" t="s">
        <v>520</v>
      </c>
      <c r="C31" s="446"/>
      <c r="D31" s="403"/>
      <c r="E31" s="446"/>
    </row>
    <row r="32" spans="1:5" s="447" customFormat="1" x14ac:dyDescent="0.2">
      <c r="A32" s="446"/>
      <c r="B32" s="403"/>
      <c r="C32" s="446"/>
      <c r="D32" s="403"/>
      <c r="E32" s="446"/>
    </row>
    <row r="33" spans="1:8" ht="24.95" customHeight="1" x14ac:dyDescent="0.2">
      <c r="A33" s="398"/>
      <c r="B33" s="400" t="s">
        <v>106</v>
      </c>
      <c r="C33" s="398"/>
      <c r="D33" s="400"/>
    </row>
    <row r="34" spans="1:8" ht="48" x14ac:dyDescent="0.2">
      <c r="A34" s="398"/>
      <c r="B34" s="403" t="s">
        <v>521</v>
      </c>
      <c r="C34" s="398"/>
      <c r="D34" s="403"/>
    </row>
    <row r="35" spans="1:8" x14ac:dyDescent="0.2">
      <c r="A35" s="398"/>
      <c r="B35" s="403"/>
      <c r="C35" s="398"/>
      <c r="D35" s="403"/>
    </row>
    <row r="36" spans="1:8" ht="24" x14ac:dyDescent="0.2">
      <c r="A36" s="398"/>
      <c r="B36" s="403" t="s">
        <v>558</v>
      </c>
      <c r="C36" s="398"/>
      <c r="D36" s="403"/>
    </row>
    <row r="37" spans="1:8" x14ac:dyDescent="0.2">
      <c r="A37" s="398"/>
      <c r="B37" s="403"/>
      <c r="C37" s="398"/>
      <c r="D37" s="403"/>
    </row>
    <row r="38" spans="1:8" s="456" customFormat="1" ht="36" x14ac:dyDescent="0.2">
      <c r="A38" s="398"/>
      <c r="B38" s="449" t="s">
        <v>559</v>
      </c>
      <c r="C38" s="398"/>
      <c r="D38" s="449"/>
      <c r="E38" s="455"/>
      <c r="F38" s="455"/>
      <c r="G38" s="455"/>
      <c r="H38" s="455"/>
    </row>
    <row r="39" spans="1:8" s="456" customFormat="1" ht="24" x14ac:dyDescent="0.2">
      <c r="A39" s="398"/>
      <c r="B39" s="449" t="s">
        <v>522</v>
      </c>
      <c r="C39" s="398"/>
      <c r="D39" s="449"/>
      <c r="E39" s="455"/>
      <c r="F39" s="455"/>
      <c r="G39" s="455"/>
      <c r="H39" s="455"/>
    </row>
    <row r="40" spans="1:8" s="456" customFormat="1" ht="50.25" customHeight="1" x14ac:dyDescent="0.2">
      <c r="A40" s="398"/>
      <c r="B40" s="449" t="s">
        <v>523</v>
      </c>
      <c r="C40" s="398"/>
      <c r="D40" s="449"/>
      <c r="E40" s="455"/>
      <c r="F40" s="455"/>
      <c r="G40" s="455"/>
      <c r="H40" s="455"/>
    </row>
    <row r="41" spans="1:8" s="456" customFormat="1" ht="36" x14ac:dyDescent="0.2">
      <c r="A41" s="398"/>
      <c r="B41" s="449" t="s">
        <v>524</v>
      </c>
      <c r="C41" s="398"/>
      <c r="D41" s="449"/>
      <c r="E41" s="457"/>
      <c r="F41" s="457"/>
      <c r="G41" s="457"/>
      <c r="H41" s="457"/>
    </row>
    <row r="42" spans="1:8" s="456" customFormat="1" ht="14.25" x14ac:dyDescent="0.2">
      <c r="A42" s="398"/>
      <c r="B42" s="449"/>
      <c r="C42" s="398"/>
      <c r="D42" s="449"/>
      <c r="E42" s="457"/>
      <c r="F42" s="457"/>
      <c r="G42" s="457"/>
      <c r="H42" s="457"/>
    </row>
    <row r="43" spans="1:8" s="456" customFormat="1" ht="36" x14ac:dyDescent="0.2">
      <c r="A43" s="398"/>
      <c r="B43" s="449" t="s">
        <v>525</v>
      </c>
      <c r="C43" s="398"/>
      <c r="D43" s="449"/>
      <c r="E43" s="457"/>
      <c r="F43" s="457"/>
      <c r="G43" s="457"/>
      <c r="H43" s="457"/>
    </row>
    <row r="44" spans="1:8" s="456" customFormat="1" ht="14.25" x14ac:dyDescent="0.2">
      <c r="A44" s="398"/>
      <c r="B44" s="449"/>
      <c r="C44" s="398"/>
      <c r="D44" s="449"/>
      <c r="E44" s="457"/>
      <c r="F44" s="457"/>
      <c r="G44" s="457"/>
      <c r="H44" s="457"/>
    </row>
    <row r="45" spans="1:8" s="456" customFormat="1" ht="36" customHeight="1" x14ac:dyDescent="0.2">
      <c r="A45" s="398"/>
      <c r="B45" s="449" t="s">
        <v>526</v>
      </c>
      <c r="C45" s="398"/>
      <c r="D45" s="449"/>
      <c r="E45" s="457"/>
      <c r="F45" s="457"/>
      <c r="G45" s="457"/>
      <c r="H45" s="457"/>
    </row>
    <row r="46" spans="1:8" s="456" customFormat="1" ht="14.25" x14ac:dyDescent="0.2">
      <c r="A46" s="398"/>
      <c r="B46" s="449"/>
      <c r="C46" s="398"/>
      <c r="D46" s="449"/>
      <c r="E46" s="457"/>
      <c r="F46" s="457"/>
      <c r="G46" s="457"/>
      <c r="H46" s="457"/>
    </row>
    <row r="47" spans="1:8" s="456" customFormat="1" ht="24" x14ac:dyDescent="0.2">
      <c r="A47" s="398"/>
      <c r="B47" s="449" t="s">
        <v>527</v>
      </c>
      <c r="C47" s="398"/>
      <c r="D47" s="449"/>
      <c r="E47" s="457"/>
      <c r="F47" s="457"/>
      <c r="G47" s="457"/>
      <c r="H47" s="457"/>
    </row>
    <row r="48" spans="1:8" s="456" customFormat="1" ht="14.25" x14ac:dyDescent="0.2">
      <c r="A48" s="398"/>
      <c r="B48" s="449"/>
      <c r="C48" s="398"/>
      <c r="D48" s="449"/>
      <c r="E48" s="457"/>
      <c r="F48" s="457"/>
      <c r="G48" s="457"/>
      <c r="H48" s="457"/>
    </row>
    <row r="49" spans="1:8" s="456" customFormat="1" ht="84" customHeight="1" x14ac:dyDescent="0.2">
      <c r="A49" s="398"/>
      <c r="B49" s="449" t="s">
        <v>528</v>
      </c>
      <c r="C49" s="398"/>
      <c r="D49" s="449"/>
      <c r="E49" s="457"/>
      <c r="F49" s="457"/>
      <c r="G49" s="457"/>
      <c r="H49" s="457"/>
    </row>
    <row r="50" spans="1:8" s="447" customFormat="1" ht="13.15" customHeight="1" x14ac:dyDescent="0.2">
      <c r="A50" s="446"/>
      <c r="B50" s="403"/>
      <c r="C50" s="446"/>
      <c r="D50" s="403"/>
      <c r="E50" s="446"/>
    </row>
    <row r="51" spans="1:8" ht="24.95" customHeight="1" x14ac:dyDescent="0.2">
      <c r="A51" s="398"/>
      <c r="B51" s="400" t="s">
        <v>529</v>
      </c>
      <c r="C51" s="398"/>
      <c r="D51" s="400"/>
    </row>
    <row r="52" spans="1:8" s="447" customFormat="1" ht="36" x14ac:dyDescent="0.2">
      <c r="A52" s="446"/>
      <c r="B52" s="403" t="s">
        <v>560</v>
      </c>
      <c r="C52" s="446"/>
      <c r="D52" s="403"/>
      <c r="E52" s="446"/>
    </row>
    <row r="53" spans="1:8" s="447" customFormat="1" ht="96" x14ac:dyDescent="0.2">
      <c r="A53" s="446"/>
      <c r="B53" s="403" t="s">
        <v>561</v>
      </c>
      <c r="C53" s="446"/>
      <c r="D53" s="403"/>
      <c r="E53" s="446"/>
    </row>
    <row r="54" spans="1:8" s="447" customFormat="1" ht="24" x14ac:dyDescent="0.2">
      <c r="A54" s="446"/>
      <c r="B54" s="403" t="s">
        <v>562</v>
      </c>
      <c r="C54" s="446"/>
      <c r="D54" s="403"/>
      <c r="E54" s="446"/>
    </row>
    <row r="55" spans="1:8" s="447" customFormat="1" ht="126" customHeight="1" x14ac:dyDescent="0.2">
      <c r="A55" s="446"/>
      <c r="B55" s="449" t="s">
        <v>563</v>
      </c>
      <c r="C55" s="446"/>
      <c r="D55" s="403"/>
      <c r="E55" s="446"/>
    </row>
    <row r="56" spans="1:8" s="447" customFormat="1" ht="18.95" customHeight="1" x14ac:dyDescent="0.2">
      <c r="A56" s="446"/>
      <c r="B56" s="403" t="s">
        <v>564</v>
      </c>
      <c r="C56" s="446"/>
      <c r="D56" s="403"/>
      <c r="E56" s="446"/>
    </row>
    <row r="57" spans="1:8" s="447" customFormat="1" ht="30" customHeight="1" x14ac:dyDescent="0.2">
      <c r="A57" s="446"/>
      <c r="B57" s="403" t="s">
        <v>565</v>
      </c>
      <c r="C57" s="446"/>
      <c r="D57" s="403"/>
      <c r="E57" s="446"/>
    </row>
    <row r="58" spans="1:8" ht="61.5" customHeight="1" x14ac:dyDescent="0.2">
      <c r="A58" s="398"/>
      <c r="B58" s="403" t="s">
        <v>566</v>
      </c>
      <c r="C58" s="398"/>
      <c r="D58" s="403"/>
      <c r="E58" s="398"/>
    </row>
    <row r="59" spans="1:8" s="447" customFormat="1" x14ac:dyDescent="0.2">
      <c r="A59" s="446"/>
      <c r="B59" s="403"/>
      <c r="C59" s="446"/>
      <c r="D59" s="403"/>
      <c r="E59" s="446"/>
    </row>
    <row r="60" spans="1:8" ht="24.95" customHeight="1" x14ac:dyDescent="0.2">
      <c r="A60" s="398"/>
      <c r="B60" s="400" t="s">
        <v>567</v>
      </c>
      <c r="C60" s="398"/>
      <c r="D60" s="400"/>
    </row>
    <row r="61" spans="1:8" s="447" customFormat="1" ht="68.45" customHeight="1" x14ac:dyDescent="0.2">
      <c r="A61" s="446"/>
      <c r="B61" s="403" t="s">
        <v>568</v>
      </c>
      <c r="C61" s="446"/>
      <c r="D61" s="403"/>
      <c r="E61" s="446"/>
    </row>
    <row r="62" spans="1:8" s="447" customFormat="1" ht="90" customHeight="1" x14ac:dyDescent="0.2">
      <c r="A62" s="446"/>
      <c r="B62" s="403" t="s">
        <v>569</v>
      </c>
      <c r="C62" s="446"/>
      <c r="D62" s="403"/>
      <c r="E62" s="446"/>
    </row>
    <row r="63" spans="1:8" s="447" customFormat="1" ht="69" customHeight="1" x14ac:dyDescent="0.2">
      <c r="A63" s="446"/>
      <c r="B63" s="403" t="s">
        <v>570</v>
      </c>
      <c r="C63" s="446"/>
      <c r="D63" s="403"/>
      <c r="E63" s="446"/>
    </row>
    <row r="64" spans="1:8" s="447" customFormat="1" ht="48" customHeight="1" x14ac:dyDescent="0.2">
      <c r="A64" s="446"/>
      <c r="B64" s="403" t="s">
        <v>571</v>
      </c>
      <c r="C64" s="446"/>
      <c r="D64" s="403"/>
      <c r="E64" s="446"/>
    </row>
    <row r="65" spans="1:8" s="447" customFormat="1" ht="30.6" customHeight="1" x14ac:dyDescent="0.2">
      <c r="A65" s="446"/>
      <c r="B65" s="458" t="s">
        <v>572</v>
      </c>
      <c r="C65" s="446"/>
      <c r="D65" s="403"/>
      <c r="E65" s="446"/>
    </row>
    <row r="66" spans="1:8" s="447" customFormat="1" ht="15.95" customHeight="1" x14ac:dyDescent="0.2">
      <c r="A66" s="446"/>
      <c r="B66" s="403"/>
      <c r="C66" s="446"/>
      <c r="D66" s="403"/>
      <c r="E66" s="446"/>
    </row>
    <row r="67" spans="1:8" x14ac:dyDescent="0.2">
      <c r="A67" s="398"/>
      <c r="B67" s="400" t="s">
        <v>530</v>
      </c>
      <c r="C67" s="398"/>
      <c r="D67" s="459"/>
    </row>
    <row r="68" spans="1:8" x14ac:dyDescent="0.2">
      <c r="A68" s="398"/>
      <c r="B68" s="400"/>
      <c r="C68" s="398"/>
      <c r="D68" s="459"/>
    </row>
    <row r="69" spans="1:8" ht="108" x14ac:dyDescent="0.2">
      <c r="A69" s="398"/>
      <c r="B69" s="460" t="s">
        <v>573</v>
      </c>
      <c r="C69" s="398"/>
      <c r="D69" s="403"/>
    </row>
    <row r="70" spans="1:8" x14ac:dyDescent="0.2">
      <c r="A70" s="398"/>
      <c r="B70" s="401"/>
      <c r="C70" s="398"/>
      <c r="D70" s="401"/>
      <c r="E70" s="401"/>
      <c r="F70" s="402"/>
      <c r="G70" s="402"/>
      <c r="H70" s="402"/>
    </row>
    <row r="71" spans="1:8" ht="27" customHeight="1" x14ac:dyDescent="0.2">
      <c r="A71" s="398"/>
      <c r="B71" s="403" t="s">
        <v>574</v>
      </c>
      <c r="C71" s="398"/>
      <c r="D71" s="403"/>
    </row>
    <row r="72" spans="1:8" x14ac:dyDescent="0.2">
      <c r="A72" s="398"/>
      <c r="B72" s="401"/>
      <c r="C72" s="398"/>
      <c r="D72" s="401"/>
      <c r="E72" s="401"/>
      <c r="F72" s="402"/>
      <c r="G72" s="402"/>
      <c r="H72" s="402"/>
    </row>
    <row r="73" spans="1:8" ht="84" x14ac:dyDescent="0.2">
      <c r="A73" s="398"/>
      <c r="B73" s="403" t="s">
        <v>531</v>
      </c>
      <c r="C73" s="398"/>
      <c r="D73" s="403"/>
    </row>
    <row r="74" spans="1:8" x14ac:dyDescent="0.2">
      <c r="A74" s="398"/>
      <c r="B74" s="401"/>
      <c r="C74" s="398"/>
      <c r="D74" s="401"/>
      <c r="E74" s="401"/>
      <c r="F74" s="402"/>
      <c r="G74" s="402"/>
      <c r="H74" s="402"/>
    </row>
    <row r="75" spans="1:8" ht="84" x14ac:dyDescent="0.2">
      <c r="A75" s="398"/>
      <c r="B75" s="403" t="s">
        <v>532</v>
      </c>
      <c r="C75" s="398"/>
      <c r="D75" s="450"/>
    </row>
    <row r="76" spans="1:8" x14ac:dyDescent="0.2">
      <c r="A76" s="398"/>
      <c r="B76" s="451" t="s">
        <v>533</v>
      </c>
      <c r="C76" s="398"/>
      <c r="D76" s="461"/>
      <c r="E76" s="462"/>
      <c r="F76" s="462"/>
      <c r="G76" s="462"/>
      <c r="H76" s="462"/>
    </row>
    <row r="77" spans="1:8" x14ac:dyDescent="0.2">
      <c r="A77" s="398"/>
      <c r="B77" s="401"/>
      <c r="C77" s="398"/>
      <c r="D77" s="452"/>
      <c r="E77" s="401"/>
      <c r="F77" s="402"/>
      <c r="G77" s="402"/>
      <c r="H77" s="402"/>
    </row>
    <row r="78" spans="1:8" s="463" customFormat="1" ht="120" x14ac:dyDescent="0.2">
      <c r="B78" s="403" t="s">
        <v>534</v>
      </c>
      <c r="D78" s="453"/>
      <c r="E78" s="403"/>
      <c r="F78" s="403"/>
      <c r="G78" s="403"/>
      <c r="H78" s="464"/>
    </row>
    <row r="79" spans="1:8" x14ac:dyDescent="0.2">
      <c r="A79" s="398"/>
      <c r="B79" s="401"/>
      <c r="C79" s="398"/>
      <c r="D79" s="452"/>
      <c r="E79" s="401"/>
      <c r="F79" s="402"/>
      <c r="G79" s="402"/>
      <c r="H79" s="402"/>
    </row>
    <row r="80" spans="1:8" ht="144" x14ac:dyDescent="0.2">
      <c r="A80" s="398"/>
      <c r="B80" s="403" t="s">
        <v>535</v>
      </c>
      <c r="C80" s="398"/>
      <c r="D80" s="403"/>
      <c r="E80" s="402"/>
      <c r="F80" s="402"/>
      <c r="G80" s="402"/>
      <c r="H80" s="402"/>
    </row>
    <row r="81" spans="1:8" x14ac:dyDescent="0.2">
      <c r="A81" s="398"/>
      <c r="B81" s="451" t="s">
        <v>536</v>
      </c>
      <c r="C81" s="398"/>
      <c r="D81" s="465"/>
      <c r="E81" s="462"/>
      <c r="F81" s="462"/>
      <c r="G81" s="462"/>
      <c r="H81" s="462"/>
    </row>
    <row r="82" spans="1:8" x14ac:dyDescent="0.2">
      <c r="A82" s="398"/>
      <c r="B82" s="466"/>
      <c r="C82" s="398"/>
      <c r="D82" s="466"/>
      <c r="E82" s="462"/>
      <c r="F82" s="462"/>
      <c r="G82" s="462"/>
      <c r="H82" s="462"/>
    </row>
    <row r="83" spans="1:8" x14ac:dyDescent="0.2">
      <c r="A83" s="467"/>
      <c r="B83" s="403" t="s">
        <v>537</v>
      </c>
      <c r="C83" s="467"/>
      <c r="D83" s="403"/>
      <c r="E83" s="467"/>
    </row>
    <row r="84" spans="1:8" x14ac:dyDescent="0.2">
      <c r="A84" s="398"/>
      <c r="B84" s="451" t="s">
        <v>538</v>
      </c>
      <c r="C84" s="398"/>
      <c r="D84" s="465"/>
      <c r="E84" s="462"/>
      <c r="F84" s="462"/>
      <c r="G84" s="462"/>
      <c r="H84" s="462"/>
    </row>
    <row r="85" spans="1:8" x14ac:dyDescent="0.2">
      <c r="A85" s="398"/>
      <c r="B85" s="468"/>
      <c r="C85" s="398"/>
      <c r="D85" s="468"/>
      <c r="E85" s="469"/>
      <c r="F85" s="469"/>
      <c r="G85" s="469"/>
      <c r="H85" s="469"/>
    </row>
    <row r="86" spans="1:8" ht="24.95" customHeight="1" x14ac:dyDescent="0.2">
      <c r="A86" s="398"/>
      <c r="B86" s="400" t="s">
        <v>539</v>
      </c>
      <c r="C86" s="398"/>
      <c r="D86" s="400"/>
    </row>
    <row r="87" spans="1:8" x14ac:dyDescent="0.2">
      <c r="A87" s="467"/>
      <c r="B87" s="403" t="s">
        <v>540</v>
      </c>
      <c r="C87" s="467"/>
      <c r="D87" s="403"/>
      <c r="E87" s="467"/>
    </row>
    <row r="88" spans="1:8" x14ac:dyDescent="0.2">
      <c r="A88" s="398"/>
      <c r="B88" s="451" t="s">
        <v>541</v>
      </c>
      <c r="C88" s="398"/>
      <c r="D88" s="465"/>
      <c r="E88" s="398"/>
    </row>
    <row r="89" spans="1:8" x14ac:dyDescent="0.2">
      <c r="A89" s="398"/>
      <c r="B89" s="451" t="s">
        <v>542</v>
      </c>
      <c r="C89" s="398"/>
      <c r="D89" s="465"/>
      <c r="E89" s="398"/>
    </row>
    <row r="90" spans="1:8" x14ac:dyDescent="0.2">
      <c r="A90" s="398"/>
      <c r="B90" s="451" t="s">
        <v>543</v>
      </c>
      <c r="C90" s="398"/>
      <c r="D90" s="465"/>
      <c r="E90" s="398"/>
    </row>
    <row r="91" spans="1:8" x14ac:dyDescent="0.2">
      <c r="A91" s="398"/>
      <c r="B91" s="468"/>
      <c r="C91" s="398"/>
      <c r="D91" s="468"/>
      <c r="E91" s="469"/>
      <c r="F91" s="469"/>
      <c r="G91" s="469"/>
      <c r="H91" s="469"/>
    </row>
    <row r="92" spans="1:8" x14ac:dyDescent="0.2">
      <c r="A92" s="467"/>
      <c r="B92" s="403" t="s">
        <v>544</v>
      </c>
      <c r="C92" s="467"/>
      <c r="D92" s="403"/>
      <c r="E92" s="467"/>
    </row>
    <row r="93" spans="1:8" x14ac:dyDescent="0.2">
      <c r="A93" s="398"/>
      <c r="B93" s="451" t="s">
        <v>545</v>
      </c>
      <c r="C93" s="398"/>
      <c r="D93" s="465"/>
      <c r="E93" s="398"/>
    </row>
    <row r="94" spans="1:8" x14ac:dyDescent="0.2">
      <c r="A94" s="398"/>
      <c r="B94" s="398"/>
      <c r="C94" s="398"/>
      <c r="D94" s="398"/>
      <c r="E94" s="398"/>
    </row>
    <row r="95" spans="1:8" x14ac:dyDescent="0.2">
      <c r="A95" s="398"/>
      <c r="B95" s="398"/>
      <c r="C95" s="398"/>
      <c r="D95" s="398"/>
      <c r="E95" s="398"/>
    </row>
    <row r="96" spans="1:8" x14ac:dyDescent="0.2">
      <c r="A96" s="398"/>
      <c r="B96" s="398"/>
      <c r="C96" s="398"/>
      <c r="D96" s="398"/>
      <c r="E96" s="398"/>
    </row>
    <row r="97" spans="1:5" x14ac:dyDescent="0.2">
      <c r="A97" s="398"/>
      <c r="B97" s="398"/>
      <c r="C97" s="398"/>
      <c r="D97" s="398"/>
      <c r="E97" s="398"/>
    </row>
    <row r="98" spans="1:5" x14ac:dyDescent="0.2">
      <c r="A98" s="398"/>
      <c r="B98" s="398"/>
      <c r="C98" s="398"/>
      <c r="D98" s="398"/>
      <c r="E98" s="398"/>
    </row>
    <row r="99" spans="1:5" x14ac:dyDescent="0.2">
      <c r="A99" s="398"/>
      <c r="B99" s="398"/>
      <c r="C99" s="398"/>
      <c r="D99" s="398"/>
      <c r="E99" s="398"/>
    </row>
    <row r="100" spans="1:5" x14ac:dyDescent="0.2">
      <c r="A100" s="470"/>
      <c r="B100" s="470"/>
      <c r="C100" s="470"/>
      <c r="D100" s="470"/>
      <c r="E100" s="470"/>
    </row>
    <row r="101" spans="1:5" x14ac:dyDescent="0.2">
      <c r="A101" s="398"/>
      <c r="B101" s="398"/>
      <c r="C101" s="398"/>
      <c r="D101" s="398"/>
      <c r="E101" s="398"/>
    </row>
    <row r="102" spans="1:5" x14ac:dyDescent="0.2">
      <c r="A102" s="398"/>
      <c r="B102" s="398"/>
      <c r="C102" s="398"/>
      <c r="D102" s="398"/>
      <c r="E102" s="398"/>
    </row>
    <row r="103" spans="1:5" ht="8.25" customHeight="1" x14ac:dyDescent="0.2">
      <c r="A103" s="398"/>
      <c r="B103" s="398"/>
      <c r="C103" s="398"/>
      <c r="D103" s="398"/>
      <c r="E103" s="398"/>
    </row>
    <row r="104" spans="1:5" ht="13.7" customHeight="1" x14ac:dyDescent="0.2">
      <c r="A104" s="398"/>
      <c r="B104" s="398"/>
      <c r="C104" s="398"/>
      <c r="D104" s="398"/>
      <c r="E104" s="398"/>
    </row>
    <row r="105" spans="1:5" x14ac:dyDescent="0.2">
      <c r="A105" s="398"/>
      <c r="B105" s="398"/>
      <c r="C105" s="398"/>
      <c r="D105" s="398"/>
      <c r="E105" s="398"/>
    </row>
    <row r="106" spans="1:5" x14ac:dyDescent="0.2">
      <c r="A106" s="398"/>
      <c r="B106" s="398"/>
      <c r="C106" s="398"/>
      <c r="D106" s="398"/>
      <c r="E106" s="398"/>
    </row>
    <row r="107" spans="1:5" x14ac:dyDescent="0.2">
      <c r="A107" s="398"/>
      <c r="B107" s="398"/>
      <c r="C107" s="398"/>
      <c r="D107" s="398"/>
      <c r="E107" s="398"/>
    </row>
    <row r="108" spans="1:5" x14ac:dyDescent="0.2">
      <c r="A108" s="398"/>
      <c r="B108" s="398"/>
      <c r="C108" s="398"/>
      <c r="D108" s="398"/>
      <c r="E108" s="398"/>
    </row>
    <row r="109" spans="1:5" x14ac:dyDescent="0.2">
      <c r="A109" s="398"/>
      <c r="B109" s="398"/>
      <c r="C109" s="398"/>
      <c r="D109" s="398"/>
      <c r="E109" s="398"/>
    </row>
    <row r="110" spans="1:5" ht="33" customHeight="1" x14ac:dyDescent="0.2">
      <c r="A110" s="398"/>
      <c r="B110" s="398"/>
      <c r="C110" s="398"/>
      <c r="D110" s="398"/>
      <c r="E110" s="398"/>
    </row>
    <row r="111" spans="1:5" ht="16.5" customHeight="1" x14ac:dyDescent="0.2">
      <c r="A111" s="398"/>
      <c r="B111" s="398"/>
      <c r="C111" s="398"/>
      <c r="D111" s="398"/>
      <c r="E111" s="398"/>
    </row>
    <row r="112" spans="1:5" x14ac:dyDescent="0.2">
      <c r="A112" s="398"/>
      <c r="B112" s="398"/>
      <c r="C112" s="398"/>
      <c r="D112" s="398"/>
      <c r="E112" s="398"/>
    </row>
    <row r="113" spans="1:5" x14ac:dyDescent="0.2">
      <c r="A113" s="398"/>
      <c r="B113" s="398"/>
      <c r="C113" s="398"/>
      <c r="D113" s="398"/>
      <c r="E113" s="398"/>
    </row>
    <row r="114" spans="1:5" x14ac:dyDescent="0.2">
      <c r="A114" s="398"/>
      <c r="B114" s="398"/>
      <c r="C114" s="398"/>
      <c r="D114" s="398"/>
      <c r="E114" s="398"/>
    </row>
    <row r="115" spans="1:5" x14ac:dyDescent="0.2">
      <c r="A115" s="398"/>
      <c r="B115" s="398"/>
      <c r="C115" s="398"/>
      <c r="D115" s="398"/>
      <c r="E115" s="398"/>
    </row>
    <row r="116" spans="1:5" x14ac:dyDescent="0.2">
      <c r="A116" s="398"/>
      <c r="B116" s="398"/>
      <c r="C116" s="398"/>
      <c r="D116" s="398"/>
      <c r="E116" s="398"/>
    </row>
    <row r="117" spans="1:5" x14ac:dyDescent="0.2">
      <c r="A117" s="398"/>
      <c r="B117" s="398"/>
      <c r="C117" s="398"/>
      <c r="D117" s="398"/>
      <c r="E117" s="398"/>
    </row>
    <row r="118" spans="1:5" x14ac:dyDescent="0.2">
      <c r="A118" s="398"/>
      <c r="B118" s="398"/>
      <c r="C118" s="398"/>
      <c r="D118" s="398"/>
      <c r="E118" s="398"/>
    </row>
    <row r="119" spans="1:5" x14ac:dyDescent="0.2">
      <c r="A119" s="398"/>
      <c r="B119" s="398"/>
      <c r="C119" s="398"/>
      <c r="D119" s="398"/>
      <c r="E119" s="398"/>
    </row>
    <row r="120" spans="1:5" x14ac:dyDescent="0.2">
      <c r="A120" s="398"/>
      <c r="B120" s="398"/>
      <c r="C120" s="398"/>
      <c r="D120" s="398"/>
      <c r="E120" s="398"/>
    </row>
    <row r="121" spans="1:5" x14ac:dyDescent="0.2">
      <c r="A121" s="398"/>
      <c r="B121" s="398"/>
      <c r="C121" s="398"/>
      <c r="D121" s="398"/>
      <c r="E121" s="398"/>
    </row>
    <row r="122" spans="1:5" x14ac:dyDescent="0.2">
      <c r="A122" s="398"/>
      <c r="B122" s="398"/>
      <c r="C122" s="398"/>
      <c r="D122" s="398"/>
      <c r="E122" s="398"/>
    </row>
    <row r="123" spans="1:5" x14ac:dyDescent="0.2">
      <c r="A123" s="398"/>
      <c r="B123" s="398"/>
      <c r="C123" s="398"/>
      <c r="D123" s="398"/>
      <c r="E123" s="398"/>
    </row>
    <row r="124" spans="1:5" x14ac:dyDescent="0.2">
      <c r="A124" s="398"/>
      <c r="B124" s="398"/>
      <c r="C124" s="398"/>
      <c r="D124" s="398"/>
      <c r="E124" s="398"/>
    </row>
    <row r="125" spans="1:5" x14ac:dyDescent="0.2">
      <c r="A125" s="398"/>
      <c r="B125" s="398"/>
      <c r="C125" s="398"/>
      <c r="D125" s="398"/>
      <c r="E125" s="398"/>
    </row>
    <row r="126" spans="1:5" x14ac:dyDescent="0.2">
      <c r="A126" s="398"/>
      <c r="B126" s="398"/>
      <c r="C126" s="398"/>
      <c r="D126" s="398"/>
      <c r="E126" s="398"/>
    </row>
    <row r="127" spans="1:5" x14ac:dyDescent="0.2">
      <c r="A127" s="398"/>
      <c r="B127" s="398"/>
      <c r="C127" s="398"/>
      <c r="D127" s="398"/>
      <c r="E127" s="398"/>
    </row>
    <row r="128" spans="1:5" x14ac:dyDescent="0.2">
      <c r="A128" s="398"/>
      <c r="B128" s="398"/>
      <c r="C128" s="398"/>
      <c r="D128" s="398"/>
      <c r="E128" s="398"/>
    </row>
    <row r="129" spans="1:5" x14ac:dyDescent="0.2">
      <c r="A129" s="398"/>
      <c r="B129" s="398"/>
      <c r="C129" s="398"/>
      <c r="D129" s="398"/>
      <c r="E129" s="398"/>
    </row>
    <row r="130" spans="1:5" x14ac:dyDescent="0.2">
      <c r="A130" s="398"/>
      <c r="B130" s="398"/>
      <c r="C130" s="398"/>
      <c r="D130" s="398"/>
      <c r="E130" s="398"/>
    </row>
    <row r="131" spans="1:5" x14ac:dyDescent="0.2">
      <c r="A131" s="398"/>
      <c r="B131" s="398"/>
      <c r="C131" s="398"/>
      <c r="D131" s="398"/>
      <c r="E131" s="398"/>
    </row>
    <row r="132" spans="1:5" x14ac:dyDescent="0.2">
      <c r="A132" s="398"/>
      <c r="B132" s="398"/>
      <c r="C132" s="398"/>
      <c r="D132" s="398"/>
      <c r="E132" s="398"/>
    </row>
    <row r="133" spans="1:5" x14ac:dyDescent="0.2">
      <c r="A133" s="398"/>
      <c r="B133" s="398"/>
      <c r="C133" s="398"/>
      <c r="D133" s="398"/>
      <c r="E133" s="398"/>
    </row>
    <row r="134" spans="1:5" x14ac:dyDescent="0.2">
      <c r="A134" s="398"/>
      <c r="B134" s="398"/>
      <c r="C134" s="398"/>
      <c r="D134" s="398"/>
      <c r="E134" s="398"/>
    </row>
    <row r="135" spans="1:5" x14ac:dyDescent="0.2">
      <c r="A135" s="398"/>
      <c r="B135" s="398"/>
      <c r="C135" s="398"/>
      <c r="D135" s="398"/>
      <c r="E135" s="398"/>
    </row>
    <row r="136" spans="1:5" x14ac:dyDescent="0.2">
      <c r="A136" s="398"/>
      <c r="B136" s="398"/>
      <c r="C136" s="398"/>
      <c r="D136" s="398"/>
      <c r="E136" s="398"/>
    </row>
    <row r="137" spans="1:5" x14ac:dyDescent="0.2">
      <c r="A137" s="398"/>
      <c r="B137" s="398"/>
      <c r="C137" s="398"/>
      <c r="D137" s="398"/>
      <c r="E137" s="398"/>
    </row>
    <row r="138" spans="1:5" x14ac:dyDescent="0.2">
      <c r="A138" s="398"/>
      <c r="B138" s="398"/>
      <c r="C138" s="398"/>
      <c r="D138" s="398"/>
      <c r="E138" s="398"/>
    </row>
    <row r="139" spans="1:5" x14ac:dyDescent="0.2">
      <c r="A139" s="398"/>
      <c r="B139" s="398"/>
      <c r="C139" s="398"/>
      <c r="D139" s="398"/>
      <c r="E139" s="398"/>
    </row>
    <row r="140" spans="1:5" x14ac:dyDescent="0.2">
      <c r="A140" s="398"/>
      <c r="B140" s="398"/>
      <c r="C140" s="398"/>
      <c r="D140" s="398"/>
      <c r="E140" s="398"/>
    </row>
    <row r="141" spans="1:5" x14ac:dyDescent="0.2">
      <c r="A141" s="398"/>
      <c r="B141" s="398"/>
      <c r="C141" s="398"/>
      <c r="D141" s="398"/>
      <c r="E141" s="398"/>
    </row>
    <row r="142" spans="1:5" x14ac:dyDescent="0.2">
      <c r="A142" s="398"/>
      <c r="B142" s="398"/>
      <c r="C142" s="398"/>
      <c r="D142" s="398"/>
      <c r="E142" s="398"/>
    </row>
    <row r="143" spans="1:5" x14ac:dyDescent="0.2">
      <c r="A143" s="398"/>
      <c r="B143" s="398"/>
      <c r="C143" s="398"/>
      <c r="D143" s="398"/>
      <c r="E143" s="398"/>
    </row>
    <row r="144" spans="1:5" x14ac:dyDescent="0.2">
      <c r="A144" s="398"/>
      <c r="B144" s="398"/>
      <c r="C144" s="398"/>
      <c r="D144" s="398"/>
      <c r="E144" s="398"/>
    </row>
    <row r="145" spans="1:5" x14ac:dyDescent="0.2">
      <c r="A145" s="398"/>
      <c r="B145" s="398"/>
      <c r="C145" s="398"/>
      <c r="D145" s="398"/>
      <c r="E145" s="398"/>
    </row>
    <row r="146" spans="1:5" x14ac:dyDescent="0.2">
      <c r="A146" s="398"/>
      <c r="B146" s="398"/>
      <c r="C146" s="398"/>
      <c r="D146" s="398"/>
      <c r="E146" s="398"/>
    </row>
    <row r="147" spans="1:5" x14ac:dyDescent="0.2">
      <c r="A147" s="398"/>
      <c r="B147" s="398"/>
      <c r="C147" s="398"/>
      <c r="D147" s="398"/>
      <c r="E147" s="398"/>
    </row>
    <row r="148" spans="1:5" x14ac:dyDescent="0.2">
      <c r="A148" s="398"/>
      <c r="B148" s="398"/>
      <c r="C148" s="398"/>
      <c r="D148" s="398"/>
      <c r="E148" s="398"/>
    </row>
    <row r="149" spans="1:5" x14ac:dyDescent="0.2">
      <c r="A149" s="398"/>
      <c r="B149" s="398"/>
      <c r="C149" s="398"/>
      <c r="D149" s="398"/>
      <c r="E149" s="398"/>
    </row>
    <row r="150" spans="1:5" x14ac:dyDescent="0.2">
      <c r="A150" s="398"/>
      <c r="B150" s="398"/>
      <c r="C150" s="398"/>
      <c r="D150" s="398"/>
      <c r="E150" s="398"/>
    </row>
    <row r="151" spans="1:5" x14ac:dyDescent="0.2">
      <c r="A151" s="398"/>
      <c r="B151" s="398"/>
      <c r="C151" s="398"/>
      <c r="D151" s="398"/>
      <c r="E151" s="398"/>
    </row>
    <row r="152" spans="1:5" x14ac:dyDescent="0.2">
      <c r="A152" s="398"/>
      <c r="B152" s="398"/>
      <c r="C152" s="398"/>
      <c r="D152" s="398"/>
      <c r="E152" s="398"/>
    </row>
    <row r="153" spans="1:5" x14ac:dyDescent="0.2">
      <c r="A153" s="398"/>
      <c r="B153" s="398"/>
      <c r="C153" s="398"/>
      <c r="D153" s="398"/>
      <c r="E153" s="398"/>
    </row>
    <row r="154" spans="1:5" x14ac:dyDescent="0.2">
      <c r="A154" s="398"/>
      <c r="B154" s="398"/>
      <c r="C154" s="398"/>
      <c r="D154" s="398"/>
      <c r="E154" s="398"/>
    </row>
    <row r="155" spans="1:5" x14ac:dyDescent="0.2">
      <c r="A155" s="398"/>
      <c r="B155" s="398"/>
      <c r="C155" s="398"/>
      <c r="D155" s="398"/>
      <c r="E155" s="398"/>
    </row>
    <row r="156" spans="1:5" x14ac:dyDescent="0.2">
      <c r="A156" s="398"/>
      <c r="B156" s="398"/>
      <c r="C156" s="398"/>
      <c r="D156" s="398"/>
      <c r="E156" s="398"/>
    </row>
    <row r="157" spans="1:5" x14ac:dyDescent="0.2">
      <c r="A157" s="398"/>
      <c r="B157" s="398"/>
      <c r="C157" s="398"/>
      <c r="D157" s="398"/>
      <c r="E157" s="398"/>
    </row>
    <row r="158" spans="1:5" x14ac:dyDescent="0.2">
      <c r="A158" s="398"/>
      <c r="B158" s="398"/>
      <c r="C158" s="398"/>
      <c r="D158" s="398"/>
      <c r="E158" s="398"/>
    </row>
    <row r="159" spans="1:5" x14ac:dyDescent="0.2">
      <c r="A159" s="398"/>
      <c r="B159" s="398"/>
      <c r="C159" s="398"/>
      <c r="D159" s="398"/>
      <c r="E159" s="398"/>
    </row>
    <row r="160" spans="1:5" x14ac:dyDescent="0.2">
      <c r="A160" s="398"/>
      <c r="B160" s="398"/>
      <c r="C160" s="398"/>
      <c r="D160" s="398"/>
      <c r="E160" s="398"/>
    </row>
    <row r="161" spans="1:5" x14ac:dyDescent="0.2">
      <c r="A161" s="398"/>
      <c r="B161" s="398"/>
      <c r="C161" s="398"/>
      <c r="D161" s="398"/>
      <c r="E161" s="398"/>
    </row>
    <row r="162" spans="1:5" x14ac:dyDescent="0.2">
      <c r="A162" s="398"/>
      <c r="B162" s="398"/>
      <c r="C162" s="398"/>
      <c r="D162" s="398"/>
      <c r="E162" s="398"/>
    </row>
    <row r="163" spans="1:5" x14ac:dyDescent="0.2">
      <c r="A163" s="398"/>
      <c r="B163" s="398"/>
      <c r="C163" s="398"/>
      <c r="D163" s="398"/>
      <c r="E163" s="398"/>
    </row>
    <row r="164" spans="1:5" x14ac:dyDescent="0.2">
      <c r="A164" s="398"/>
      <c r="B164" s="398"/>
      <c r="C164" s="398"/>
      <c r="D164" s="398"/>
      <c r="E164" s="398"/>
    </row>
    <row r="165" spans="1:5" x14ac:dyDescent="0.2">
      <c r="A165" s="398"/>
      <c r="B165" s="398"/>
      <c r="C165" s="398"/>
      <c r="D165" s="398"/>
      <c r="E165" s="398"/>
    </row>
    <row r="166" spans="1:5" x14ac:dyDescent="0.2">
      <c r="A166" s="398"/>
      <c r="B166" s="398"/>
      <c r="C166" s="398"/>
      <c r="D166" s="398"/>
      <c r="E166" s="398"/>
    </row>
    <row r="167" spans="1:5" x14ac:dyDescent="0.2">
      <c r="A167" s="398"/>
      <c r="B167" s="398"/>
      <c r="C167" s="398"/>
      <c r="D167" s="398"/>
      <c r="E167" s="398"/>
    </row>
    <row r="168" spans="1:5" x14ac:dyDescent="0.2">
      <c r="A168" s="398"/>
      <c r="B168" s="398"/>
      <c r="C168" s="398"/>
      <c r="D168" s="398"/>
      <c r="E168" s="398"/>
    </row>
    <row r="169" spans="1:5" x14ac:dyDescent="0.2">
      <c r="A169" s="398"/>
      <c r="B169" s="398"/>
      <c r="C169" s="398"/>
      <c r="D169" s="398"/>
      <c r="E169" s="398"/>
    </row>
    <row r="170" spans="1:5" x14ac:dyDescent="0.2">
      <c r="A170" s="398"/>
      <c r="B170" s="398"/>
      <c r="C170" s="398"/>
      <c r="D170" s="398"/>
      <c r="E170" s="398"/>
    </row>
    <row r="171" spans="1:5" x14ac:dyDescent="0.2">
      <c r="A171" s="398"/>
      <c r="B171" s="398"/>
      <c r="C171" s="398"/>
      <c r="D171" s="398"/>
      <c r="E171" s="398"/>
    </row>
    <row r="172" spans="1:5" x14ac:dyDescent="0.2">
      <c r="A172" s="398"/>
      <c r="B172" s="398"/>
      <c r="C172" s="398"/>
      <c r="D172" s="398"/>
      <c r="E172" s="398"/>
    </row>
    <row r="173" spans="1:5" x14ac:dyDescent="0.2">
      <c r="A173" s="398"/>
      <c r="B173" s="398"/>
      <c r="C173" s="398"/>
      <c r="D173" s="398"/>
      <c r="E173" s="398"/>
    </row>
    <row r="174" spans="1:5" x14ac:dyDescent="0.2">
      <c r="A174" s="398"/>
      <c r="B174" s="398"/>
      <c r="C174" s="398"/>
      <c r="D174" s="398"/>
      <c r="E174" s="398"/>
    </row>
    <row r="175" spans="1:5" x14ac:dyDescent="0.2">
      <c r="A175" s="398"/>
      <c r="B175" s="398"/>
      <c r="C175" s="398"/>
      <c r="D175" s="398"/>
      <c r="E175" s="398"/>
    </row>
    <row r="176" spans="1:5" x14ac:dyDescent="0.2">
      <c r="A176" s="398"/>
      <c r="B176" s="398"/>
      <c r="C176" s="398"/>
      <c r="D176" s="398"/>
      <c r="E176" s="398"/>
    </row>
    <row r="177" spans="1:5" x14ac:dyDescent="0.2">
      <c r="A177" s="398"/>
      <c r="B177" s="398"/>
      <c r="C177" s="398"/>
      <c r="D177" s="398"/>
      <c r="E177" s="398"/>
    </row>
    <row r="178" spans="1:5" x14ac:dyDescent="0.2">
      <c r="A178" s="398"/>
      <c r="B178" s="398"/>
      <c r="C178" s="398"/>
      <c r="D178" s="398"/>
      <c r="E178" s="398"/>
    </row>
    <row r="179" spans="1:5" x14ac:dyDescent="0.2">
      <c r="A179" s="398"/>
      <c r="B179" s="398"/>
      <c r="C179" s="398"/>
      <c r="D179" s="398"/>
      <c r="E179" s="398"/>
    </row>
    <row r="180" spans="1:5" x14ac:dyDescent="0.2">
      <c r="A180" s="398"/>
      <c r="B180" s="398"/>
      <c r="C180" s="398"/>
      <c r="D180" s="398"/>
      <c r="E180" s="398"/>
    </row>
    <row r="181" spans="1:5" x14ac:dyDescent="0.2">
      <c r="A181" s="398"/>
      <c r="B181" s="398"/>
      <c r="C181" s="398"/>
      <c r="D181" s="398"/>
      <c r="E181" s="398"/>
    </row>
    <row r="182" spans="1:5" x14ac:dyDescent="0.2">
      <c r="A182" s="398"/>
      <c r="B182" s="398"/>
      <c r="C182" s="398"/>
      <c r="D182" s="398"/>
      <c r="E182" s="398"/>
    </row>
    <row r="183" spans="1:5" x14ac:dyDescent="0.2">
      <c r="A183" s="398"/>
      <c r="B183" s="398"/>
      <c r="C183" s="398"/>
      <c r="D183" s="398"/>
      <c r="E183" s="398"/>
    </row>
    <row r="184" spans="1:5" x14ac:dyDescent="0.2">
      <c r="A184" s="398"/>
      <c r="B184" s="398"/>
      <c r="C184" s="398"/>
      <c r="D184" s="398"/>
      <c r="E184" s="398"/>
    </row>
    <row r="185" spans="1:5" x14ac:dyDescent="0.2">
      <c r="A185" s="398"/>
      <c r="B185" s="398"/>
      <c r="C185" s="398"/>
      <c r="D185" s="398"/>
      <c r="E185" s="398"/>
    </row>
    <row r="186" spans="1:5" x14ac:dyDescent="0.2">
      <c r="A186" s="398"/>
      <c r="B186" s="398"/>
      <c r="C186" s="398"/>
      <c r="D186" s="398"/>
      <c r="E186" s="398"/>
    </row>
    <row r="187" spans="1:5" x14ac:dyDescent="0.2">
      <c r="A187" s="398"/>
      <c r="B187" s="398"/>
      <c r="C187" s="398"/>
      <c r="D187" s="398"/>
      <c r="E187" s="398"/>
    </row>
    <row r="188" spans="1:5" x14ac:dyDescent="0.2">
      <c r="A188" s="398"/>
      <c r="B188" s="398"/>
      <c r="C188" s="398"/>
      <c r="D188" s="398"/>
      <c r="E188" s="398"/>
    </row>
    <row r="189" spans="1:5" x14ac:dyDescent="0.2">
      <c r="A189" s="398"/>
      <c r="B189" s="398"/>
      <c r="C189" s="398"/>
      <c r="D189" s="398"/>
      <c r="E189" s="398"/>
    </row>
    <row r="190" spans="1:5" x14ac:dyDescent="0.2">
      <c r="A190" s="398"/>
      <c r="B190" s="398"/>
      <c r="C190" s="398"/>
      <c r="D190" s="398"/>
      <c r="E190" s="398"/>
    </row>
    <row r="191" spans="1:5" x14ac:dyDescent="0.2">
      <c r="A191" s="398"/>
      <c r="B191" s="398"/>
      <c r="C191" s="398"/>
      <c r="D191" s="398"/>
      <c r="E191" s="398"/>
    </row>
    <row r="192" spans="1:5" x14ac:dyDescent="0.2">
      <c r="A192" s="398"/>
      <c r="B192" s="398"/>
      <c r="C192" s="398"/>
      <c r="D192" s="398"/>
      <c r="E192" s="398"/>
    </row>
    <row r="193" spans="1:5" x14ac:dyDescent="0.2">
      <c r="A193" s="398"/>
      <c r="B193" s="398"/>
      <c r="C193" s="398"/>
      <c r="D193" s="398"/>
      <c r="E193" s="398"/>
    </row>
    <row r="194" spans="1:5" x14ac:dyDescent="0.2">
      <c r="A194" s="398"/>
      <c r="B194" s="398"/>
      <c r="C194" s="398"/>
      <c r="D194" s="398"/>
      <c r="E194" s="398"/>
    </row>
    <row r="195" spans="1:5" x14ac:dyDescent="0.2">
      <c r="A195" s="398"/>
      <c r="B195" s="398"/>
      <c r="C195" s="398"/>
      <c r="D195" s="398"/>
      <c r="E195" s="398"/>
    </row>
    <row r="196" spans="1:5" x14ac:dyDescent="0.2">
      <c r="A196" s="398"/>
      <c r="B196" s="398"/>
      <c r="C196" s="398"/>
      <c r="D196" s="398"/>
      <c r="E196" s="398"/>
    </row>
    <row r="197" spans="1:5" x14ac:dyDescent="0.2">
      <c r="A197" s="398"/>
      <c r="B197" s="398"/>
      <c r="C197" s="398"/>
      <c r="D197" s="398"/>
      <c r="E197" s="398"/>
    </row>
    <row r="198" spans="1:5" x14ac:dyDescent="0.2">
      <c r="A198" s="398"/>
      <c r="B198" s="398"/>
      <c r="C198" s="398"/>
      <c r="D198" s="398"/>
      <c r="E198" s="398"/>
    </row>
    <row r="199" spans="1:5" x14ac:dyDescent="0.2">
      <c r="A199" s="398"/>
      <c r="B199" s="398"/>
      <c r="C199" s="398"/>
      <c r="D199" s="398"/>
      <c r="E199" s="398"/>
    </row>
    <row r="200" spans="1:5" x14ac:dyDescent="0.2">
      <c r="A200" s="398"/>
      <c r="B200" s="398"/>
      <c r="C200" s="398"/>
      <c r="D200" s="398"/>
      <c r="E200" s="398"/>
    </row>
    <row r="201" spans="1:5" x14ac:dyDescent="0.2">
      <c r="A201" s="398"/>
      <c r="B201" s="398"/>
      <c r="C201" s="398"/>
      <c r="D201" s="398"/>
      <c r="E201" s="398"/>
    </row>
    <row r="202" spans="1:5" x14ac:dyDescent="0.2">
      <c r="A202" s="398"/>
      <c r="B202" s="398"/>
      <c r="C202" s="398"/>
      <c r="D202" s="398"/>
      <c r="E202" s="398"/>
    </row>
    <row r="203" spans="1:5" x14ac:dyDescent="0.2">
      <c r="A203" s="398"/>
      <c r="B203" s="398"/>
      <c r="C203" s="398"/>
      <c r="D203" s="398"/>
      <c r="E203" s="398"/>
    </row>
    <row r="204" spans="1:5" x14ac:dyDescent="0.2">
      <c r="A204" s="398"/>
      <c r="B204" s="398"/>
      <c r="C204" s="398"/>
      <c r="D204" s="398"/>
      <c r="E204" s="398"/>
    </row>
    <row r="205" spans="1:5" x14ac:dyDescent="0.2">
      <c r="A205" s="398"/>
      <c r="B205" s="398"/>
      <c r="C205" s="398"/>
      <c r="D205" s="398"/>
      <c r="E205" s="398"/>
    </row>
    <row r="206" spans="1:5" x14ac:dyDescent="0.2">
      <c r="A206" s="398"/>
      <c r="B206" s="398"/>
      <c r="C206" s="398"/>
      <c r="D206" s="398"/>
      <c r="E206" s="398"/>
    </row>
    <row r="207" spans="1:5" x14ac:dyDescent="0.2">
      <c r="A207" s="398"/>
      <c r="B207" s="398"/>
      <c r="C207" s="398"/>
      <c r="D207" s="398"/>
      <c r="E207" s="398"/>
    </row>
    <row r="208" spans="1:5" x14ac:dyDescent="0.2">
      <c r="A208" s="398"/>
      <c r="B208" s="398"/>
      <c r="C208" s="398"/>
      <c r="D208" s="398"/>
      <c r="E208" s="398"/>
    </row>
    <row r="209" spans="1:5" x14ac:dyDescent="0.2">
      <c r="A209" s="398"/>
      <c r="B209" s="398"/>
      <c r="C209" s="398"/>
      <c r="D209" s="398"/>
      <c r="E209" s="398"/>
    </row>
    <row r="210" spans="1:5" x14ac:dyDescent="0.2">
      <c r="A210" s="398"/>
      <c r="B210" s="398"/>
      <c r="C210" s="398"/>
      <c r="D210" s="398"/>
      <c r="E210" s="398"/>
    </row>
    <row r="211" spans="1:5" x14ac:dyDescent="0.2">
      <c r="A211" s="398"/>
      <c r="B211" s="398"/>
      <c r="C211" s="398"/>
      <c r="D211" s="398"/>
      <c r="E211" s="398"/>
    </row>
    <row r="212" spans="1:5" x14ac:dyDescent="0.2">
      <c r="A212" s="398"/>
      <c r="B212" s="398"/>
      <c r="C212" s="398"/>
      <c r="D212" s="398"/>
      <c r="E212" s="398"/>
    </row>
    <row r="213" spans="1:5" x14ac:dyDescent="0.2">
      <c r="A213" s="398"/>
      <c r="B213" s="398"/>
      <c r="C213" s="398"/>
      <c r="D213" s="398"/>
      <c r="E213" s="398"/>
    </row>
    <row r="214" spans="1:5" x14ac:dyDescent="0.2">
      <c r="A214" s="398"/>
      <c r="B214" s="398"/>
      <c r="C214" s="398"/>
      <c r="D214" s="398"/>
      <c r="E214" s="398"/>
    </row>
    <row r="215" spans="1:5" x14ac:dyDescent="0.2">
      <c r="A215" s="398"/>
      <c r="B215" s="398"/>
      <c r="C215" s="398"/>
      <c r="D215" s="398"/>
      <c r="E215" s="398"/>
    </row>
    <row r="216" spans="1:5" x14ac:dyDescent="0.2">
      <c r="A216" s="398"/>
      <c r="B216" s="398"/>
      <c r="C216" s="398"/>
      <c r="D216" s="398"/>
      <c r="E216" s="398"/>
    </row>
    <row r="217" spans="1:5" x14ac:dyDescent="0.2">
      <c r="A217" s="398"/>
      <c r="B217" s="398"/>
      <c r="C217" s="398"/>
      <c r="D217" s="398"/>
      <c r="E217" s="398"/>
    </row>
    <row r="218" spans="1:5" x14ac:dyDescent="0.2">
      <c r="A218" s="398"/>
      <c r="B218" s="398"/>
      <c r="C218" s="398"/>
      <c r="D218" s="398"/>
      <c r="E218" s="398"/>
    </row>
    <row r="219" spans="1:5" x14ac:dyDescent="0.2">
      <c r="A219" s="398"/>
      <c r="B219" s="398"/>
      <c r="C219" s="398"/>
      <c r="D219" s="398"/>
      <c r="E219" s="398"/>
    </row>
    <row r="220" spans="1:5" x14ac:dyDescent="0.2">
      <c r="A220" s="398"/>
      <c r="B220" s="398"/>
      <c r="C220" s="398"/>
      <c r="D220" s="398"/>
      <c r="E220" s="398"/>
    </row>
    <row r="221" spans="1:5" x14ac:dyDescent="0.2">
      <c r="A221" s="398"/>
      <c r="B221" s="398"/>
      <c r="C221" s="398"/>
      <c r="D221" s="398"/>
      <c r="E221" s="398"/>
    </row>
    <row r="222" spans="1:5" x14ac:dyDescent="0.2">
      <c r="A222" s="398"/>
      <c r="B222" s="398"/>
      <c r="C222" s="398"/>
      <c r="D222" s="398"/>
      <c r="E222" s="398"/>
    </row>
    <row r="223" spans="1:5" x14ac:dyDescent="0.2">
      <c r="A223" s="398"/>
      <c r="B223" s="398"/>
      <c r="C223" s="398"/>
      <c r="D223" s="398"/>
      <c r="E223" s="398"/>
    </row>
    <row r="224" spans="1:5" x14ac:dyDescent="0.2">
      <c r="A224" s="398"/>
      <c r="B224" s="398"/>
      <c r="C224" s="398"/>
      <c r="D224" s="398"/>
      <c r="E224" s="398"/>
    </row>
    <row r="225" spans="1:5" x14ac:dyDescent="0.2">
      <c r="A225" s="398"/>
      <c r="B225" s="398"/>
      <c r="C225" s="398"/>
      <c r="D225" s="398"/>
      <c r="E225" s="398"/>
    </row>
    <row r="226" spans="1:5" x14ac:dyDescent="0.2">
      <c r="A226" s="398"/>
      <c r="B226" s="398"/>
      <c r="C226" s="398"/>
      <c r="D226" s="398"/>
      <c r="E226" s="398"/>
    </row>
    <row r="227" spans="1:5" x14ac:dyDescent="0.2">
      <c r="A227" s="398"/>
      <c r="B227" s="398"/>
      <c r="C227" s="398"/>
      <c r="D227" s="398"/>
      <c r="E227" s="398"/>
    </row>
    <row r="228" spans="1:5" x14ac:dyDescent="0.2">
      <c r="A228" s="398"/>
      <c r="B228" s="398"/>
      <c r="C228" s="398"/>
      <c r="D228" s="398"/>
      <c r="E228" s="398"/>
    </row>
    <row r="229" spans="1:5" x14ac:dyDescent="0.2">
      <c r="A229" s="398"/>
      <c r="B229" s="398"/>
      <c r="C229" s="398"/>
      <c r="D229" s="398"/>
      <c r="E229" s="398"/>
    </row>
    <row r="230" spans="1:5" x14ac:dyDescent="0.2">
      <c r="A230" s="398"/>
      <c r="B230" s="398"/>
      <c r="C230" s="398"/>
      <c r="D230" s="398"/>
      <c r="E230" s="398"/>
    </row>
    <row r="231" spans="1:5" x14ac:dyDescent="0.2">
      <c r="A231" s="398"/>
      <c r="B231" s="398"/>
      <c r="C231" s="398"/>
      <c r="D231" s="398"/>
      <c r="E231" s="398"/>
    </row>
    <row r="232" spans="1:5" x14ac:dyDescent="0.2">
      <c r="A232" s="398"/>
      <c r="B232" s="398"/>
      <c r="C232" s="398"/>
      <c r="D232" s="398"/>
      <c r="E232" s="398"/>
    </row>
    <row r="233" spans="1:5" x14ac:dyDescent="0.2">
      <c r="A233" s="398"/>
      <c r="B233" s="398"/>
      <c r="C233" s="398"/>
      <c r="D233" s="398"/>
      <c r="E233" s="398"/>
    </row>
    <row r="234" spans="1:5" x14ac:dyDescent="0.2">
      <c r="A234" s="398"/>
      <c r="B234" s="398"/>
      <c r="C234" s="398"/>
      <c r="D234" s="398"/>
      <c r="E234" s="398"/>
    </row>
    <row r="235" spans="1:5" x14ac:dyDescent="0.2">
      <c r="A235" s="398"/>
      <c r="B235" s="398"/>
      <c r="C235" s="398"/>
      <c r="D235" s="398"/>
      <c r="E235" s="398"/>
    </row>
    <row r="236" spans="1:5" x14ac:dyDescent="0.2">
      <c r="A236" s="398"/>
      <c r="B236" s="398"/>
      <c r="C236" s="398"/>
      <c r="D236" s="398"/>
      <c r="E236" s="398"/>
    </row>
    <row r="237" spans="1:5" x14ac:dyDescent="0.2">
      <c r="A237" s="398"/>
      <c r="B237" s="398"/>
      <c r="C237" s="398"/>
      <c r="D237" s="398"/>
      <c r="E237" s="398"/>
    </row>
    <row r="238" spans="1:5" x14ac:dyDescent="0.2">
      <c r="A238" s="398"/>
      <c r="B238" s="398"/>
      <c r="C238" s="398"/>
      <c r="D238" s="398"/>
      <c r="E238" s="398"/>
    </row>
    <row r="239" spans="1:5" x14ac:dyDescent="0.2">
      <c r="A239" s="398"/>
      <c r="B239" s="398"/>
      <c r="C239" s="398"/>
      <c r="D239" s="398"/>
      <c r="E239" s="398"/>
    </row>
    <row r="240" spans="1:5" x14ac:dyDescent="0.2">
      <c r="A240" s="398"/>
      <c r="B240" s="398"/>
      <c r="C240" s="398"/>
      <c r="D240" s="398"/>
      <c r="E240" s="398"/>
    </row>
    <row r="241" spans="1:5" x14ac:dyDescent="0.2">
      <c r="A241" s="398"/>
      <c r="B241" s="398"/>
      <c r="C241" s="398"/>
      <c r="D241" s="398"/>
      <c r="E241" s="398"/>
    </row>
    <row r="242" spans="1:5" x14ac:dyDescent="0.2">
      <c r="A242" s="398"/>
      <c r="B242" s="398"/>
      <c r="C242" s="398"/>
      <c r="D242" s="398"/>
      <c r="E242" s="398"/>
    </row>
    <row r="243" spans="1:5" x14ac:dyDescent="0.2">
      <c r="A243" s="398"/>
      <c r="B243" s="398"/>
      <c r="C243" s="398"/>
      <c r="D243" s="398"/>
      <c r="E243" s="398"/>
    </row>
    <row r="244" spans="1:5" x14ac:dyDescent="0.2">
      <c r="A244" s="398"/>
      <c r="B244" s="398"/>
      <c r="C244" s="398"/>
      <c r="D244" s="398"/>
      <c r="E244" s="398"/>
    </row>
    <row r="245" spans="1:5" x14ac:dyDescent="0.2">
      <c r="A245" s="398"/>
      <c r="B245" s="398"/>
      <c r="C245" s="398"/>
      <c r="D245" s="398"/>
      <c r="E245" s="398"/>
    </row>
    <row r="246" spans="1:5" x14ac:dyDescent="0.2">
      <c r="A246" s="398"/>
      <c r="B246" s="398"/>
      <c r="C246" s="398"/>
      <c r="D246" s="398"/>
      <c r="E246" s="398"/>
    </row>
    <row r="247" spans="1:5" x14ac:dyDescent="0.2">
      <c r="A247" s="398"/>
      <c r="B247" s="398"/>
      <c r="C247" s="398"/>
      <c r="D247" s="398"/>
      <c r="E247" s="398"/>
    </row>
    <row r="248" spans="1:5" x14ac:dyDescent="0.2">
      <c r="A248" s="398"/>
      <c r="B248" s="398"/>
      <c r="C248" s="398"/>
      <c r="D248" s="398"/>
      <c r="E248" s="398"/>
    </row>
    <row r="249" spans="1:5" x14ac:dyDescent="0.2">
      <c r="A249" s="398"/>
      <c r="B249" s="398"/>
      <c r="C249" s="398"/>
      <c r="D249" s="398"/>
      <c r="E249" s="398"/>
    </row>
    <row r="250" spans="1:5" x14ac:dyDescent="0.2">
      <c r="A250" s="398"/>
      <c r="B250" s="398"/>
      <c r="C250" s="398"/>
      <c r="D250" s="398"/>
      <c r="E250" s="398"/>
    </row>
    <row r="251" spans="1:5" x14ac:dyDescent="0.2">
      <c r="A251" s="398"/>
      <c r="B251" s="398"/>
      <c r="C251" s="398"/>
      <c r="D251" s="398"/>
      <c r="E251" s="398"/>
    </row>
    <row r="252" spans="1:5" x14ac:dyDescent="0.2">
      <c r="A252" s="398"/>
      <c r="B252" s="398"/>
      <c r="C252" s="398"/>
      <c r="D252" s="398"/>
      <c r="E252" s="398"/>
    </row>
    <row r="253" spans="1:5" x14ac:dyDescent="0.2">
      <c r="A253" s="398"/>
      <c r="B253" s="398"/>
      <c r="C253" s="398"/>
      <c r="D253" s="398"/>
      <c r="E253" s="398"/>
    </row>
    <row r="254" spans="1:5" x14ac:dyDescent="0.2">
      <c r="A254" s="398"/>
      <c r="B254" s="398"/>
      <c r="C254" s="398"/>
      <c r="D254" s="398"/>
      <c r="E254" s="398"/>
    </row>
    <row r="255" spans="1:5" x14ac:dyDescent="0.2">
      <c r="A255" s="398"/>
      <c r="B255" s="398"/>
      <c r="C255" s="398"/>
      <c r="D255" s="398"/>
      <c r="E255" s="398"/>
    </row>
    <row r="256" spans="1:5" x14ac:dyDescent="0.2">
      <c r="A256" s="398"/>
      <c r="B256" s="398"/>
      <c r="C256" s="398"/>
      <c r="D256" s="398"/>
      <c r="E256" s="398"/>
    </row>
    <row r="257" spans="1:5" x14ac:dyDescent="0.2">
      <c r="A257" s="398"/>
      <c r="B257" s="398"/>
      <c r="C257" s="398"/>
      <c r="D257" s="398"/>
      <c r="E257" s="398"/>
    </row>
    <row r="258" spans="1:5" x14ac:dyDescent="0.2">
      <c r="A258" s="398"/>
      <c r="B258" s="398"/>
      <c r="C258" s="398"/>
      <c r="D258" s="398"/>
      <c r="E258" s="398"/>
    </row>
    <row r="259" spans="1:5" x14ac:dyDescent="0.2">
      <c r="A259" s="398"/>
      <c r="B259" s="398"/>
      <c r="C259" s="398"/>
      <c r="D259" s="398"/>
      <c r="E259" s="398"/>
    </row>
    <row r="260" spans="1:5" x14ac:dyDescent="0.2">
      <c r="A260" s="398"/>
      <c r="B260" s="398"/>
      <c r="C260" s="398"/>
      <c r="D260" s="398"/>
      <c r="E260" s="398"/>
    </row>
    <row r="261" spans="1:5" x14ac:dyDescent="0.2">
      <c r="A261" s="398"/>
      <c r="B261" s="398"/>
      <c r="C261" s="398"/>
      <c r="D261" s="398"/>
      <c r="E261" s="398"/>
    </row>
    <row r="262" spans="1:5" x14ac:dyDescent="0.2">
      <c r="A262" s="398"/>
      <c r="B262" s="398"/>
      <c r="C262" s="398"/>
      <c r="D262" s="398"/>
      <c r="E262" s="398"/>
    </row>
    <row r="263" spans="1:5" x14ac:dyDescent="0.2">
      <c r="A263" s="398"/>
      <c r="B263" s="398"/>
      <c r="C263" s="398"/>
      <c r="D263" s="398"/>
      <c r="E263" s="398"/>
    </row>
    <row r="264" spans="1:5" x14ac:dyDescent="0.2">
      <c r="A264" s="398"/>
      <c r="B264" s="398"/>
      <c r="C264" s="398"/>
      <c r="D264" s="398"/>
      <c r="E264" s="398"/>
    </row>
    <row r="265" spans="1:5" x14ac:dyDescent="0.2">
      <c r="A265" s="398"/>
      <c r="B265" s="398"/>
      <c r="C265" s="398"/>
      <c r="D265" s="398"/>
      <c r="E265" s="398"/>
    </row>
    <row r="266" spans="1:5" x14ac:dyDescent="0.2">
      <c r="A266" s="398"/>
      <c r="B266" s="398"/>
      <c r="C266" s="398"/>
      <c r="D266" s="398"/>
      <c r="E266" s="398"/>
    </row>
    <row r="267" spans="1:5" x14ac:dyDescent="0.2">
      <c r="A267" s="398"/>
      <c r="B267" s="398"/>
      <c r="C267" s="398"/>
      <c r="D267" s="398"/>
      <c r="E267" s="398"/>
    </row>
    <row r="268" spans="1:5" x14ac:dyDescent="0.2">
      <c r="A268" s="398"/>
      <c r="B268" s="398"/>
      <c r="C268" s="398"/>
      <c r="D268" s="398"/>
      <c r="E268" s="398"/>
    </row>
    <row r="269" spans="1:5" x14ac:dyDescent="0.2">
      <c r="A269" s="398"/>
      <c r="B269" s="398"/>
      <c r="C269" s="398"/>
      <c r="D269" s="398"/>
      <c r="E269" s="398"/>
    </row>
    <row r="270" spans="1:5" x14ac:dyDescent="0.2">
      <c r="A270" s="398"/>
      <c r="B270" s="398"/>
      <c r="C270" s="398"/>
      <c r="D270" s="398"/>
      <c r="E270" s="398"/>
    </row>
    <row r="271" spans="1:5" x14ac:dyDescent="0.2">
      <c r="A271" s="398"/>
      <c r="B271" s="398"/>
      <c r="C271" s="398"/>
      <c r="D271" s="398"/>
      <c r="E271" s="398"/>
    </row>
    <row r="272" spans="1:5" x14ac:dyDescent="0.2">
      <c r="A272" s="398"/>
      <c r="B272" s="398"/>
      <c r="C272" s="398"/>
      <c r="D272" s="398"/>
      <c r="E272" s="398"/>
    </row>
    <row r="273" spans="1:5" x14ac:dyDescent="0.2">
      <c r="A273" s="398"/>
      <c r="B273" s="398"/>
      <c r="C273" s="398"/>
      <c r="D273" s="398"/>
      <c r="E273" s="398"/>
    </row>
    <row r="274" spans="1:5" x14ac:dyDescent="0.2">
      <c r="A274" s="398"/>
      <c r="B274" s="398"/>
      <c r="C274" s="398"/>
      <c r="D274" s="398"/>
      <c r="E274" s="398"/>
    </row>
    <row r="275" spans="1:5" x14ac:dyDescent="0.2">
      <c r="A275" s="398"/>
      <c r="B275" s="398"/>
      <c r="C275" s="398"/>
      <c r="D275" s="398"/>
      <c r="E275" s="398"/>
    </row>
    <row r="276" spans="1:5" x14ac:dyDescent="0.2">
      <c r="A276" s="398"/>
      <c r="B276" s="398"/>
      <c r="C276" s="398"/>
      <c r="D276" s="398"/>
      <c r="E276" s="398"/>
    </row>
    <row r="277" spans="1:5" x14ac:dyDescent="0.2">
      <c r="A277" s="398"/>
      <c r="B277" s="398"/>
      <c r="C277" s="398"/>
      <c r="D277" s="398"/>
      <c r="E277" s="398"/>
    </row>
    <row r="278" spans="1:5" x14ac:dyDescent="0.2">
      <c r="A278" s="398"/>
      <c r="B278" s="398"/>
      <c r="C278" s="398"/>
      <c r="D278" s="398"/>
      <c r="E278" s="398"/>
    </row>
    <row r="279" spans="1:5" x14ac:dyDescent="0.2">
      <c r="A279" s="398"/>
      <c r="B279" s="398"/>
      <c r="C279" s="398"/>
      <c r="D279" s="398"/>
      <c r="E279" s="398"/>
    </row>
    <row r="280" spans="1:5" x14ac:dyDescent="0.2">
      <c r="A280" s="398"/>
      <c r="B280" s="398"/>
      <c r="C280" s="398"/>
      <c r="D280" s="398"/>
      <c r="E280" s="398"/>
    </row>
    <row r="281" spans="1:5" x14ac:dyDescent="0.2">
      <c r="A281" s="398"/>
      <c r="B281" s="398"/>
      <c r="C281" s="398"/>
      <c r="D281" s="398"/>
      <c r="E281" s="398"/>
    </row>
    <row r="282" spans="1:5" x14ac:dyDescent="0.2">
      <c r="A282" s="398"/>
      <c r="B282" s="398"/>
      <c r="C282" s="398"/>
      <c r="D282" s="398"/>
      <c r="E282" s="398"/>
    </row>
    <row r="283" spans="1:5" x14ac:dyDescent="0.2">
      <c r="A283" s="398"/>
      <c r="B283" s="398"/>
      <c r="C283" s="398"/>
      <c r="D283" s="398"/>
      <c r="E283" s="398"/>
    </row>
    <row r="284" spans="1:5" x14ac:dyDescent="0.2">
      <c r="A284" s="398"/>
      <c r="B284" s="398"/>
      <c r="C284" s="398"/>
      <c r="D284" s="398"/>
      <c r="E284" s="398"/>
    </row>
    <row r="285" spans="1:5" x14ac:dyDescent="0.2">
      <c r="A285" s="398"/>
      <c r="B285" s="398"/>
      <c r="C285" s="398"/>
      <c r="D285" s="398"/>
      <c r="E285" s="398"/>
    </row>
    <row r="286" spans="1:5" x14ac:dyDescent="0.2">
      <c r="A286" s="398"/>
      <c r="B286" s="398"/>
      <c r="C286" s="398"/>
      <c r="D286" s="398"/>
      <c r="E286" s="398"/>
    </row>
    <row r="287" spans="1:5" x14ac:dyDescent="0.2">
      <c r="A287" s="398"/>
      <c r="B287" s="398"/>
      <c r="C287" s="398"/>
      <c r="D287" s="398"/>
      <c r="E287" s="398"/>
    </row>
    <row r="288" spans="1:5" x14ac:dyDescent="0.2">
      <c r="A288" s="398"/>
      <c r="B288" s="398"/>
      <c r="C288" s="398"/>
      <c r="D288" s="398"/>
      <c r="E288" s="398"/>
    </row>
    <row r="289" spans="1:5" x14ac:dyDescent="0.2">
      <c r="A289" s="398"/>
      <c r="B289" s="398"/>
      <c r="C289" s="398"/>
      <c r="D289" s="398"/>
      <c r="E289" s="398"/>
    </row>
    <row r="290" spans="1:5" x14ac:dyDescent="0.2">
      <c r="A290" s="398"/>
      <c r="B290" s="398"/>
      <c r="C290" s="398"/>
      <c r="D290" s="398"/>
      <c r="E290" s="398"/>
    </row>
    <row r="291" spans="1:5" x14ac:dyDescent="0.2">
      <c r="A291" s="398"/>
      <c r="B291" s="398"/>
      <c r="C291" s="398"/>
      <c r="D291" s="398"/>
      <c r="E291" s="398"/>
    </row>
    <row r="292" spans="1:5" x14ac:dyDescent="0.2">
      <c r="A292" s="398"/>
      <c r="B292" s="398"/>
      <c r="C292" s="398"/>
      <c r="D292" s="398"/>
      <c r="E292" s="398"/>
    </row>
    <row r="293" spans="1:5" x14ac:dyDescent="0.2">
      <c r="A293" s="398"/>
      <c r="B293" s="398"/>
      <c r="C293" s="398"/>
      <c r="D293" s="398"/>
      <c r="E293" s="398"/>
    </row>
    <row r="294" spans="1:5" x14ac:dyDescent="0.2">
      <c r="A294" s="398"/>
      <c r="B294" s="398"/>
      <c r="C294" s="398"/>
      <c r="D294" s="398"/>
      <c r="E294" s="398"/>
    </row>
    <row r="295" spans="1:5" x14ac:dyDescent="0.2">
      <c r="A295" s="398"/>
      <c r="B295" s="398"/>
      <c r="C295" s="398"/>
      <c r="D295" s="398"/>
      <c r="E295" s="398"/>
    </row>
    <row r="296" spans="1:5" x14ac:dyDescent="0.2">
      <c r="A296" s="398"/>
      <c r="B296" s="398"/>
      <c r="C296" s="398"/>
      <c r="D296" s="398"/>
      <c r="E296" s="398"/>
    </row>
    <row r="297" spans="1:5" x14ac:dyDescent="0.2">
      <c r="A297" s="398"/>
      <c r="B297" s="398"/>
      <c r="C297" s="398"/>
      <c r="D297" s="398"/>
      <c r="E297" s="398"/>
    </row>
    <row r="298" spans="1:5" x14ac:dyDescent="0.2">
      <c r="A298" s="398"/>
      <c r="B298" s="398"/>
      <c r="C298" s="398"/>
      <c r="D298" s="398"/>
      <c r="E298" s="398"/>
    </row>
    <row r="299" spans="1:5" x14ac:dyDescent="0.2">
      <c r="A299" s="398"/>
      <c r="B299" s="398"/>
      <c r="C299" s="398"/>
      <c r="D299" s="398"/>
      <c r="E299" s="398"/>
    </row>
    <row r="300" spans="1:5" x14ac:dyDescent="0.2">
      <c r="A300" s="398"/>
      <c r="B300" s="398"/>
      <c r="C300" s="398"/>
      <c r="D300" s="398"/>
      <c r="E300" s="398"/>
    </row>
    <row r="301" spans="1:5" x14ac:dyDescent="0.2">
      <c r="A301" s="398"/>
      <c r="B301" s="398"/>
      <c r="C301" s="398"/>
      <c r="D301" s="398"/>
      <c r="E301" s="398"/>
    </row>
    <row r="302" spans="1:5" x14ac:dyDescent="0.2">
      <c r="A302" s="398"/>
      <c r="B302" s="398"/>
      <c r="C302" s="398"/>
      <c r="D302" s="398"/>
      <c r="E302" s="398"/>
    </row>
    <row r="303" spans="1:5" x14ac:dyDescent="0.2">
      <c r="A303" s="398"/>
      <c r="B303" s="398"/>
      <c r="C303" s="398"/>
      <c r="D303" s="398"/>
      <c r="E303" s="398"/>
    </row>
    <row r="304" spans="1:5" x14ac:dyDescent="0.2">
      <c r="A304" s="398"/>
      <c r="B304" s="398"/>
      <c r="C304" s="398"/>
      <c r="D304" s="398"/>
      <c r="E304" s="398"/>
    </row>
    <row r="305" spans="1:5" x14ac:dyDescent="0.2">
      <c r="A305" s="398"/>
      <c r="B305" s="398"/>
      <c r="C305" s="398"/>
      <c r="D305" s="398"/>
      <c r="E305" s="398"/>
    </row>
    <row r="306" spans="1:5" x14ac:dyDescent="0.2">
      <c r="A306" s="398"/>
      <c r="B306" s="398"/>
      <c r="C306" s="398"/>
      <c r="D306" s="398"/>
      <c r="E306" s="398"/>
    </row>
    <row r="307" spans="1:5" x14ac:dyDescent="0.2">
      <c r="A307" s="398"/>
      <c r="B307" s="398"/>
      <c r="C307" s="398"/>
      <c r="D307" s="398"/>
      <c r="E307" s="398"/>
    </row>
    <row r="308" spans="1:5" x14ac:dyDescent="0.2">
      <c r="A308" s="398"/>
      <c r="B308" s="398"/>
      <c r="C308" s="398"/>
      <c r="D308" s="398"/>
      <c r="E308" s="398"/>
    </row>
    <row r="309" spans="1:5" x14ac:dyDescent="0.2">
      <c r="A309" s="398"/>
      <c r="B309" s="398"/>
      <c r="C309" s="398"/>
      <c r="D309" s="398"/>
      <c r="E309" s="398"/>
    </row>
    <row r="310" spans="1:5" x14ac:dyDescent="0.2">
      <c r="A310" s="398"/>
      <c r="B310" s="398"/>
      <c r="C310" s="398"/>
      <c r="D310" s="398"/>
      <c r="E310" s="398"/>
    </row>
    <row r="311" spans="1:5" x14ac:dyDescent="0.2">
      <c r="A311" s="398"/>
      <c r="B311" s="398"/>
      <c r="C311" s="398"/>
      <c r="D311" s="398"/>
      <c r="E311" s="398"/>
    </row>
    <row r="312" spans="1:5" x14ac:dyDescent="0.2">
      <c r="A312" s="398"/>
      <c r="B312" s="398"/>
      <c r="C312" s="398"/>
      <c r="D312" s="398"/>
      <c r="E312" s="398"/>
    </row>
    <row r="313" spans="1:5" x14ac:dyDescent="0.2">
      <c r="A313" s="398"/>
      <c r="B313" s="398"/>
      <c r="C313" s="398"/>
      <c r="D313" s="398"/>
      <c r="E313" s="398"/>
    </row>
    <row r="314" spans="1:5" x14ac:dyDescent="0.2">
      <c r="A314" s="398"/>
      <c r="B314" s="398"/>
      <c r="C314" s="398"/>
      <c r="D314" s="398"/>
      <c r="E314" s="398"/>
    </row>
    <row r="315" spans="1:5" x14ac:dyDescent="0.2">
      <c r="A315" s="398"/>
      <c r="B315" s="398"/>
      <c r="C315" s="398"/>
      <c r="D315" s="398"/>
      <c r="E315" s="398"/>
    </row>
    <row r="316" spans="1:5" x14ac:dyDescent="0.2">
      <c r="A316" s="398"/>
      <c r="B316" s="398"/>
      <c r="C316" s="398"/>
      <c r="D316" s="398"/>
      <c r="E316" s="398"/>
    </row>
    <row r="317" spans="1:5" x14ac:dyDescent="0.2">
      <c r="A317" s="398"/>
      <c r="B317" s="398"/>
      <c r="C317" s="398"/>
      <c r="D317" s="398"/>
      <c r="E317" s="398"/>
    </row>
    <row r="318" spans="1:5" x14ac:dyDescent="0.2">
      <c r="A318" s="398"/>
      <c r="B318" s="398"/>
      <c r="C318" s="398"/>
      <c r="D318" s="398"/>
      <c r="E318" s="398"/>
    </row>
    <row r="319" spans="1:5" x14ac:dyDescent="0.2">
      <c r="A319" s="398"/>
      <c r="B319" s="398"/>
      <c r="C319" s="398"/>
      <c r="D319" s="398"/>
      <c r="E319" s="398"/>
    </row>
    <row r="320" spans="1:5" x14ac:dyDescent="0.2">
      <c r="A320" s="398"/>
      <c r="B320" s="398"/>
      <c r="C320" s="398"/>
      <c r="D320" s="398"/>
      <c r="E320" s="398"/>
    </row>
    <row r="321" spans="1:5" x14ac:dyDescent="0.2">
      <c r="A321" s="398"/>
      <c r="B321" s="398"/>
      <c r="C321" s="398"/>
      <c r="D321" s="398"/>
      <c r="E321" s="398"/>
    </row>
    <row r="322" spans="1:5" x14ac:dyDescent="0.2">
      <c r="A322" s="398"/>
      <c r="B322" s="398"/>
      <c r="C322" s="398"/>
      <c r="D322" s="398"/>
      <c r="E322" s="398"/>
    </row>
    <row r="323" spans="1:5" x14ac:dyDescent="0.2">
      <c r="A323" s="398"/>
      <c r="B323" s="398"/>
      <c r="C323" s="398"/>
      <c r="D323" s="398"/>
      <c r="E323" s="398"/>
    </row>
    <row r="324" spans="1:5" x14ac:dyDescent="0.2">
      <c r="A324" s="398"/>
      <c r="B324" s="398"/>
      <c r="C324" s="398"/>
      <c r="D324" s="398"/>
      <c r="E324" s="398"/>
    </row>
    <row r="325" spans="1:5" x14ac:dyDescent="0.2">
      <c r="A325" s="398"/>
      <c r="B325" s="398"/>
      <c r="C325" s="398"/>
      <c r="D325" s="398"/>
      <c r="E325" s="398"/>
    </row>
    <row r="326" spans="1:5" x14ac:dyDescent="0.2">
      <c r="A326" s="398"/>
      <c r="B326" s="398"/>
      <c r="C326" s="398"/>
      <c r="D326" s="398"/>
      <c r="E326" s="398"/>
    </row>
    <row r="327" spans="1:5" x14ac:dyDescent="0.2">
      <c r="A327" s="398"/>
      <c r="B327" s="398"/>
      <c r="C327" s="398"/>
      <c r="D327" s="398"/>
      <c r="E327" s="398"/>
    </row>
    <row r="328" spans="1:5" x14ac:dyDescent="0.2">
      <c r="A328" s="398"/>
      <c r="B328" s="398"/>
      <c r="C328" s="398"/>
      <c r="D328" s="398"/>
      <c r="E328" s="398"/>
    </row>
    <row r="329" spans="1:5" x14ac:dyDescent="0.2">
      <c r="A329" s="398"/>
      <c r="B329" s="398"/>
      <c r="C329" s="398"/>
      <c r="D329" s="398"/>
      <c r="E329" s="398"/>
    </row>
    <row r="330" spans="1:5" x14ac:dyDescent="0.2">
      <c r="A330" s="398"/>
      <c r="B330" s="398"/>
      <c r="C330" s="398"/>
      <c r="D330" s="398"/>
      <c r="E330" s="398"/>
    </row>
    <row r="331" spans="1:5" x14ac:dyDescent="0.2">
      <c r="A331" s="398"/>
      <c r="B331" s="398"/>
      <c r="C331" s="398"/>
      <c r="D331" s="398"/>
      <c r="E331" s="398"/>
    </row>
    <row r="332" spans="1:5" x14ac:dyDescent="0.2">
      <c r="A332" s="398"/>
      <c r="B332" s="398"/>
      <c r="C332" s="398"/>
      <c r="D332" s="398"/>
      <c r="E332" s="398"/>
    </row>
    <row r="333" spans="1:5" x14ac:dyDescent="0.2">
      <c r="A333" s="398"/>
      <c r="B333" s="398"/>
      <c r="C333" s="398"/>
      <c r="D333" s="398"/>
      <c r="E333" s="398"/>
    </row>
    <row r="334" spans="1:5" x14ac:dyDescent="0.2">
      <c r="A334" s="398"/>
      <c r="B334" s="398"/>
      <c r="C334" s="398"/>
      <c r="D334" s="398"/>
      <c r="E334" s="398"/>
    </row>
    <row r="335" spans="1:5" x14ac:dyDescent="0.2">
      <c r="A335" s="398"/>
      <c r="B335" s="398"/>
      <c r="C335" s="398"/>
      <c r="D335" s="398"/>
      <c r="E335" s="398"/>
    </row>
    <row r="336" spans="1:5" x14ac:dyDescent="0.2">
      <c r="A336" s="398"/>
      <c r="B336" s="398"/>
      <c r="C336" s="398"/>
      <c r="D336" s="398"/>
      <c r="E336" s="398"/>
    </row>
    <row r="337" spans="1:5" x14ac:dyDescent="0.2">
      <c r="A337" s="398"/>
      <c r="B337" s="398"/>
      <c r="C337" s="398"/>
      <c r="D337" s="398"/>
      <c r="E337" s="398"/>
    </row>
    <row r="338" spans="1:5" x14ac:dyDescent="0.2">
      <c r="A338" s="398"/>
      <c r="B338" s="398"/>
      <c r="C338" s="398"/>
      <c r="D338" s="398"/>
      <c r="E338" s="398"/>
    </row>
    <row r="339" spans="1:5" x14ac:dyDescent="0.2">
      <c r="A339" s="398"/>
      <c r="B339" s="398"/>
      <c r="C339" s="398"/>
      <c r="D339" s="398"/>
      <c r="E339" s="398"/>
    </row>
    <row r="340" spans="1:5" x14ac:dyDescent="0.2">
      <c r="A340" s="398"/>
      <c r="B340" s="398"/>
      <c r="C340" s="398"/>
      <c r="D340" s="398"/>
      <c r="E340" s="398"/>
    </row>
    <row r="341" spans="1:5" x14ac:dyDescent="0.2">
      <c r="A341" s="398"/>
      <c r="B341" s="398"/>
      <c r="C341" s="398"/>
      <c r="D341" s="398"/>
      <c r="E341" s="398"/>
    </row>
    <row r="342" spans="1:5" x14ac:dyDescent="0.2">
      <c r="A342" s="398"/>
      <c r="B342" s="398"/>
      <c r="C342" s="398"/>
      <c r="D342" s="398"/>
      <c r="E342" s="398"/>
    </row>
    <row r="343" spans="1:5" x14ac:dyDescent="0.2">
      <c r="A343" s="398"/>
      <c r="B343" s="398"/>
      <c r="C343" s="398"/>
      <c r="D343" s="398"/>
      <c r="E343" s="398"/>
    </row>
    <row r="344" spans="1:5" x14ac:dyDescent="0.2">
      <c r="A344" s="398"/>
      <c r="B344" s="398"/>
      <c r="C344" s="398"/>
      <c r="D344" s="398"/>
      <c r="E344" s="398"/>
    </row>
    <row r="345" spans="1:5" x14ac:dyDescent="0.2">
      <c r="A345" s="398"/>
      <c r="B345" s="398"/>
      <c r="C345" s="398"/>
      <c r="D345" s="398"/>
      <c r="E345" s="398"/>
    </row>
    <row r="346" spans="1:5" x14ac:dyDescent="0.2">
      <c r="A346" s="398"/>
      <c r="B346" s="398"/>
      <c r="C346" s="398"/>
      <c r="D346" s="398"/>
      <c r="E346" s="398"/>
    </row>
    <row r="347" spans="1:5" x14ac:dyDescent="0.2">
      <c r="A347" s="398"/>
      <c r="B347" s="398"/>
      <c r="C347" s="398"/>
      <c r="D347" s="398"/>
      <c r="E347" s="398"/>
    </row>
    <row r="348" spans="1:5" x14ac:dyDescent="0.2">
      <c r="A348" s="398"/>
      <c r="B348" s="398"/>
      <c r="C348" s="398"/>
      <c r="D348" s="398"/>
      <c r="E348" s="398"/>
    </row>
    <row r="349" spans="1:5" x14ac:dyDescent="0.2">
      <c r="A349" s="398"/>
      <c r="B349" s="398"/>
      <c r="C349" s="398"/>
      <c r="D349" s="398"/>
      <c r="E349" s="398"/>
    </row>
    <row r="350" spans="1:5" x14ac:dyDescent="0.2">
      <c r="A350" s="398"/>
      <c r="B350" s="398"/>
      <c r="C350" s="398"/>
      <c r="D350" s="398"/>
      <c r="E350" s="398"/>
    </row>
    <row r="351" spans="1:5" x14ac:dyDescent="0.2">
      <c r="A351" s="398"/>
      <c r="B351" s="398"/>
      <c r="C351" s="398"/>
      <c r="D351" s="398"/>
      <c r="E351" s="398"/>
    </row>
    <row r="352" spans="1:5" x14ac:dyDescent="0.2">
      <c r="A352" s="398"/>
      <c r="B352" s="398"/>
      <c r="C352" s="398"/>
      <c r="D352" s="398"/>
      <c r="E352" s="398"/>
    </row>
    <row r="353" spans="1:5" x14ac:dyDescent="0.2">
      <c r="A353" s="398"/>
      <c r="B353" s="398"/>
      <c r="C353" s="398"/>
      <c r="D353" s="398"/>
      <c r="E353" s="398"/>
    </row>
    <row r="354" spans="1:5" x14ac:dyDescent="0.2">
      <c r="A354" s="398"/>
      <c r="B354" s="398"/>
      <c r="C354" s="398"/>
      <c r="D354" s="398"/>
      <c r="E354" s="398"/>
    </row>
    <row r="355" spans="1:5" x14ac:dyDescent="0.2">
      <c r="A355" s="398"/>
      <c r="B355" s="398"/>
      <c r="C355" s="398"/>
      <c r="D355" s="398"/>
      <c r="E355" s="398"/>
    </row>
    <row r="356" spans="1:5" x14ac:dyDescent="0.2">
      <c r="A356" s="398"/>
      <c r="B356" s="398"/>
      <c r="C356" s="398"/>
      <c r="D356" s="398"/>
      <c r="E356" s="398"/>
    </row>
  </sheetData>
  <hyperlinks>
    <hyperlink ref="B81" r:id="rId1" display="Methodenbericht &quot;Einführung der Klassifikation der Berufe 2010 – überarbeitete Fassung 2020“" xr:uid="{EA1F727C-F4FD-43DD-9359-8C446EBE1379}"/>
    <hyperlink ref="B88" r:id="rId2" xr:uid="{1789BEF0-BD6C-44CC-BECA-005DC86CF940}"/>
    <hyperlink ref="B84" r:id="rId3" xr:uid="{D95ED92F-BF0A-40B0-956A-DA6D30B35448}"/>
    <hyperlink ref="B90" r:id="rId4" xr:uid="{D1D179DA-E067-4F35-A25B-F05D4CEFAB23}"/>
    <hyperlink ref="B89" r:id="rId5" xr:uid="{BD6BEBDB-FE1E-4640-B7B5-04A2894AE8CB}"/>
    <hyperlink ref="B76" r:id="rId6" display="Methodenbericht &quot;Revision der Statistik über Berufsausbildungsstellen 2022“" xr:uid="{30074FD9-F0AA-41EE-9222-19275AE1DBF2}"/>
    <hyperlink ref="B65" r:id="rId7" display="Methodenbericht – Berechnung und Entwicklung der Meldequo_x0002_ten von Ausbildungsuchenden und Berufsausbildungsstellen, Nürnberg, " xr:uid="{1F36535D-785F-4102-AEEC-7A433D7EA97E}"/>
    <hyperlink ref="B93" r:id="rId8" xr:uid="{194F9D29-0842-4147-9292-E038137CE266}"/>
  </hyperlinks>
  <pageMargins left="0.70866141732283472" right="0.70866141732283472" top="0.59055118110236227" bottom="0.59055118110236227" header="0.31496062992125984" footer="0.31496062992125984"/>
  <pageSetup paperSize="9" fitToHeight="0" orientation="portrait" r:id="rId9"/>
  <headerFooter>
    <oddFooter>&amp;C&amp;8Seite &amp;P von &amp;N</oddFooter>
  </headerFooter>
  <rowBreaks count="3" manualBreakCount="3">
    <brk id="16" max="1" man="1"/>
    <brk id="34" max="1" man="1"/>
    <brk id="64" max="1" man="1"/>
  </rowBreaks>
  <drawing r:id="rId1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8037B5-7707-4944-ABE5-66380BEDEBA7}">
  <dimension ref="A1:K63"/>
  <sheetViews>
    <sheetView showGridLines="0" zoomScaleNormal="100" zoomScaleSheetLayoutView="100" workbookViewId="0">
      <selection sqref="A1:G1"/>
    </sheetView>
  </sheetViews>
  <sheetFormatPr baseColWidth="10" defaultRowHeight="16.5" customHeight="1" x14ac:dyDescent="0.2"/>
  <cols>
    <col min="1" max="1" width="2.7109375" style="444" customWidth="1"/>
    <col min="2" max="2" width="17.28515625" style="444" customWidth="1"/>
    <col min="3" max="3" width="23.28515625" style="444" customWidth="1"/>
    <col min="4" max="5" width="11.42578125" style="444" customWidth="1"/>
    <col min="6" max="8" width="11.42578125" style="444"/>
    <col min="9" max="9" width="15.7109375" style="444" customWidth="1"/>
    <col min="10" max="256" width="11.42578125" style="444"/>
    <col min="257" max="257" width="2.7109375" style="444" customWidth="1"/>
    <col min="258" max="258" width="17.28515625" style="444" customWidth="1"/>
    <col min="259" max="259" width="23.28515625" style="444" customWidth="1"/>
    <col min="260" max="261" width="11.42578125" style="444" customWidth="1"/>
    <col min="262" max="264" width="11.42578125" style="444"/>
    <col min="265" max="265" width="15.7109375" style="444" customWidth="1"/>
    <col min="266" max="512" width="11.42578125" style="444"/>
    <col min="513" max="513" width="2.7109375" style="444" customWidth="1"/>
    <col min="514" max="514" width="17.28515625" style="444" customWidth="1"/>
    <col min="515" max="515" width="23.28515625" style="444" customWidth="1"/>
    <col min="516" max="517" width="11.42578125" style="444" customWidth="1"/>
    <col min="518" max="520" width="11.42578125" style="444"/>
    <col min="521" max="521" width="15.7109375" style="444" customWidth="1"/>
    <col min="522" max="768" width="11.42578125" style="444"/>
    <col min="769" max="769" width="2.7109375" style="444" customWidth="1"/>
    <col min="770" max="770" width="17.28515625" style="444" customWidth="1"/>
    <col min="771" max="771" width="23.28515625" style="444" customWidth="1"/>
    <col min="772" max="773" width="11.42578125" style="444" customWidth="1"/>
    <col min="774" max="776" width="11.42578125" style="444"/>
    <col min="777" max="777" width="15.7109375" style="444" customWidth="1"/>
    <col min="778" max="1024" width="11.42578125" style="444"/>
    <col min="1025" max="1025" width="2.7109375" style="444" customWidth="1"/>
    <col min="1026" max="1026" width="17.28515625" style="444" customWidth="1"/>
    <col min="1027" max="1027" width="23.28515625" style="444" customWidth="1"/>
    <col min="1028" max="1029" width="11.42578125" style="444" customWidth="1"/>
    <col min="1030" max="1032" width="11.42578125" style="444"/>
    <col min="1033" max="1033" width="15.7109375" style="444" customWidth="1"/>
    <col min="1034" max="1280" width="11.42578125" style="444"/>
    <col min="1281" max="1281" width="2.7109375" style="444" customWidth="1"/>
    <col min="1282" max="1282" width="17.28515625" style="444" customWidth="1"/>
    <col min="1283" max="1283" width="23.28515625" style="444" customWidth="1"/>
    <col min="1284" max="1285" width="11.42578125" style="444" customWidth="1"/>
    <col min="1286" max="1288" width="11.42578125" style="444"/>
    <col min="1289" max="1289" width="15.7109375" style="444" customWidth="1"/>
    <col min="1290" max="1536" width="11.42578125" style="444"/>
    <col min="1537" max="1537" width="2.7109375" style="444" customWidth="1"/>
    <col min="1538" max="1538" width="17.28515625" style="444" customWidth="1"/>
    <col min="1539" max="1539" width="23.28515625" style="444" customWidth="1"/>
    <col min="1540" max="1541" width="11.42578125" style="444" customWidth="1"/>
    <col min="1542" max="1544" width="11.42578125" style="444"/>
    <col min="1545" max="1545" width="15.7109375" style="444" customWidth="1"/>
    <col min="1546" max="1792" width="11.42578125" style="444"/>
    <col min="1793" max="1793" width="2.7109375" style="444" customWidth="1"/>
    <col min="1794" max="1794" width="17.28515625" style="444" customWidth="1"/>
    <col min="1795" max="1795" width="23.28515625" style="444" customWidth="1"/>
    <col min="1796" max="1797" width="11.42578125" style="444" customWidth="1"/>
    <col min="1798" max="1800" width="11.42578125" style="444"/>
    <col min="1801" max="1801" width="15.7109375" style="444" customWidth="1"/>
    <col min="1802" max="2048" width="11.42578125" style="444"/>
    <col min="2049" max="2049" width="2.7109375" style="444" customWidth="1"/>
    <col min="2050" max="2050" width="17.28515625" style="444" customWidth="1"/>
    <col min="2051" max="2051" width="23.28515625" style="444" customWidth="1"/>
    <col min="2052" max="2053" width="11.42578125" style="444" customWidth="1"/>
    <col min="2054" max="2056" width="11.42578125" style="444"/>
    <col min="2057" max="2057" width="15.7109375" style="444" customWidth="1"/>
    <col min="2058" max="2304" width="11.42578125" style="444"/>
    <col min="2305" max="2305" width="2.7109375" style="444" customWidth="1"/>
    <col min="2306" max="2306" width="17.28515625" style="444" customWidth="1"/>
    <col min="2307" max="2307" width="23.28515625" style="444" customWidth="1"/>
    <col min="2308" max="2309" width="11.42578125" style="444" customWidth="1"/>
    <col min="2310" max="2312" width="11.42578125" style="444"/>
    <col min="2313" max="2313" width="15.7109375" style="444" customWidth="1"/>
    <col min="2314" max="2560" width="11.42578125" style="444"/>
    <col min="2561" max="2561" width="2.7109375" style="444" customWidth="1"/>
    <col min="2562" max="2562" width="17.28515625" style="444" customWidth="1"/>
    <col min="2563" max="2563" width="23.28515625" style="444" customWidth="1"/>
    <col min="2564" max="2565" width="11.42578125" style="444" customWidth="1"/>
    <col min="2566" max="2568" width="11.42578125" style="444"/>
    <col min="2569" max="2569" width="15.7109375" style="444" customWidth="1"/>
    <col min="2570" max="2816" width="11.42578125" style="444"/>
    <col min="2817" max="2817" width="2.7109375" style="444" customWidth="1"/>
    <col min="2818" max="2818" width="17.28515625" style="444" customWidth="1"/>
    <col min="2819" max="2819" width="23.28515625" style="444" customWidth="1"/>
    <col min="2820" max="2821" width="11.42578125" style="444" customWidth="1"/>
    <col min="2822" max="2824" width="11.42578125" style="444"/>
    <col min="2825" max="2825" width="15.7109375" style="444" customWidth="1"/>
    <col min="2826" max="3072" width="11.42578125" style="444"/>
    <col min="3073" max="3073" width="2.7109375" style="444" customWidth="1"/>
    <col min="3074" max="3074" width="17.28515625" style="444" customWidth="1"/>
    <col min="3075" max="3075" width="23.28515625" style="444" customWidth="1"/>
    <col min="3076" max="3077" width="11.42578125" style="444" customWidth="1"/>
    <col min="3078" max="3080" width="11.42578125" style="444"/>
    <col min="3081" max="3081" width="15.7109375" style="444" customWidth="1"/>
    <col min="3082" max="3328" width="11.42578125" style="444"/>
    <col min="3329" max="3329" width="2.7109375" style="444" customWidth="1"/>
    <col min="3330" max="3330" width="17.28515625" style="444" customWidth="1"/>
    <col min="3331" max="3331" width="23.28515625" style="444" customWidth="1"/>
    <col min="3332" max="3333" width="11.42578125" style="444" customWidth="1"/>
    <col min="3334" max="3336" width="11.42578125" style="444"/>
    <col min="3337" max="3337" width="15.7109375" style="444" customWidth="1"/>
    <col min="3338" max="3584" width="11.42578125" style="444"/>
    <col min="3585" max="3585" width="2.7109375" style="444" customWidth="1"/>
    <col min="3586" max="3586" width="17.28515625" style="444" customWidth="1"/>
    <col min="3587" max="3587" width="23.28515625" style="444" customWidth="1"/>
    <col min="3588" max="3589" width="11.42578125" style="444" customWidth="1"/>
    <col min="3590" max="3592" width="11.42578125" style="444"/>
    <col min="3593" max="3593" width="15.7109375" style="444" customWidth="1"/>
    <col min="3594" max="3840" width="11.42578125" style="444"/>
    <col min="3841" max="3841" width="2.7109375" style="444" customWidth="1"/>
    <col min="3842" max="3842" width="17.28515625" style="444" customWidth="1"/>
    <col min="3843" max="3843" width="23.28515625" style="444" customWidth="1"/>
    <col min="3844" max="3845" width="11.42578125" style="444" customWidth="1"/>
    <col min="3846" max="3848" width="11.42578125" style="444"/>
    <col min="3849" max="3849" width="15.7109375" style="444" customWidth="1"/>
    <col min="3850" max="4096" width="11.42578125" style="444"/>
    <col min="4097" max="4097" width="2.7109375" style="444" customWidth="1"/>
    <col min="4098" max="4098" width="17.28515625" style="444" customWidth="1"/>
    <col min="4099" max="4099" width="23.28515625" style="444" customWidth="1"/>
    <col min="4100" max="4101" width="11.42578125" style="444" customWidth="1"/>
    <col min="4102" max="4104" width="11.42578125" style="444"/>
    <col min="4105" max="4105" width="15.7109375" style="444" customWidth="1"/>
    <col min="4106" max="4352" width="11.42578125" style="444"/>
    <col min="4353" max="4353" width="2.7109375" style="444" customWidth="1"/>
    <col min="4354" max="4354" width="17.28515625" style="444" customWidth="1"/>
    <col min="4355" max="4355" width="23.28515625" style="444" customWidth="1"/>
    <col min="4356" max="4357" width="11.42578125" style="444" customWidth="1"/>
    <col min="4358" max="4360" width="11.42578125" style="444"/>
    <col min="4361" max="4361" width="15.7109375" style="444" customWidth="1"/>
    <col min="4362" max="4608" width="11.42578125" style="444"/>
    <col min="4609" max="4609" width="2.7109375" style="444" customWidth="1"/>
    <col min="4610" max="4610" width="17.28515625" style="444" customWidth="1"/>
    <col min="4611" max="4611" width="23.28515625" style="444" customWidth="1"/>
    <col min="4612" max="4613" width="11.42578125" style="444" customWidth="1"/>
    <col min="4614" max="4616" width="11.42578125" style="444"/>
    <col min="4617" max="4617" width="15.7109375" style="444" customWidth="1"/>
    <col min="4618" max="4864" width="11.42578125" style="444"/>
    <col min="4865" max="4865" width="2.7109375" style="444" customWidth="1"/>
    <col min="4866" max="4866" width="17.28515625" style="444" customWidth="1"/>
    <col min="4867" max="4867" width="23.28515625" style="444" customWidth="1"/>
    <col min="4868" max="4869" width="11.42578125" style="444" customWidth="1"/>
    <col min="4870" max="4872" width="11.42578125" style="444"/>
    <col min="4873" max="4873" width="15.7109375" style="444" customWidth="1"/>
    <col min="4874" max="5120" width="11.42578125" style="444"/>
    <col min="5121" max="5121" width="2.7109375" style="444" customWidth="1"/>
    <col min="5122" max="5122" width="17.28515625" style="444" customWidth="1"/>
    <col min="5123" max="5123" width="23.28515625" style="444" customWidth="1"/>
    <col min="5124" max="5125" width="11.42578125" style="444" customWidth="1"/>
    <col min="5126" max="5128" width="11.42578125" style="444"/>
    <col min="5129" max="5129" width="15.7109375" style="444" customWidth="1"/>
    <col min="5130" max="5376" width="11.42578125" style="444"/>
    <col min="5377" max="5377" width="2.7109375" style="444" customWidth="1"/>
    <col min="5378" max="5378" width="17.28515625" style="444" customWidth="1"/>
    <col min="5379" max="5379" width="23.28515625" style="444" customWidth="1"/>
    <col min="5380" max="5381" width="11.42578125" style="444" customWidth="1"/>
    <col min="5382" max="5384" width="11.42578125" style="444"/>
    <col min="5385" max="5385" width="15.7109375" style="444" customWidth="1"/>
    <col min="5386" max="5632" width="11.42578125" style="444"/>
    <col min="5633" max="5633" width="2.7109375" style="444" customWidth="1"/>
    <col min="5634" max="5634" width="17.28515625" style="444" customWidth="1"/>
    <col min="5635" max="5635" width="23.28515625" style="444" customWidth="1"/>
    <col min="5636" max="5637" width="11.42578125" style="444" customWidth="1"/>
    <col min="5638" max="5640" width="11.42578125" style="444"/>
    <col min="5641" max="5641" width="15.7109375" style="444" customWidth="1"/>
    <col min="5642" max="5888" width="11.42578125" style="444"/>
    <col min="5889" max="5889" width="2.7109375" style="444" customWidth="1"/>
    <col min="5890" max="5890" width="17.28515625" style="444" customWidth="1"/>
    <col min="5891" max="5891" width="23.28515625" style="444" customWidth="1"/>
    <col min="5892" max="5893" width="11.42578125" style="444" customWidth="1"/>
    <col min="5894" max="5896" width="11.42578125" style="444"/>
    <col min="5897" max="5897" width="15.7109375" style="444" customWidth="1"/>
    <col min="5898" max="6144" width="11.42578125" style="444"/>
    <col min="6145" max="6145" width="2.7109375" style="444" customWidth="1"/>
    <col min="6146" max="6146" width="17.28515625" style="444" customWidth="1"/>
    <col min="6147" max="6147" width="23.28515625" style="444" customWidth="1"/>
    <col min="6148" max="6149" width="11.42578125" style="444" customWidth="1"/>
    <col min="6150" max="6152" width="11.42578125" style="444"/>
    <col min="6153" max="6153" width="15.7109375" style="444" customWidth="1"/>
    <col min="6154" max="6400" width="11.42578125" style="444"/>
    <col min="6401" max="6401" width="2.7109375" style="444" customWidth="1"/>
    <col min="6402" max="6402" width="17.28515625" style="444" customWidth="1"/>
    <col min="6403" max="6403" width="23.28515625" style="444" customWidth="1"/>
    <col min="6404" max="6405" width="11.42578125" style="444" customWidth="1"/>
    <col min="6406" max="6408" width="11.42578125" style="444"/>
    <col min="6409" max="6409" width="15.7109375" style="444" customWidth="1"/>
    <col min="6410" max="6656" width="11.42578125" style="444"/>
    <col min="6657" max="6657" width="2.7109375" style="444" customWidth="1"/>
    <col min="6658" max="6658" width="17.28515625" style="444" customWidth="1"/>
    <col min="6659" max="6659" width="23.28515625" style="444" customWidth="1"/>
    <col min="6660" max="6661" width="11.42578125" style="444" customWidth="1"/>
    <col min="6662" max="6664" width="11.42578125" style="444"/>
    <col min="6665" max="6665" width="15.7109375" style="444" customWidth="1"/>
    <col min="6666" max="6912" width="11.42578125" style="444"/>
    <col min="6913" max="6913" width="2.7109375" style="444" customWidth="1"/>
    <col min="6914" max="6914" width="17.28515625" style="444" customWidth="1"/>
    <col min="6915" max="6915" width="23.28515625" style="444" customWidth="1"/>
    <col min="6916" max="6917" width="11.42578125" style="444" customWidth="1"/>
    <col min="6918" max="6920" width="11.42578125" style="444"/>
    <col min="6921" max="6921" width="15.7109375" style="444" customWidth="1"/>
    <col min="6922" max="7168" width="11.42578125" style="444"/>
    <col min="7169" max="7169" width="2.7109375" style="444" customWidth="1"/>
    <col min="7170" max="7170" width="17.28515625" style="444" customWidth="1"/>
    <col min="7171" max="7171" width="23.28515625" style="444" customWidth="1"/>
    <col min="7172" max="7173" width="11.42578125" style="444" customWidth="1"/>
    <col min="7174" max="7176" width="11.42578125" style="444"/>
    <col min="7177" max="7177" width="15.7109375" style="444" customWidth="1"/>
    <col min="7178" max="7424" width="11.42578125" style="444"/>
    <col min="7425" max="7425" width="2.7109375" style="444" customWidth="1"/>
    <col min="7426" max="7426" width="17.28515625" style="444" customWidth="1"/>
    <col min="7427" max="7427" width="23.28515625" style="444" customWidth="1"/>
    <col min="7428" max="7429" width="11.42578125" style="444" customWidth="1"/>
    <col min="7430" max="7432" width="11.42578125" style="444"/>
    <col min="7433" max="7433" width="15.7109375" style="444" customWidth="1"/>
    <col min="7434" max="7680" width="11.42578125" style="444"/>
    <col min="7681" max="7681" width="2.7109375" style="444" customWidth="1"/>
    <col min="7682" max="7682" width="17.28515625" style="444" customWidth="1"/>
    <col min="7683" max="7683" width="23.28515625" style="444" customWidth="1"/>
    <col min="7684" max="7685" width="11.42578125" style="444" customWidth="1"/>
    <col min="7686" max="7688" width="11.42578125" style="444"/>
    <col min="7689" max="7689" width="15.7109375" style="444" customWidth="1"/>
    <col min="7690" max="7936" width="11.42578125" style="444"/>
    <col min="7937" max="7937" width="2.7109375" style="444" customWidth="1"/>
    <col min="7938" max="7938" width="17.28515625" style="444" customWidth="1"/>
    <col min="7939" max="7939" width="23.28515625" style="444" customWidth="1"/>
    <col min="7940" max="7941" width="11.42578125" style="444" customWidth="1"/>
    <col min="7942" max="7944" width="11.42578125" style="444"/>
    <col min="7945" max="7945" width="15.7109375" style="444" customWidth="1"/>
    <col min="7946" max="8192" width="11.42578125" style="444"/>
    <col min="8193" max="8193" width="2.7109375" style="444" customWidth="1"/>
    <col min="8194" max="8194" width="17.28515625" style="444" customWidth="1"/>
    <col min="8195" max="8195" width="23.28515625" style="444" customWidth="1"/>
    <col min="8196" max="8197" width="11.42578125" style="444" customWidth="1"/>
    <col min="8198" max="8200" width="11.42578125" style="444"/>
    <col min="8201" max="8201" width="15.7109375" style="444" customWidth="1"/>
    <col min="8202" max="8448" width="11.42578125" style="444"/>
    <col min="8449" max="8449" width="2.7109375" style="444" customWidth="1"/>
    <col min="8450" max="8450" width="17.28515625" style="444" customWidth="1"/>
    <col min="8451" max="8451" width="23.28515625" style="444" customWidth="1"/>
    <col min="8452" max="8453" width="11.42578125" style="444" customWidth="1"/>
    <col min="8454" max="8456" width="11.42578125" style="444"/>
    <col min="8457" max="8457" width="15.7109375" style="444" customWidth="1"/>
    <col min="8458" max="8704" width="11.42578125" style="444"/>
    <col min="8705" max="8705" width="2.7109375" style="444" customWidth="1"/>
    <col min="8706" max="8706" width="17.28515625" style="444" customWidth="1"/>
    <col min="8707" max="8707" width="23.28515625" style="444" customWidth="1"/>
    <col min="8708" max="8709" width="11.42578125" style="444" customWidth="1"/>
    <col min="8710" max="8712" width="11.42578125" style="444"/>
    <col min="8713" max="8713" width="15.7109375" style="444" customWidth="1"/>
    <col min="8714" max="8960" width="11.42578125" style="444"/>
    <col min="8961" max="8961" width="2.7109375" style="444" customWidth="1"/>
    <col min="8962" max="8962" width="17.28515625" style="444" customWidth="1"/>
    <col min="8963" max="8963" width="23.28515625" style="444" customWidth="1"/>
    <col min="8964" max="8965" width="11.42578125" style="444" customWidth="1"/>
    <col min="8966" max="8968" width="11.42578125" style="444"/>
    <col min="8969" max="8969" width="15.7109375" style="444" customWidth="1"/>
    <col min="8970" max="9216" width="11.42578125" style="444"/>
    <col min="9217" max="9217" width="2.7109375" style="444" customWidth="1"/>
    <col min="9218" max="9218" width="17.28515625" style="444" customWidth="1"/>
    <col min="9219" max="9219" width="23.28515625" style="444" customWidth="1"/>
    <col min="9220" max="9221" width="11.42578125" style="444" customWidth="1"/>
    <col min="9222" max="9224" width="11.42578125" style="444"/>
    <col min="9225" max="9225" width="15.7109375" style="444" customWidth="1"/>
    <col min="9226" max="9472" width="11.42578125" style="444"/>
    <col min="9473" max="9473" width="2.7109375" style="444" customWidth="1"/>
    <col min="9474" max="9474" width="17.28515625" style="444" customWidth="1"/>
    <col min="9475" max="9475" width="23.28515625" style="444" customWidth="1"/>
    <col min="9476" max="9477" width="11.42578125" style="444" customWidth="1"/>
    <col min="9478" max="9480" width="11.42578125" style="444"/>
    <col min="9481" max="9481" width="15.7109375" style="444" customWidth="1"/>
    <col min="9482" max="9728" width="11.42578125" style="444"/>
    <col min="9729" max="9729" width="2.7109375" style="444" customWidth="1"/>
    <col min="9730" max="9730" width="17.28515625" style="444" customWidth="1"/>
    <col min="9731" max="9731" width="23.28515625" style="444" customWidth="1"/>
    <col min="9732" max="9733" width="11.42578125" style="444" customWidth="1"/>
    <col min="9734" max="9736" width="11.42578125" style="444"/>
    <col min="9737" max="9737" width="15.7109375" style="444" customWidth="1"/>
    <col min="9738" max="9984" width="11.42578125" style="444"/>
    <col min="9985" max="9985" width="2.7109375" style="444" customWidth="1"/>
    <col min="9986" max="9986" width="17.28515625" style="444" customWidth="1"/>
    <col min="9987" max="9987" width="23.28515625" style="444" customWidth="1"/>
    <col min="9988" max="9989" width="11.42578125" style="444" customWidth="1"/>
    <col min="9990" max="9992" width="11.42578125" style="444"/>
    <col min="9993" max="9993" width="15.7109375" style="444" customWidth="1"/>
    <col min="9994" max="10240" width="11.42578125" style="444"/>
    <col min="10241" max="10241" width="2.7109375" style="444" customWidth="1"/>
    <col min="10242" max="10242" width="17.28515625" style="444" customWidth="1"/>
    <col min="10243" max="10243" width="23.28515625" style="444" customWidth="1"/>
    <col min="10244" max="10245" width="11.42578125" style="444" customWidth="1"/>
    <col min="10246" max="10248" width="11.42578125" style="444"/>
    <col min="10249" max="10249" width="15.7109375" style="444" customWidth="1"/>
    <col min="10250" max="10496" width="11.42578125" style="444"/>
    <col min="10497" max="10497" width="2.7109375" style="444" customWidth="1"/>
    <col min="10498" max="10498" width="17.28515625" style="444" customWidth="1"/>
    <col min="10499" max="10499" width="23.28515625" style="444" customWidth="1"/>
    <col min="10500" max="10501" width="11.42578125" style="444" customWidth="1"/>
    <col min="10502" max="10504" width="11.42578125" style="444"/>
    <col min="10505" max="10505" width="15.7109375" style="444" customWidth="1"/>
    <col min="10506" max="10752" width="11.42578125" style="444"/>
    <col min="10753" max="10753" width="2.7109375" style="444" customWidth="1"/>
    <col min="10754" max="10754" width="17.28515625" style="444" customWidth="1"/>
    <col min="10755" max="10755" width="23.28515625" style="444" customWidth="1"/>
    <col min="10756" max="10757" width="11.42578125" style="444" customWidth="1"/>
    <col min="10758" max="10760" width="11.42578125" style="444"/>
    <col min="10761" max="10761" width="15.7109375" style="444" customWidth="1"/>
    <col min="10762" max="11008" width="11.42578125" style="444"/>
    <col min="11009" max="11009" width="2.7109375" style="444" customWidth="1"/>
    <col min="11010" max="11010" width="17.28515625" style="444" customWidth="1"/>
    <col min="11011" max="11011" width="23.28515625" style="444" customWidth="1"/>
    <col min="11012" max="11013" width="11.42578125" style="444" customWidth="1"/>
    <col min="11014" max="11016" width="11.42578125" style="444"/>
    <col min="11017" max="11017" width="15.7109375" style="444" customWidth="1"/>
    <col min="11018" max="11264" width="11.42578125" style="444"/>
    <col min="11265" max="11265" width="2.7109375" style="444" customWidth="1"/>
    <col min="11266" max="11266" width="17.28515625" style="444" customWidth="1"/>
    <col min="11267" max="11267" width="23.28515625" style="444" customWidth="1"/>
    <col min="11268" max="11269" width="11.42578125" style="444" customWidth="1"/>
    <col min="11270" max="11272" width="11.42578125" style="444"/>
    <col min="11273" max="11273" width="15.7109375" style="444" customWidth="1"/>
    <col min="11274" max="11520" width="11.42578125" style="444"/>
    <col min="11521" max="11521" width="2.7109375" style="444" customWidth="1"/>
    <col min="11522" max="11522" width="17.28515625" style="444" customWidth="1"/>
    <col min="11523" max="11523" width="23.28515625" style="444" customWidth="1"/>
    <col min="11524" max="11525" width="11.42578125" style="444" customWidth="1"/>
    <col min="11526" max="11528" width="11.42578125" style="444"/>
    <col min="11529" max="11529" width="15.7109375" style="444" customWidth="1"/>
    <col min="11530" max="11776" width="11.42578125" style="444"/>
    <col min="11777" max="11777" width="2.7109375" style="444" customWidth="1"/>
    <col min="11778" max="11778" width="17.28515625" style="444" customWidth="1"/>
    <col min="11779" max="11779" width="23.28515625" style="444" customWidth="1"/>
    <col min="11780" max="11781" width="11.42578125" style="444" customWidth="1"/>
    <col min="11782" max="11784" width="11.42578125" style="444"/>
    <col min="11785" max="11785" width="15.7109375" style="444" customWidth="1"/>
    <col min="11786" max="12032" width="11.42578125" style="444"/>
    <col min="12033" max="12033" width="2.7109375" style="444" customWidth="1"/>
    <col min="12034" max="12034" width="17.28515625" style="444" customWidth="1"/>
    <col min="12035" max="12035" width="23.28515625" style="444" customWidth="1"/>
    <col min="12036" max="12037" width="11.42578125" style="444" customWidth="1"/>
    <col min="12038" max="12040" width="11.42578125" style="444"/>
    <col min="12041" max="12041" width="15.7109375" style="444" customWidth="1"/>
    <col min="12042" max="12288" width="11.42578125" style="444"/>
    <col min="12289" max="12289" width="2.7109375" style="444" customWidth="1"/>
    <col min="12290" max="12290" width="17.28515625" style="444" customWidth="1"/>
    <col min="12291" max="12291" width="23.28515625" style="444" customWidth="1"/>
    <col min="12292" max="12293" width="11.42578125" style="444" customWidth="1"/>
    <col min="12294" max="12296" width="11.42578125" style="444"/>
    <col min="12297" max="12297" width="15.7109375" style="444" customWidth="1"/>
    <col min="12298" max="12544" width="11.42578125" style="444"/>
    <col min="12545" max="12545" width="2.7109375" style="444" customWidth="1"/>
    <col min="12546" max="12546" width="17.28515625" style="444" customWidth="1"/>
    <col min="12547" max="12547" width="23.28515625" style="444" customWidth="1"/>
    <col min="12548" max="12549" width="11.42578125" style="444" customWidth="1"/>
    <col min="12550" max="12552" width="11.42578125" style="444"/>
    <col min="12553" max="12553" width="15.7109375" style="444" customWidth="1"/>
    <col min="12554" max="12800" width="11.42578125" style="444"/>
    <col min="12801" max="12801" width="2.7109375" style="444" customWidth="1"/>
    <col min="12802" max="12802" width="17.28515625" style="444" customWidth="1"/>
    <col min="12803" max="12803" width="23.28515625" style="444" customWidth="1"/>
    <col min="12804" max="12805" width="11.42578125" style="444" customWidth="1"/>
    <col min="12806" max="12808" width="11.42578125" style="444"/>
    <col min="12809" max="12809" width="15.7109375" style="444" customWidth="1"/>
    <col min="12810" max="13056" width="11.42578125" style="444"/>
    <col min="13057" max="13057" width="2.7109375" style="444" customWidth="1"/>
    <col min="13058" max="13058" width="17.28515625" style="444" customWidth="1"/>
    <col min="13059" max="13059" width="23.28515625" style="444" customWidth="1"/>
    <col min="13060" max="13061" width="11.42578125" style="444" customWidth="1"/>
    <col min="13062" max="13064" width="11.42578125" style="444"/>
    <col min="13065" max="13065" width="15.7109375" style="444" customWidth="1"/>
    <col min="13066" max="13312" width="11.42578125" style="444"/>
    <col min="13313" max="13313" width="2.7109375" style="444" customWidth="1"/>
    <col min="13314" max="13314" width="17.28515625" style="444" customWidth="1"/>
    <col min="13315" max="13315" width="23.28515625" style="444" customWidth="1"/>
    <col min="13316" max="13317" width="11.42578125" style="444" customWidth="1"/>
    <col min="13318" max="13320" width="11.42578125" style="444"/>
    <col min="13321" max="13321" width="15.7109375" style="444" customWidth="1"/>
    <col min="13322" max="13568" width="11.42578125" style="444"/>
    <col min="13569" max="13569" width="2.7109375" style="444" customWidth="1"/>
    <col min="13570" max="13570" width="17.28515625" style="444" customWidth="1"/>
    <col min="13571" max="13571" width="23.28515625" style="444" customWidth="1"/>
    <col min="13572" max="13573" width="11.42578125" style="444" customWidth="1"/>
    <col min="13574" max="13576" width="11.42578125" style="444"/>
    <col min="13577" max="13577" width="15.7109375" style="444" customWidth="1"/>
    <col min="13578" max="13824" width="11.42578125" style="444"/>
    <col min="13825" max="13825" width="2.7109375" style="444" customWidth="1"/>
    <col min="13826" max="13826" width="17.28515625" style="444" customWidth="1"/>
    <col min="13827" max="13827" width="23.28515625" style="444" customWidth="1"/>
    <col min="13828" max="13829" width="11.42578125" style="444" customWidth="1"/>
    <col min="13830" max="13832" width="11.42578125" style="444"/>
    <col min="13833" max="13833" width="15.7109375" style="444" customWidth="1"/>
    <col min="13834" max="14080" width="11.42578125" style="444"/>
    <col min="14081" max="14081" width="2.7109375" style="444" customWidth="1"/>
    <col min="14082" max="14082" width="17.28515625" style="444" customWidth="1"/>
    <col min="14083" max="14083" width="23.28515625" style="444" customWidth="1"/>
    <col min="14084" max="14085" width="11.42578125" style="444" customWidth="1"/>
    <col min="14086" max="14088" width="11.42578125" style="444"/>
    <col min="14089" max="14089" width="15.7109375" style="444" customWidth="1"/>
    <col min="14090" max="14336" width="11.42578125" style="444"/>
    <col min="14337" max="14337" width="2.7109375" style="444" customWidth="1"/>
    <col min="14338" max="14338" width="17.28515625" style="444" customWidth="1"/>
    <col min="14339" max="14339" width="23.28515625" style="444" customWidth="1"/>
    <col min="14340" max="14341" width="11.42578125" style="444" customWidth="1"/>
    <col min="14342" max="14344" width="11.42578125" style="444"/>
    <col min="14345" max="14345" width="15.7109375" style="444" customWidth="1"/>
    <col min="14346" max="14592" width="11.42578125" style="444"/>
    <col min="14593" max="14593" width="2.7109375" style="444" customWidth="1"/>
    <col min="14594" max="14594" width="17.28515625" style="444" customWidth="1"/>
    <col min="14595" max="14595" width="23.28515625" style="444" customWidth="1"/>
    <col min="14596" max="14597" width="11.42578125" style="444" customWidth="1"/>
    <col min="14598" max="14600" width="11.42578125" style="444"/>
    <col min="14601" max="14601" width="15.7109375" style="444" customWidth="1"/>
    <col min="14602" max="14848" width="11.42578125" style="444"/>
    <col min="14849" max="14849" width="2.7109375" style="444" customWidth="1"/>
    <col min="14850" max="14850" width="17.28515625" style="444" customWidth="1"/>
    <col min="14851" max="14851" width="23.28515625" style="444" customWidth="1"/>
    <col min="14852" max="14853" width="11.42578125" style="444" customWidth="1"/>
    <col min="14854" max="14856" width="11.42578125" style="444"/>
    <col min="14857" max="14857" width="15.7109375" style="444" customWidth="1"/>
    <col min="14858" max="15104" width="11.42578125" style="444"/>
    <col min="15105" max="15105" width="2.7109375" style="444" customWidth="1"/>
    <col min="15106" max="15106" width="17.28515625" style="444" customWidth="1"/>
    <col min="15107" max="15107" width="23.28515625" style="444" customWidth="1"/>
    <col min="15108" max="15109" width="11.42578125" style="444" customWidth="1"/>
    <col min="15110" max="15112" width="11.42578125" style="444"/>
    <col min="15113" max="15113" width="15.7109375" style="444" customWidth="1"/>
    <col min="15114" max="15360" width="11.42578125" style="444"/>
    <col min="15361" max="15361" width="2.7109375" style="444" customWidth="1"/>
    <col min="15362" max="15362" width="17.28515625" style="444" customWidth="1"/>
    <col min="15363" max="15363" width="23.28515625" style="444" customWidth="1"/>
    <col min="15364" max="15365" width="11.42578125" style="444" customWidth="1"/>
    <col min="15366" max="15368" width="11.42578125" style="444"/>
    <col min="15369" max="15369" width="15.7109375" style="444" customWidth="1"/>
    <col min="15370" max="15616" width="11.42578125" style="444"/>
    <col min="15617" max="15617" width="2.7109375" style="444" customWidth="1"/>
    <col min="15618" max="15618" width="17.28515625" style="444" customWidth="1"/>
    <col min="15619" max="15619" width="23.28515625" style="444" customWidth="1"/>
    <col min="15620" max="15621" width="11.42578125" style="444" customWidth="1"/>
    <col min="15622" max="15624" width="11.42578125" style="444"/>
    <col min="15625" max="15625" width="15.7109375" style="444" customWidth="1"/>
    <col min="15626" max="15872" width="11.42578125" style="444"/>
    <col min="15873" max="15873" width="2.7109375" style="444" customWidth="1"/>
    <col min="15874" max="15874" width="17.28515625" style="444" customWidth="1"/>
    <col min="15875" max="15875" width="23.28515625" style="444" customWidth="1"/>
    <col min="15876" max="15877" width="11.42578125" style="444" customWidth="1"/>
    <col min="15878" max="15880" width="11.42578125" style="444"/>
    <col min="15881" max="15881" width="15.7109375" style="444" customWidth="1"/>
    <col min="15882" max="16128" width="11.42578125" style="444"/>
    <col min="16129" max="16129" width="2.7109375" style="444" customWidth="1"/>
    <col min="16130" max="16130" width="17.28515625" style="444" customWidth="1"/>
    <col min="16131" max="16131" width="23.28515625" style="444" customWidth="1"/>
    <col min="16132" max="16133" width="11.42578125" style="444" customWidth="1"/>
    <col min="16134" max="16136" width="11.42578125" style="444"/>
    <col min="16137" max="16137" width="15.7109375" style="444" customWidth="1"/>
    <col min="16138" max="16384" width="11.42578125" style="444"/>
  </cols>
  <sheetData>
    <row r="1" spans="1:11" s="402" customFormat="1" ht="32.25" customHeight="1" x14ac:dyDescent="0.2">
      <c r="A1" s="517"/>
      <c r="B1" s="517"/>
      <c r="C1" s="517"/>
      <c r="D1" s="517"/>
      <c r="E1" s="517"/>
      <c r="F1" s="517"/>
      <c r="G1" s="517"/>
      <c r="I1" s="395"/>
    </row>
    <row r="2" spans="1:11" s="431" customFormat="1" ht="13.15" customHeight="1" x14ac:dyDescent="0.2">
      <c r="A2" s="430"/>
      <c r="G2" s="432" t="s">
        <v>575</v>
      </c>
      <c r="H2" s="433"/>
      <c r="I2" s="433"/>
      <c r="K2" s="395"/>
    </row>
    <row r="3" spans="1:11" s="402" customFormat="1" ht="19.5" customHeight="1" x14ac:dyDescent="0.25">
      <c r="A3" s="434" t="s">
        <v>17</v>
      </c>
      <c r="D3" s="435"/>
    </row>
    <row r="4" spans="1:11" s="431" customFormat="1" ht="19.5" customHeight="1" x14ac:dyDescent="0.2">
      <c r="A4" s="430"/>
      <c r="G4" s="436"/>
      <c r="H4" s="433"/>
      <c r="I4" s="433"/>
    </row>
    <row r="5" spans="1:11" s="431" customFormat="1" ht="13.15" customHeight="1" x14ac:dyDescent="0.2">
      <c r="A5" s="430"/>
      <c r="G5" s="436"/>
      <c r="H5" s="433"/>
      <c r="I5" s="433"/>
    </row>
    <row r="6" spans="1:11" s="431" customFormat="1" ht="13.15" customHeight="1" x14ac:dyDescent="0.2">
      <c r="A6" s="518" t="s">
        <v>504</v>
      </c>
      <c r="B6" s="519"/>
      <c r="C6" s="519"/>
      <c r="D6" s="519"/>
      <c r="E6" s="519"/>
      <c r="F6" s="518"/>
      <c r="G6" s="518"/>
      <c r="H6" s="433"/>
      <c r="I6" s="433"/>
    </row>
    <row r="7" spans="1:11" s="431" customFormat="1" ht="13.15" customHeight="1" x14ac:dyDescent="0.2">
      <c r="A7" s="430"/>
      <c r="G7" s="436"/>
      <c r="H7" s="433"/>
      <c r="I7" s="433"/>
    </row>
    <row r="8" spans="1:11" s="436" customFormat="1" ht="13.15" customHeight="1" x14ac:dyDescent="0.2">
      <c r="B8" s="471" t="s">
        <v>423</v>
      </c>
      <c r="C8" s="417"/>
      <c r="D8" s="417"/>
      <c r="E8" s="472"/>
      <c r="F8" s="437"/>
      <c r="G8" s="437"/>
      <c r="H8" s="433"/>
      <c r="I8" s="433"/>
    </row>
    <row r="9" spans="1:11" s="436" customFormat="1" ht="13.15" customHeight="1" x14ac:dyDescent="0.2">
      <c r="A9" s="473"/>
      <c r="B9" s="514" t="s">
        <v>424</v>
      </c>
      <c r="C9" s="514"/>
      <c r="D9" s="520"/>
      <c r="E9" s="396"/>
      <c r="F9" s="396"/>
      <c r="H9" s="433"/>
      <c r="I9" s="433"/>
    </row>
    <row r="10" spans="1:11" s="436" customFormat="1" ht="13.15" customHeight="1" x14ac:dyDescent="0.2">
      <c r="A10" s="473"/>
      <c r="B10" s="521" t="s">
        <v>412</v>
      </c>
      <c r="C10" s="521"/>
      <c r="D10" s="474"/>
      <c r="E10" s="475"/>
      <c r="G10" s="438"/>
      <c r="H10" s="433"/>
      <c r="I10" s="433"/>
    </row>
    <row r="11" spans="1:11" s="436" customFormat="1" ht="13.15" customHeight="1" x14ac:dyDescent="0.2">
      <c r="A11" s="473"/>
      <c r="B11" s="513" t="s">
        <v>95</v>
      </c>
      <c r="C11" s="514"/>
      <c r="D11" s="474"/>
      <c r="E11" s="475"/>
      <c r="G11" s="438"/>
      <c r="H11" s="439"/>
      <c r="I11" s="439"/>
    </row>
    <row r="12" spans="1:11" s="436" customFormat="1" ht="13.15" customHeight="1" x14ac:dyDescent="0.2">
      <c r="A12" s="473"/>
      <c r="B12" s="508" t="s">
        <v>415</v>
      </c>
      <c r="C12" s="508"/>
      <c r="D12" s="474"/>
      <c r="E12" s="475"/>
      <c r="G12" s="438"/>
      <c r="H12" s="439"/>
      <c r="I12" s="439"/>
    </row>
    <row r="13" spans="1:11" s="436" customFormat="1" ht="13.15" customHeight="1" x14ac:dyDescent="0.2">
      <c r="A13" s="473"/>
      <c r="B13" s="508" t="s">
        <v>413</v>
      </c>
      <c r="C13" s="508"/>
      <c r="D13" s="474"/>
      <c r="E13" s="475"/>
      <c r="G13" s="438"/>
    </row>
    <row r="14" spans="1:11" s="436" customFormat="1" ht="13.15" customHeight="1" x14ac:dyDescent="0.2">
      <c r="A14" s="473"/>
      <c r="B14" s="508" t="s">
        <v>425</v>
      </c>
      <c r="C14" s="508"/>
      <c r="D14" s="474"/>
      <c r="E14" s="475"/>
      <c r="G14" s="438"/>
    </row>
    <row r="15" spans="1:11" s="436" customFormat="1" ht="13.15" customHeight="1" x14ac:dyDescent="0.2">
      <c r="A15" s="473"/>
      <c r="B15" s="508" t="s">
        <v>96</v>
      </c>
      <c r="C15" s="508"/>
      <c r="D15" s="474"/>
      <c r="E15" s="475"/>
      <c r="G15" s="438"/>
    </row>
    <row r="16" spans="1:11" s="436" customFormat="1" ht="13.15" customHeight="1" x14ac:dyDescent="0.2">
      <c r="A16" s="473"/>
      <c r="B16" s="516" t="s">
        <v>97</v>
      </c>
      <c r="C16" s="516"/>
      <c r="D16" s="474"/>
      <c r="E16" s="475"/>
      <c r="G16" s="438"/>
    </row>
    <row r="17" spans="1:7" s="436" customFormat="1" ht="13.15" customHeight="1" x14ac:dyDescent="0.2">
      <c r="A17" s="473"/>
      <c r="B17" s="516"/>
      <c r="C17" s="516"/>
      <c r="D17" s="474"/>
      <c r="E17" s="475"/>
      <c r="G17" s="438"/>
    </row>
    <row r="18" spans="1:7" s="436" customFormat="1" ht="13.15" customHeight="1" x14ac:dyDescent="0.2">
      <c r="B18" s="471" t="s">
        <v>426</v>
      </c>
      <c r="C18" s="394"/>
      <c r="D18" s="474"/>
      <c r="E18" s="475"/>
      <c r="G18" s="438"/>
    </row>
    <row r="19" spans="1:7" s="436" customFormat="1" ht="13.15" customHeight="1" x14ac:dyDescent="0.2">
      <c r="A19" s="473"/>
      <c r="B19" s="513" t="s">
        <v>408</v>
      </c>
      <c r="C19" s="514"/>
      <c r="D19" s="474"/>
      <c r="E19" s="475"/>
      <c r="G19" s="438"/>
    </row>
    <row r="20" spans="1:7" s="436" customFormat="1" ht="13.15" customHeight="1" x14ac:dyDescent="0.2">
      <c r="A20" s="473"/>
      <c r="B20" s="516" t="s">
        <v>414</v>
      </c>
      <c r="C20" s="516"/>
      <c r="D20" s="474"/>
      <c r="E20" s="475"/>
      <c r="G20" s="438"/>
    </row>
    <row r="21" spans="1:7" s="436" customFormat="1" ht="13.15" customHeight="1" x14ac:dyDescent="0.2">
      <c r="A21" s="473"/>
      <c r="B21" s="508" t="s">
        <v>427</v>
      </c>
      <c r="C21" s="508"/>
      <c r="D21" s="474"/>
      <c r="E21" s="475"/>
      <c r="G21" s="438"/>
    </row>
    <row r="22" spans="1:7" s="436" customFormat="1" ht="13.15" customHeight="1" x14ac:dyDescent="0.2">
      <c r="A22" s="473"/>
      <c r="B22" s="508" t="s">
        <v>428</v>
      </c>
      <c r="C22" s="508"/>
      <c r="D22" s="474"/>
      <c r="E22" s="475"/>
      <c r="G22" s="438"/>
    </row>
    <row r="23" spans="1:7" s="436" customFormat="1" ht="13.15" customHeight="1" x14ac:dyDescent="0.2">
      <c r="A23" s="473"/>
      <c r="B23" s="508" t="s">
        <v>429</v>
      </c>
      <c r="C23" s="508"/>
      <c r="D23" s="474"/>
      <c r="E23" s="475"/>
      <c r="G23" s="438"/>
    </row>
    <row r="24" spans="1:7" s="436" customFormat="1" ht="13.15" customHeight="1" x14ac:dyDescent="0.2">
      <c r="A24" s="473"/>
      <c r="B24" s="508" t="s">
        <v>416</v>
      </c>
      <c r="C24" s="508"/>
      <c r="D24" s="474"/>
      <c r="E24" s="475"/>
      <c r="G24" s="431"/>
    </row>
    <row r="25" spans="1:7" s="436" customFormat="1" ht="13.15" customHeight="1" x14ac:dyDescent="0.2">
      <c r="A25" s="473"/>
      <c r="B25" s="513" t="s">
        <v>404</v>
      </c>
      <c r="C25" s="514"/>
      <c r="D25" s="474"/>
      <c r="E25" s="475"/>
      <c r="G25" s="431"/>
    </row>
    <row r="26" spans="1:7" s="436" customFormat="1" ht="13.15" customHeight="1" x14ac:dyDescent="0.2">
      <c r="A26" s="440" t="s">
        <v>505</v>
      </c>
      <c r="B26" s="513" t="s">
        <v>505</v>
      </c>
      <c r="C26" s="514"/>
      <c r="D26" s="474"/>
      <c r="E26" s="475"/>
      <c r="G26" s="431"/>
    </row>
    <row r="27" spans="1:7" s="431" customFormat="1" ht="13.15" customHeight="1" x14ac:dyDescent="0.2">
      <c r="A27" s="473"/>
      <c r="B27" s="513" t="s">
        <v>407</v>
      </c>
      <c r="C27" s="514"/>
      <c r="D27" s="474"/>
      <c r="E27" s="475"/>
      <c r="F27" s="436"/>
    </row>
    <row r="28" spans="1:7" s="431" customFormat="1" ht="13.15" customHeight="1" x14ac:dyDescent="0.2">
      <c r="A28" s="473"/>
      <c r="B28" s="508" t="s">
        <v>430</v>
      </c>
      <c r="C28" s="515"/>
      <c r="D28" s="474"/>
      <c r="E28" s="475"/>
    </row>
    <row r="29" spans="1:7" s="431" customFormat="1" ht="13.15" customHeight="1" x14ac:dyDescent="0.2">
      <c r="A29" s="473"/>
      <c r="B29" s="508" t="s">
        <v>403</v>
      </c>
      <c r="C29" s="508"/>
      <c r="D29" s="474"/>
      <c r="E29" s="475"/>
    </row>
    <row r="30" spans="1:7" s="431" customFormat="1" ht="13.15" customHeight="1" x14ac:dyDescent="0.2">
      <c r="A30" s="473"/>
      <c r="B30" s="508" t="s">
        <v>417</v>
      </c>
      <c r="C30" s="508"/>
      <c r="D30" s="474"/>
      <c r="E30" s="475"/>
    </row>
    <row r="31" spans="1:7" s="431" customFormat="1" ht="13.15" customHeight="1" x14ac:dyDescent="0.2">
      <c r="A31" s="473"/>
      <c r="B31" s="441" t="s">
        <v>506</v>
      </c>
      <c r="C31" s="441"/>
      <c r="D31" s="474"/>
      <c r="E31" s="475"/>
    </row>
    <row r="32" spans="1:7" s="431" customFormat="1" ht="13.15" customHeight="1" x14ac:dyDescent="0.2">
      <c r="A32" s="473"/>
      <c r="B32" s="508" t="s">
        <v>409</v>
      </c>
      <c r="C32" s="508"/>
      <c r="D32" s="474"/>
      <c r="E32" s="475"/>
    </row>
    <row r="33" spans="1:7" s="431" customFormat="1" ht="13.15" customHeight="1" x14ac:dyDescent="0.2">
      <c r="A33" s="473"/>
      <c r="B33" s="508" t="s">
        <v>431</v>
      </c>
      <c r="C33" s="508"/>
      <c r="D33" s="474"/>
      <c r="E33" s="475"/>
    </row>
    <row r="34" spans="1:7" s="431" customFormat="1" ht="13.15" customHeight="1" x14ac:dyDescent="0.2">
      <c r="A34" s="473"/>
      <c r="B34" s="441"/>
      <c r="C34" s="442"/>
      <c r="D34" s="474"/>
      <c r="E34" s="475"/>
    </row>
    <row r="35" spans="1:7" s="431" customFormat="1" ht="13.15" customHeight="1" x14ac:dyDescent="0.2">
      <c r="A35" s="509" t="s">
        <v>576</v>
      </c>
      <c r="B35" s="510"/>
      <c r="C35" s="510"/>
      <c r="D35" s="510"/>
      <c r="E35" s="510"/>
      <c r="F35" s="429"/>
      <c r="G35" s="429"/>
    </row>
    <row r="36" spans="1:7" s="431" customFormat="1" ht="13.15" customHeight="1" x14ac:dyDescent="0.2">
      <c r="A36" s="418"/>
      <c r="B36" s="476"/>
      <c r="C36" s="476"/>
      <c r="D36" s="443"/>
      <c r="E36" s="443"/>
      <c r="F36" s="443"/>
      <c r="G36" s="443"/>
    </row>
    <row r="37" spans="1:7" s="436" customFormat="1" ht="13.15" customHeight="1" x14ac:dyDescent="0.2">
      <c r="A37" s="507" t="s">
        <v>577</v>
      </c>
      <c r="B37" s="507"/>
      <c r="C37" s="507"/>
      <c r="D37" s="507"/>
      <c r="E37" s="507"/>
      <c r="F37" s="507"/>
      <c r="G37" s="507"/>
    </row>
    <row r="38" spans="1:7" ht="13.15" customHeight="1" x14ac:dyDescent="0.2">
      <c r="A38" s="473"/>
      <c r="B38" s="393"/>
      <c r="C38" s="393"/>
      <c r="D38" s="474"/>
      <c r="E38" s="475"/>
      <c r="F38" s="431"/>
      <c r="G38" s="431"/>
    </row>
    <row r="39" spans="1:7" ht="13.15" customHeight="1" x14ac:dyDescent="0.2">
      <c r="A39" s="511" t="s">
        <v>578</v>
      </c>
      <c r="B39" s="511"/>
      <c r="C39" s="511"/>
      <c r="D39" s="511"/>
      <c r="E39" s="511"/>
      <c r="F39" s="512"/>
      <c r="G39" s="512"/>
    </row>
    <row r="40" spans="1:7" ht="13.15" customHeight="1" x14ac:dyDescent="0.2">
      <c r="A40" s="512"/>
      <c r="B40" s="512"/>
      <c r="C40" s="512"/>
      <c r="D40" s="512"/>
      <c r="E40" s="512"/>
      <c r="F40" s="512"/>
      <c r="G40" s="512"/>
    </row>
    <row r="41" spans="1:7" ht="13.15" customHeight="1" x14ac:dyDescent="0.2">
      <c r="A41" s="477"/>
      <c r="B41" s="477"/>
      <c r="C41" s="477"/>
      <c r="D41" s="477"/>
      <c r="E41" s="477"/>
    </row>
    <row r="42" spans="1:7" ht="13.15" customHeight="1" x14ac:dyDescent="0.2">
      <c r="A42" s="506" t="s">
        <v>410</v>
      </c>
      <c r="B42" s="506"/>
      <c r="C42" s="506"/>
      <c r="D42" s="506"/>
      <c r="E42" s="506"/>
      <c r="F42" s="506"/>
      <c r="G42" s="506"/>
    </row>
    <row r="43" spans="1:7" ht="13.15" customHeight="1" x14ac:dyDescent="0.2">
      <c r="A43" s="507" t="s">
        <v>411</v>
      </c>
      <c r="B43" s="507"/>
      <c r="C43" s="428" t="s">
        <v>579</v>
      </c>
      <c r="D43" s="428"/>
      <c r="E43" s="428"/>
      <c r="F43" s="428"/>
      <c r="G43" s="428"/>
    </row>
    <row r="44" spans="1:7" ht="13.15" customHeight="1" x14ac:dyDescent="0.2">
      <c r="A44" s="506"/>
      <c r="B44" s="506"/>
      <c r="C44" s="506"/>
      <c r="D44" s="506"/>
      <c r="E44" s="506"/>
      <c r="F44" s="506"/>
      <c r="G44" s="506"/>
    </row>
    <row r="45" spans="1:7" ht="13.15" customHeight="1" x14ac:dyDescent="0.2">
      <c r="A45" s="507"/>
      <c r="B45" s="507"/>
      <c r="C45" s="428"/>
      <c r="D45" s="428"/>
      <c r="E45" s="428"/>
      <c r="F45" s="428"/>
      <c r="G45" s="428"/>
    </row>
    <row r="46" spans="1:7" ht="13.15" customHeight="1" x14ac:dyDescent="0.2"/>
    <row r="47" spans="1:7" ht="13.15" customHeight="1" x14ac:dyDescent="0.2"/>
    <row r="48" spans="1:7" ht="13.15" customHeight="1" x14ac:dyDescent="0.2"/>
    <row r="49" ht="13.15" customHeight="1" x14ac:dyDescent="0.2"/>
    <row r="50" ht="13.15" customHeight="1" x14ac:dyDescent="0.2"/>
    <row r="51" ht="13.15" customHeight="1" x14ac:dyDescent="0.2"/>
    <row r="52" ht="13.15" customHeight="1" x14ac:dyDescent="0.2"/>
    <row r="53" ht="13.15" customHeight="1" x14ac:dyDescent="0.2"/>
    <row r="54" ht="13.15" customHeight="1" x14ac:dyDescent="0.2"/>
    <row r="55" ht="13.15" customHeight="1" x14ac:dyDescent="0.2"/>
    <row r="56" ht="13.15" customHeight="1" x14ac:dyDescent="0.2"/>
    <row r="57" ht="13.15" customHeight="1" x14ac:dyDescent="0.2"/>
    <row r="58" ht="13.15" customHeight="1" x14ac:dyDescent="0.2"/>
    <row r="59" ht="13.15" customHeight="1" x14ac:dyDescent="0.2"/>
    <row r="60" ht="13.15" customHeight="1" x14ac:dyDescent="0.2"/>
    <row r="61" ht="13.15" customHeight="1" x14ac:dyDescent="0.2"/>
    <row r="62" ht="13.15" customHeight="1" x14ac:dyDescent="0.2"/>
    <row r="63" ht="13.15" customHeight="1" x14ac:dyDescent="0.2"/>
  </sheetData>
  <mergeCells count="32">
    <mergeCell ref="B19:C19"/>
    <mergeCell ref="A1:G1"/>
    <mergeCell ref="A6:G6"/>
    <mergeCell ref="B9:D9"/>
    <mergeCell ref="B10:C10"/>
    <mergeCell ref="B11:C11"/>
    <mergeCell ref="B12:C12"/>
    <mergeCell ref="B13:C13"/>
    <mergeCell ref="B14:C14"/>
    <mergeCell ref="B15:C15"/>
    <mergeCell ref="B16:C16"/>
    <mergeCell ref="B17:C17"/>
    <mergeCell ref="B32:C32"/>
    <mergeCell ref="B20:C20"/>
    <mergeCell ref="B21:C21"/>
    <mergeCell ref="B22:C22"/>
    <mergeCell ref="B23:C23"/>
    <mergeCell ref="B24:C24"/>
    <mergeCell ref="B25:C25"/>
    <mergeCell ref="B26:C26"/>
    <mergeCell ref="B27:C27"/>
    <mergeCell ref="B28:C28"/>
    <mergeCell ref="B29:C29"/>
    <mergeCell ref="B30:C30"/>
    <mergeCell ref="A44:G44"/>
    <mergeCell ref="A45:B45"/>
    <mergeCell ref="B33:C33"/>
    <mergeCell ref="A35:E35"/>
    <mergeCell ref="A37:G37"/>
    <mergeCell ref="A39:G40"/>
    <mergeCell ref="A42:G42"/>
    <mergeCell ref="A43:B43"/>
  </mergeCells>
  <hyperlinks>
    <hyperlink ref="A39:E40" r:id="rId1" display="Das Glossar enthält Erläuterungen zu allen statistisch relevanten Begriffen, die in den verschiedenen Produkten der Statistik der BA verwendung finden." xr:uid="{F8E08B0A-ED24-45EF-B04B-7546D0C7FC8E}"/>
    <hyperlink ref="A39:G40" r:id="rId2" display="Das Glossar enthält Erläuterungen zu allen statistisch relevanten Begriffen, die in den verschiedenen Produkten der Statistik der BA Verwendung finden." xr:uid="{15C0F54B-C41E-4F3C-A910-54A172405D55}"/>
    <hyperlink ref="A43:B43" r:id="rId3" display="Abkürzungsverzeichnis" xr:uid="{7FC24B11-72EB-4221-BE86-7311429B0CA5}"/>
    <hyperlink ref="C43" r:id="rId4" xr:uid="{B4FBDF95-1111-4389-9DA6-4A413FABE230}"/>
    <hyperlink ref="A37:G37" r:id="rId5" display="Die Qualitätsberichte der Statistik erläutern die Entstehung und Aussagekraft der jeweiligen Fachstatistik." xr:uid="{75A753CF-3A2C-4BAE-B591-3C444AFCE381}"/>
    <hyperlink ref="B9:D9" r:id="rId6" display="Arbeitsuche, Arbeitslosigkeit und Unterbeschäftigung" xr:uid="{9D3A8BCA-D9BB-406C-8E2D-FF50BFED3FBF}"/>
    <hyperlink ref="B10:C10" r:id="rId7" display="Ausbildungsmarkt" xr:uid="{010DC341-4B33-453C-964E-6CDA7A1EA2BD}"/>
    <hyperlink ref="B11:C11" r:id="rId8" display="Beschäftigung" xr:uid="{1EAC943B-91C1-4B71-8B93-7298E97516EC}"/>
    <hyperlink ref="B12:C12" r:id="rId9" display="Einnahmen/Ausgaben" xr:uid="{A0EA5FAB-AF55-40EC-8BB6-B03ED0D4BCCC}"/>
    <hyperlink ref="B13:C13" r:id="rId10" display="Förderung und berufliche Rehabilitation" xr:uid="{D779D1F9-FD64-4875-8105-12AD3E643C65}"/>
    <hyperlink ref="B14:C14" r:id="rId11" display="Gemeldete Arbeitsstellen" xr:uid="{58648955-3384-493C-9288-F4277C0572AF}"/>
    <hyperlink ref="B15:C15" r:id="rId12" display="Grundsicherung für Arbeitsuchende (SGB II)" xr:uid="{4CD2C190-05AF-40D5-A3FB-76DC0881DC4A}"/>
    <hyperlink ref="B16:C16" r:id="rId13" display="Leistungen SGB III" xr:uid="{E1CDF2FE-006C-4989-AF12-0DFE11793098}"/>
    <hyperlink ref="B19:C19" r:id="rId14" display="Berufe" xr:uid="{B981CC02-682D-4595-B749-7FEE8FE0540C}"/>
    <hyperlink ref="B20:C20" r:id="rId15" display="Bildung" xr:uid="{9584360A-B35C-4AF4-B90C-63E66116897C}"/>
    <hyperlink ref="B21:C21" r:id="rId16" display="Demografie" xr:uid="{041D4292-9FD8-49CF-8393-94E02F279D6D}"/>
    <hyperlink ref="B22:C22" r:id="rId17" display="Entgelt" xr:uid="{54365E31-D98D-4FA8-ADA5-101071CA8954}"/>
    <hyperlink ref="B23:C23" r:id="rId18" display="Fachkräftebedarf" xr:uid="{62399472-186A-4C1B-9B6B-B0E5BFEA36DB}"/>
    <hyperlink ref="B24:C24" r:id="rId19" display="Familien und Kinder" xr:uid="{97BF567D-58CC-4033-91D0-E244686B2D6E}"/>
    <hyperlink ref="B25:C25" r:id="rId20" display="Frauen und Männer" xr:uid="{254C8358-E3A7-49FA-A2D3-F6A2EE317E4B}"/>
    <hyperlink ref="B27:C27" r:id="rId21" display="Langzeitarbeitslosigkeit" xr:uid="{B1D54F45-FDA0-4A81-8DFB-A1C6E0D61E0E}"/>
    <hyperlink ref="B28:C28" r:id="rId22" display="Menschen mit Behinderungen" xr:uid="{AC498943-ECB1-4BBC-9A88-62CB3FA4E6EE}"/>
    <hyperlink ref="B29:C29" r:id="rId23" display="Migration" xr:uid="{F7A51B67-A7E3-4CBF-A702-914756BF312C}"/>
    <hyperlink ref="B30:C30" r:id="rId24" display="Regionale Mobilität" xr:uid="{0897296E-D879-4EA3-8C7A-E19EE6391D92}"/>
    <hyperlink ref="B32:C32" r:id="rId25" display="Wirtschaftszweige" xr:uid="{DAC9D420-AED5-4D83-9343-A1D21E86772D}"/>
    <hyperlink ref="B33:C33" r:id="rId26" display="Zeitarbeit" xr:uid="{B17C0FF0-F93C-4DF0-AEC5-046396E9D7A2}"/>
    <hyperlink ref="A26" r:id="rId27" tooltip="Jüngere" display="https://statistik.arbeitsagentur.de/DE/Navigation/Statistiken/Themen-im-Fokus/Juengere/Juengere-Nav.html?mtm_campaign=Bericht" xr:uid="{874A9392-167A-4051-AFA4-81223E4BE77A}"/>
    <hyperlink ref="B26:C26" r:id="rId28" display="Jüngere" xr:uid="{81E9FF12-BDCD-432F-9E68-8C0C12EF5812}"/>
    <hyperlink ref="A35:E35" r:id="rId29" display="Die Methodischen Hinweise der Statistik bieten ergänzende Informationen." xr:uid="{47535477-B730-424C-9D7E-AA4342CD8541}"/>
    <hyperlink ref="B31" r:id="rId30" xr:uid="{FD17F09F-130A-46F0-A0BA-55222B896B70}"/>
  </hyperlinks>
  <printOptions horizontalCentered="1"/>
  <pageMargins left="0.70866141732283472" right="0.39370078740157483" top="0.39370078740157483" bottom="0.59055118110236227" header="0.39370078740157483" footer="0.39370078740157483"/>
  <pageSetup paperSize="9" fitToWidth="0" orientation="portrait" r:id="rId31"/>
  <headerFooter alignWithMargins="0"/>
  <drawing r:id="rId3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6">
    <tabColor rgb="FF92D050"/>
  </sheetPr>
  <dimension ref="A1:J66"/>
  <sheetViews>
    <sheetView topLeftCell="A15" workbookViewId="0">
      <selection activeCell="I34" sqref="I34"/>
    </sheetView>
  </sheetViews>
  <sheetFormatPr baseColWidth="10" defaultRowHeight="12.75" x14ac:dyDescent="0.2"/>
  <cols>
    <col min="1" max="1" width="54.5703125" bestFit="1" customWidth="1"/>
    <col min="2" max="2" width="28.28515625" customWidth="1"/>
    <col min="4" max="4" width="5.42578125" customWidth="1"/>
  </cols>
  <sheetData>
    <row r="1" spans="1:10" x14ac:dyDescent="0.2">
      <c r="A1" s="102" t="str">
        <f>CHOOSE(C2,A2,A3,A4,A5,A6,A7,A8,A9,A10,A11,A12,A13,A14,A15,A16,A17,A18,A19,A20)</f>
        <v>Deutschland</v>
      </c>
      <c r="B1" s="102" t="str">
        <f>CHOOSE(C2,B2,B3,B4,B5,B6,B7,B8,B9,B10,B11,B12,B13,B14,B15,B16,B17,B18,B19,B20)</f>
        <v>Gesamt</v>
      </c>
      <c r="C1" s="102"/>
      <c r="E1" s="129" t="s">
        <v>172</v>
      </c>
      <c r="F1" s="129"/>
      <c r="G1" s="129"/>
      <c r="H1" s="129"/>
      <c r="I1" s="129"/>
      <c r="J1" s="129"/>
    </row>
    <row r="2" spans="1:10" ht="63.75" customHeight="1" x14ac:dyDescent="0.2">
      <c r="A2" s="93" t="s">
        <v>98</v>
      </c>
      <c r="B2" s="303" t="s">
        <v>271</v>
      </c>
      <c r="C2" s="94">
        <v>1</v>
      </c>
      <c r="E2" s="522" t="s">
        <v>253</v>
      </c>
      <c r="F2" s="522"/>
      <c r="G2" s="522"/>
      <c r="H2" s="522"/>
      <c r="I2" s="522"/>
      <c r="J2" s="522"/>
    </row>
    <row r="3" spans="1:10" x14ac:dyDescent="0.2">
      <c r="A3" s="99" t="s">
        <v>124</v>
      </c>
      <c r="B3" s="303" t="s">
        <v>124</v>
      </c>
      <c r="C3" s="94"/>
    </row>
    <row r="4" spans="1:10" x14ac:dyDescent="0.2">
      <c r="A4" s="99" t="s">
        <v>125</v>
      </c>
      <c r="B4" s="303" t="s">
        <v>125</v>
      </c>
      <c r="C4" s="94"/>
      <c r="E4" s="250"/>
      <c r="F4" s="250"/>
      <c r="G4" s="249"/>
      <c r="H4" s="249"/>
    </row>
    <row r="5" spans="1:10" x14ac:dyDescent="0.2">
      <c r="A5" s="100" t="s">
        <v>143</v>
      </c>
      <c r="B5" s="99" t="s">
        <v>108</v>
      </c>
      <c r="C5" s="94"/>
      <c r="E5" s="250"/>
      <c r="F5" s="250"/>
      <c r="G5" s="249"/>
      <c r="H5" s="249"/>
    </row>
    <row r="6" spans="1:10" x14ac:dyDescent="0.2">
      <c r="A6" s="100" t="s">
        <v>144</v>
      </c>
      <c r="B6" s="99" t="s">
        <v>109</v>
      </c>
      <c r="C6" s="94"/>
      <c r="E6" s="250"/>
      <c r="F6" s="250"/>
      <c r="G6" s="249"/>
      <c r="H6" s="249"/>
    </row>
    <row r="7" spans="1:10" x14ac:dyDescent="0.2">
      <c r="A7" s="100" t="s">
        <v>145</v>
      </c>
      <c r="B7" s="99" t="s">
        <v>110</v>
      </c>
      <c r="C7" s="94"/>
      <c r="E7" s="250"/>
      <c r="F7" s="250"/>
      <c r="G7" s="249"/>
      <c r="H7" s="249"/>
    </row>
    <row r="8" spans="1:10" x14ac:dyDescent="0.2">
      <c r="A8" s="100" t="s">
        <v>146</v>
      </c>
      <c r="B8" s="99" t="s">
        <v>111</v>
      </c>
      <c r="C8" s="94"/>
      <c r="E8" s="250"/>
      <c r="F8" s="250"/>
      <c r="G8" s="249"/>
      <c r="H8" s="249"/>
    </row>
    <row r="9" spans="1:10" x14ac:dyDescent="0.2">
      <c r="A9" s="100" t="s">
        <v>147</v>
      </c>
      <c r="B9" s="99" t="s">
        <v>112</v>
      </c>
      <c r="C9" s="94"/>
      <c r="E9" s="250"/>
      <c r="F9" s="250"/>
      <c r="G9" s="249"/>
      <c r="H9" s="249"/>
    </row>
    <row r="10" spans="1:10" x14ac:dyDescent="0.2">
      <c r="A10" s="100" t="s">
        <v>148</v>
      </c>
      <c r="B10" s="99" t="s">
        <v>113</v>
      </c>
      <c r="C10" s="94"/>
      <c r="E10" s="250"/>
      <c r="F10" s="250"/>
      <c r="G10" s="249"/>
      <c r="H10" s="249"/>
    </row>
    <row r="11" spans="1:10" x14ac:dyDescent="0.2">
      <c r="A11" s="100" t="s">
        <v>149</v>
      </c>
      <c r="B11" s="99" t="s">
        <v>114</v>
      </c>
      <c r="C11" s="94"/>
      <c r="E11" s="250"/>
      <c r="F11" s="250"/>
      <c r="G11" s="249"/>
      <c r="H11" s="249"/>
    </row>
    <row r="12" spans="1:10" x14ac:dyDescent="0.2">
      <c r="A12" s="100" t="s">
        <v>150</v>
      </c>
      <c r="B12" s="99" t="s">
        <v>115</v>
      </c>
      <c r="C12" s="94"/>
      <c r="E12" s="250"/>
      <c r="F12" s="250"/>
      <c r="G12" s="249"/>
      <c r="H12" s="249"/>
    </row>
    <row r="13" spans="1:10" x14ac:dyDescent="0.2">
      <c r="A13" s="100" t="s">
        <v>151</v>
      </c>
      <c r="B13" s="99" t="s">
        <v>116</v>
      </c>
      <c r="C13" s="94"/>
      <c r="E13" s="250"/>
      <c r="F13" s="250"/>
      <c r="G13" s="249"/>
      <c r="H13" s="249"/>
    </row>
    <row r="14" spans="1:10" x14ac:dyDescent="0.2">
      <c r="A14" s="100" t="s">
        <v>152</v>
      </c>
      <c r="B14" s="99" t="s">
        <v>117</v>
      </c>
      <c r="C14" s="94"/>
      <c r="E14" s="250"/>
      <c r="F14" s="250"/>
      <c r="G14" s="249"/>
      <c r="H14" s="249"/>
    </row>
    <row r="15" spans="1:10" x14ac:dyDescent="0.2">
      <c r="A15" s="100" t="s">
        <v>153</v>
      </c>
      <c r="B15" s="99" t="s">
        <v>118</v>
      </c>
      <c r="C15" s="94"/>
      <c r="E15" s="250"/>
      <c r="F15" s="250"/>
      <c r="G15" s="249"/>
      <c r="H15" s="249"/>
    </row>
    <row r="16" spans="1:10" x14ac:dyDescent="0.2">
      <c r="A16" s="100" t="s">
        <v>154</v>
      </c>
      <c r="B16" s="99" t="s">
        <v>119</v>
      </c>
      <c r="C16" s="94"/>
      <c r="E16" s="250"/>
      <c r="F16" s="250"/>
      <c r="G16" s="249"/>
      <c r="H16" s="249"/>
    </row>
    <row r="17" spans="1:8" x14ac:dyDescent="0.2">
      <c r="A17" s="100" t="s">
        <v>155</v>
      </c>
      <c r="B17" s="99" t="s">
        <v>120</v>
      </c>
      <c r="C17" s="94"/>
      <c r="E17" s="250"/>
      <c r="F17" s="250"/>
      <c r="G17" s="249"/>
      <c r="H17" s="249"/>
    </row>
    <row r="18" spans="1:8" x14ac:dyDescent="0.2">
      <c r="A18" s="100" t="s">
        <v>156</v>
      </c>
      <c r="B18" s="99" t="s">
        <v>121</v>
      </c>
      <c r="C18" s="94"/>
      <c r="E18" s="249"/>
      <c r="F18" s="249"/>
      <c r="G18" s="249"/>
      <c r="H18" s="249"/>
    </row>
    <row r="19" spans="1:8" x14ac:dyDescent="0.2">
      <c r="A19" s="100" t="s">
        <v>157</v>
      </c>
      <c r="B19" s="99" t="s">
        <v>122</v>
      </c>
      <c r="C19" s="94"/>
    </row>
    <row r="20" spans="1:8" x14ac:dyDescent="0.2">
      <c r="A20" s="100" t="s">
        <v>158</v>
      </c>
      <c r="B20" s="99" t="s">
        <v>123</v>
      </c>
      <c r="C20" s="94"/>
    </row>
    <row r="22" spans="1:8" x14ac:dyDescent="0.2">
      <c r="A22" s="107" t="s">
        <v>135</v>
      </c>
      <c r="B22" s="106"/>
      <c r="C22" s="106"/>
    </row>
    <row r="23" spans="1:8" x14ac:dyDescent="0.2">
      <c r="A23" s="104" t="str">
        <f>IF(C29=1,A29,IF(C29=2,A30,IF(C29=3,A31,)))</f>
        <v>Berufsausbildungsstellen und Bewerber</v>
      </c>
      <c r="B23" s="105"/>
      <c r="C23" s="105"/>
    </row>
    <row r="24" spans="1:8" x14ac:dyDescent="0.2">
      <c r="A24" s="106" t="s">
        <v>165</v>
      </c>
      <c r="B24" s="106" t="s">
        <v>271</v>
      </c>
      <c r="C24" s="106"/>
    </row>
    <row r="25" spans="1:8" x14ac:dyDescent="0.2">
      <c r="A25" s="106" t="s">
        <v>168</v>
      </c>
      <c r="B25" s="106" t="s">
        <v>272</v>
      </c>
      <c r="C25" s="106"/>
    </row>
    <row r="26" spans="1:8" x14ac:dyDescent="0.2">
      <c r="A26" s="106" t="s">
        <v>164</v>
      </c>
      <c r="B26" s="106" t="s">
        <v>405</v>
      </c>
      <c r="C26" s="106"/>
    </row>
    <row r="27" spans="1:8" x14ac:dyDescent="0.2">
      <c r="A27" s="106" t="s">
        <v>167</v>
      </c>
      <c r="B27" s="106" t="s">
        <v>406</v>
      </c>
      <c r="C27" s="106"/>
    </row>
    <row r="28" spans="1:8" x14ac:dyDescent="0.2">
      <c r="A28" s="106" t="s">
        <v>250</v>
      </c>
      <c r="B28" s="106" t="s">
        <v>271</v>
      </c>
      <c r="C28" s="106"/>
    </row>
    <row r="29" spans="1:8" x14ac:dyDescent="0.2">
      <c r="A29" s="106" t="s">
        <v>166</v>
      </c>
      <c r="B29" s="252" t="s">
        <v>273</v>
      </c>
      <c r="C29" s="106">
        <v>1</v>
      </c>
    </row>
    <row r="30" spans="1:8" x14ac:dyDescent="0.2">
      <c r="A30" s="106" t="s">
        <v>176</v>
      </c>
      <c r="B30" s="106"/>
      <c r="C30" s="106"/>
    </row>
    <row r="31" spans="1:8" x14ac:dyDescent="0.2">
      <c r="A31" s="106" t="s">
        <v>249</v>
      </c>
      <c r="B31" s="106"/>
      <c r="C31" s="106"/>
    </row>
    <row r="32" spans="1:8" x14ac:dyDescent="0.2">
      <c r="A32" s="106"/>
      <c r="B32" s="106"/>
      <c r="C32" s="106"/>
    </row>
    <row r="33" spans="1:3" x14ac:dyDescent="0.2">
      <c r="A33" s="106" t="s">
        <v>450</v>
      </c>
      <c r="B33" s="106" t="s">
        <v>547</v>
      </c>
      <c r="C33" s="106">
        <v>5</v>
      </c>
    </row>
    <row r="34" spans="1:3" x14ac:dyDescent="0.2">
      <c r="A34" s="106" t="s">
        <v>452</v>
      </c>
      <c r="B34" s="106"/>
      <c r="C34" s="106"/>
    </row>
    <row r="35" spans="1:3" x14ac:dyDescent="0.2">
      <c r="A35" s="106" t="s">
        <v>451</v>
      </c>
      <c r="B35" s="106"/>
      <c r="C35" s="106"/>
    </row>
    <row r="36" spans="1:3" x14ac:dyDescent="0.2">
      <c r="A36" s="106" t="s">
        <v>546</v>
      </c>
      <c r="B36" s="106"/>
      <c r="C36" s="106"/>
    </row>
    <row r="37" spans="1:3" x14ac:dyDescent="0.2">
      <c r="A37" s="106" t="s">
        <v>547</v>
      </c>
      <c r="B37" s="106"/>
      <c r="C37" s="106"/>
    </row>
    <row r="39" spans="1:3" x14ac:dyDescent="0.2">
      <c r="A39" s="113" t="s">
        <v>169</v>
      </c>
      <c r="B39" s="110"/>
      <c r="C39" s="110"/>
    </row>
    <row r="40" spans="1:3" x14ac:dyDescent="0.2">
      <c r="A40" s="112"/>
      <c r="B40" s="112"/>
      <c r="C40" s="112"/>
    </row>
    <row r="41" spans="1:3" x14ac:dyDescent="0.2">
      <c r="A41" s="110" t="s">
        <v>21</v>
      </c>
      <c r="B41" s="110" t="s">
        <v>271</v>
      </c>
      <c r="C41" s="110">
        <v>1</v>
      </c>
    </row>
    <row r="42" spans="1:3" x14ac:dyDescent="0.2">
      <c r="A42" s="110" t="s">
        <v>18</v>
      </c>
      <c r="B42" s="110" t="s">
        <v>18</v>
      </c>
      <c r="C42" s="110"/>
    </row>
    <row r="43" spans="1:3" x14ac:dyDescent="0.2">
      <c r="A43" s="110" t="s">
        <v>19</v>
      </c>
      <c r="B43" s="110" t="s">
        <v>19</v>
      </c>
      <c r="C43" s="110"/>
    </row>
    <row r="44" spans="1:3" x14ac:dyDescent="0.2">
      <c r="A44" s="113" t="s">
        <v>105</v>
      </c>
      <c r="B44" s="110" t="s">
        <v>274</v>
      </c>
      <c r="C44" s="110"/>
    </row>
    <row r="45" spans="1:3" x14ac:dyDescent="0.2">
      <c r="A45" s="110" t="s">
        <v>104</v>
      </c>
      <c r="B45" s="110" t="s">
        <v>272</v>
      </c>
      <c r="C45" s="110"/>
    </row>
    <row r="47" spans="1:3" x14ac:dyDescent="0.2">
      <c r="A47" s="114" t="s">
        <v>139</v>
      </c>
      <c r="B47" s="115"/>
      <c r="C47" s="115"/>
    </row>
    <row r="48" spans="1:3" x14ac:dyDescent="0.2">
      <c r="A48" s="116"/>
      <c r="B48" s="116"/>
      <c r="C48" s="116"/>
    </row>
    <row r="49" spans="1:3" x14ac:dyDescent="0.2">
      <c r="A49" s="115" t="s">
        <v>164</v>
      </c>
      <c r="B49" s="115" t="s">
        <v>405</v>
      </c>
      <c r="C49" s="115">
        <v>1</v>
      </c>
    </row>
    <row r="50" spans="1:3" x14ac:dyDescent="0.2">
      <c r="A50" s="115" t="s">
        <v>167</v>
      </c>
      <c r="B50" s="115" t="s">
        <v>406</v>
      </c>
      <c r="C50" s="115"/>
    </row>
    <row r="51" spans="1:3" x14ac:dyDescent="0.2">
      <c r="A51" s="115" t="s">
        <v>250</v>
      </c>
      <c r="B51" s="253" t="s">
        <v>271</v>
      </c>
      <c r="C51" s="115"/>
    </row>
    <row r="52" spans="1:3" x14ac:dyDescent="0.2">
      <c r="A52" s="115"/>
      <c r="B52" s="253" t="s">
        <v>273</v>
      </c>
      <c r="C52" s="115"/>
    </row>
    <row r="54" spans="1:3" x14ac:dyDescent="0.2">
      <c r="A54" s="118" t="s">
        <v>140</v>
      </c>
      <c r="B54" s="118"/>
      <c r="C54" s="118"/>
    </row>
    <row r="55" spans="1:3" x14ac:dyDescent="0.2">
      <c r="A55" s="119"/>
      <c r="B55" s="119"/>
      <c r="C55" s="119"/>
    </row>
    <row r="56" spans="1:3" x14ac:dyDescent="0.2">
      <c r="A56" s="118" t="s">
        <v>165</v>
      </c>
      <c r="B56" s="118" t="s">
        <v>271</v>
      </c>
      <c r="C56" s="118">
        <v>1</v>
      </c>
    </row>
    <row r="57" spans="1:3" x14ac:dyDescent="0.2">
      <c r="A57" s="118" t="s">
        <v>168</v>
      </c>
      <c r="B57" s="118" t="s">
        <v>272</v>
      </c>
      <c r="C57" s="118"/>
    </row>
    <row r="58" spans="1:3" x14ac:dyDescent="0.2">
      <c r="A58" s="118" t="s">
        <v>164</v>
      </c>
      <c r="B58" s="118" t="s">
        <v>405</v>
      </c>
      <c r="C58" s="118"/>
    </row>
    <row r="59" spans="1:3" x14ac:dyDescent="0.2">
      <c r="A59" s="118" t="s">
        <v>167</v>
      </c>
      <c r="B59" s="118" t="s">
        <v>406</v>
      </c>
      <c r="C59" s="118"/>
    </row>
    <row r="60" spans="1:3" x14ac:dyDescent="0.2">
      <c r="A60" s="118" t="s">
        <v>250</v>
      </c>
      <c r="B60" s="118" t="s">
        <v>271</v>
      </c>
      <c r="C60" s="118"/>
    </row>
    <row r="61" spans="1:3" x14ac:dyDescent="0.2">
      <c r="A61" s="118" t="s">
        <v>166</v>
      </c>
      <c r="B61" s="306" t="s">
        <v>273</v>
      </c>
      <c r="C61" s="118"/>
    </row>
    <row r="62" spans="1:3" x14ac:dyDescent="0.2">
      <c r="A62" s="118" t="s">
        <v>176</v>
      </c>
      <c r="B62" s="118"/>
      <c r="C62" s="118"/>
    </row>
    <row r="63" spans="1:3" x14ac:dyDescent="0.2">
      <c r="A63" s="118" t="s">
        <v>251</v>
      </c>
      <c r="B63" s="118"/>
      <c r="C63" s="118"/>
    </row>
    <row r="64" spans="1:3" x14ac:dyDescent="0.2">
      <c r="A64" s="118" t="s">
        <v>192</v>
      </c>
      <c r="B64" s="118"/>
      <c r="C64" s="118"/>
    </row>
    <row r="65" spans="1:3" x14ac:dyDescent="0.2">
      <c r="A65" s="118" t="s">
        <v>193</v>
      </c>
      <c r="B65" s="118"/>
      <c r="C65" s="118"/>
    </row>
    <row r="66" spans="1:3" x14ac:dyDescent="0.2">
      <c r="A66" s="118" t="s">
        <v>252</v>
      </c>
      <c r="B66" s="118"/>
      <c r="C66" s="118"/>
    </row>
  </sheetData>
  <mergeCells count="1">
    <mergeCell ref="E2:J2"/>
  </mergeCells>
  <pageMargins left="0.7" right="0.7" top="0.78740157499999996" bottom="0.78740157499999996"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8913" r:id="rId4" name="Drop Down 1">
              <controlPr defaultSize="0" print="0" autoLine="0" autoPict="0">
                <anchor moveWithCells="1">
                  <from>
                    <xdr:col>0</xdr:col>
                    <xdr:colOff>9525</xdr:colOff>
                    <xdr:row>1</xdr:row>
                    <xdr:rowOff>47625</xdr:rowOff>
                  </from>
                  <to>
                    <xdr:col>0</xdr:col>
                    <xdr:colOff>2400300</xdr:colOff>
                    <xdr:row>1</xdr:row>
                    <xdr:rowOff>247650</xdr:rowOff>
                  </to>
                </anchor>
              </controlPr>
            </control>
          </mc:Choice>
        </mc:AlternateContent>
        <mc:AlternateContent xmlns:mc="http://schemas.openxmlformats.org/markup-compatibility/2006">
          <mc:Choice Requires="x14">
            <control shapeId="38914" r:id="rId5" name="Drop Down 2">
              <controlPr defaultSize="0" print="0" autoLine="0" autoPict="0">
                <anchor moveWithCells="1">
                  <from>
                    <xdr:col>3</xdr:col>
                    <xdr:colOff>95250</xdr:colOff>
                    <xdr:row>21</xdr:row>
                    <xdr:rowOff>142875</xdr:rowOff>
                  </from>
                  <to>
                    <xdr:col>8</xdr:col>
                    <xdr:colOff>47625</xdr:colOff>
                    <xdr:row>23</xdr:row>
                    <xdr:rowOff>19050</xdr:rowOff>
                  </to>
                </anchor>
              </controlPr>
            </control>
          </mc:Choice>
        </mc:AlternateContent>
        <mc:AlternateContent xmlns:mc="http://schemas.openxmlformats.org/markup-compatibility/2006">
          <mc:Choice Requires="x14">
            <control shapeId="38915" r:id="rId6" name="Drop Down 3">
              <controlPr defaultSize="0" print="0" autoLine="0" autoPict="0">
                <anchor moveWithCells="1">
                  <from>
                    <xdr:col>3</xdr:col>
                    <xdr:colOff>76200</xdr:colOff>
                    <xdr:row>38</xdr:row>
                    <xdr:rowOff>133350</xdr:rowOff>
                  </from>
                  <to>
                    <xdr:col>6</xdr:col>
                    <xdr:colOff>581025</xdr:colOff>
                    <xdr:row>40</xdr:row>
                    <xdr:rowOff>9525</xdr:rowOff>
                  </to>
                </anchor>
              </controlPr>
            </control>
          </mc:Choice>
        </mc:AlternateContent>
        <mc:AlternateContent xmlns:mc="http://schemas.openxmlformats.org/markup-compatibility/2006">
          <mc:Choice Requires="x14">
            <control shapeId="38916" r:id="rId7" name="Drop Down 4">
              <controlPr defaultSize="0" print="0" autoLine="0" autoPict="0">
                <anchor moveWithCells="1">
                  <from>
                    <xdr:col>3</xdr:col>
                    <xdr:colOff>66675</xdr:colOff>
                    <xdr:row>47</xdr:row>
                    <xdr:rowOff>9525</xdr:rowOff>
                  </from>
                  <to>
                    <xdr:col>6</xdr:col>
                    <xdr:colOff>571500</xdr:colOff>
                    <xdr:row>48</xdr:row>
                    <xdr:rowOff>47625</xdr:rowOff>
                  </to>
                </anchor>
              </controlPr>
            </control>
          </mc:Choice>
        </mc:AlternateContent>
        <mc:AlternateContent xmlns:mc="http://schemas.openxmlformats.org/markup-compatibility/2006">
          <mc:Choice Requires="x14">
            <control shapeId="38917" r:id="rId8" name="Drop Down 5">
              <controlPr defaultSize="0" print="0" autoLine="0" autoPict="0">
                <anchor moveWithCells="1">
                  <from>
                    <xdr:col>3</xdr:col>
                    <xdr:colOff>57150</xdr:colOff>
                    <xdr:row>53</xdr:row>
                    <xdr:rowOff>123825</xdr:rowOff>
                  </from>
                  <to>
                    <xdr:col>8</xdr:col>
                    <xdr:colOff>9525</xdr:colOff>
                    <xdr:row>55</xdr:row>
                    <xdr:rowOff>0</xdr:rowOff>
                  </to>
                </anchor>
              </controlPr>
            </control>
          </mc:Choice>
        </mc:AlternateContent>
        <mc:AlternateContent xmlns:mc="http://schemas.openxmlformats.org/markup-compatibility/2006">
          <mc:Choice Requires="x14">
            <control shapeId="38918" r:id="rId9" name="Drop Down 6">
              <controlPr defaultSize="0" autoLine="0" autoPict="0">
                <anchor moveWithCells="1">
                  <from>
                    <xdr:col>3</xdr:col>
                    <xdr:colOff>133350</xdr:colOff>
                    <xdr:row>31</xdr:row>
                    <xdr:rowOff>142875</xdr:rowOff>
                  </from>
                  <to>
                    <xdr:col>5</xdr:col>
                    <xdr:colOff>457200</xdr:colOff>
                    <xdr:row>33</xdr:row>
                    <xdr:rowOff>19050</xdr:rowOff>
                  </to>
                </anchor>
              </controlPr>
            </control>
          </mc:Choice>
        </mc:AlternateContent>
      </controls>
    </mc:Choice>
  </mc:AlternateConten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92D050"/>
  </sheetPr>
  <dimension ref="A1:M60"/>
  <sheetViews>
    <sheetView topLeftCell="A2" workbookViewId="0">
      <selection activeCell="I34" sqref="I34"/>
    </sheetView>
  </sheetViews>
  <sheetFormatPr baseColWidth="10" defaultColWidth="11.42578125" defaultRowHeight="11.25" x14ac:dyDescent="0.2"/>
  <cols>
    <col min="1" max="1" width="30.7109375" style="130" customWidth="1"/>
    <col min="2" max="7" width="10.7109375" style="130" customWidth="1"/>
    <col min="8" max="8" width="12.7109375" style="130" customWidth="1"/>
    <col min="9" max="9" width="15.7109375" style="130" customWidth="1"/>
    <col min="10" max="13" width="6.7109375" style="130" customWidth="1"/>
    <col min="14" max="16384" width="11.42578125" style="130"/>
  </cols>
  <sheetData>
    <row r="1" spans="1:13" s="131" customFormat="1" x14ac:dyDescent="0.2">
      <c r="A1" s="131" t="s">
        <v>200</v>
      </c>
      <c r="B1" s="131" t="s">
        <v>128</v>
      </c>
      <c r="C1" s="131" t="s">
        <v>201</v>
      </c>
      <c r="D1" s="131" t="s">
        <v>202</v>
      </c>
      <c r="E1" s="131" t="s">
        <v>23</v>
      </c>
      <c r="F1" s="131" t="s">
        <v>203</v>
      </c>
      <c r="G1" s="131" t="s">
        <v>23</v>
      </c>
      <c r="H1" s="131" t="s">
        <v>204</v>
      </c>
      <c r="I1" s="131" t="s">
        <v>205</v>
      </c>
      <c r="J1" s="131" t="s">
        <v>206</v>
      </c>
      <c r="K1" s="131" t="s">
        <v>23</v>
      </c>
      <c r="L1" s="131" t="s">
        <v>23</v>
      </c>
      <c r="M1" s="131" t="s">
        <v>23</v>
      </c>
    </row>
    <row r="2" spans="1:13" s="133" customFormat="1" ht="45" x14ac:dyDescent="0.2">
      <c r="A2" s="133" t="s">
        <v>23</v>
      </c>
      <c r="B2" s="133" t="s">
        <v>23</v>
      </c>
      <c r="C2" s="133" t="s">
        <v>23</v>
      </c>
      <c r="D2" s="133" t="s">
        <v>207</v>
      </c>
      <c r="E2" s="133" t="s">
        <v>208</v>
      </c>
      <c r="F2" s="133" t="s">
        <v>207</v>
      </c>
      <c r="G2" s="133" t="s">
        <v>208</v>
      </c>
      <c r="H2" s="133" t="s">
        <v>23</v>
      </c>
      <c r="I2" s="133" t="s">
        <v>23</v>
      </c>
      <c r="J2" s="133" t="s">
        <v>209</v>
      </c>
      <c r="K2" s="133" t="s">
        <v>210</v>
      </c>
      <c r="L2" s="133" t="s">
        <v>211</v>
      </c>
      <c r="M2" s="133" t="s">
        <v>212</v>
      </c>
    </row>
    <row r="3" spans="1:13" s="132" customFormat="1" ht="67.5" x14ac:dyDescent="0.2">
      <c r="A3" s="132" t="s">
        <v>257</v>
      </c>
      <c r="F3" s="134" t="s">
        <v>213</v>
      </c>
      <c r="H3" s="134" t="s">
        <v>214</v>
      </c>
      <c r="I3" s="134" t="s">
        <v>215</v>
      </c>
    </row>
    <row r="4" spans="1:13" x14ac:dyDescent="0.2">
      <c r="A4" s="130" t="s">
        <v>255</v>
      </c>
      <c r="B4" s="130" t="s">
        <v>313</v>
      </c>
      <c r="C4" s="130">
        <v>0</v>
      </c>
    </row>
    <row r="5" spans="1:13" x14ac:dyDescent="0.2">
      <c r="A5" s="130" t="s">
        <v>314</v>
      </c>
      <c r="B5" s="130" t="s">
        <v>199</v>
      </c>
      <c r="D5" s="130">
        <v>1</v>
      </c>
      <c r="E5" s="130" t="s">
        <v>216</v>
      </c>
      <c r="F5" s="130" t="s">
        <v>259</v>
      </c>
      <c r="G5" s="130" t="s">
        <v>216</v>
      </c>
      <c r="I5" s="130" t="s">
        <v>217</v>
      </c>
      <c r="J5" s="130">
        <v>120</v>
      </c>
      <c r="K5" s="130">
        <v>1</v>
      </c>
      <c r="L5" s="130">
        <v>1</v>
      </c>
      <c r="M5" s="130">
        <v>0</v>
      </c>
    </row>
    <row r="6" spans="1:13" x14ac:dyDescent="0.2">
      <c r="A6" s="130" t="s">
        <v>315</v>
      </c>
      <c r="B6" s="130" t="s">
        <v>199</v>
      </c>
      <c r="D6" s="130">
        <v>121</v>
      </c>
      <c r="E6" s="130" t="s">
        <v>216</v>
      </c>
      <c r="F6" s="130" t="s">
        <v>258</v>
      </c>
      <c r="G6" s="130" t="s">
        <v>216</v>
      </c>
      <c r="I6" s="130" t="s">
        <v>217</v>
      </c>
      <c r="J6" s="130">
        <v>120</v>
      </c>
      <c r="K6" s="130">
        <v>1</v>
      </c>
      <c r="L6" s="130">
        <v>1</v>
      </c>
      <c r="M6" s="130">
        <v>0</v>
      </c>
    </row>
    <row r="7" spans="1:13" x14ac:dyDescent="0.2">
      <c r="A7" s="130" t="s">
        <v>316</v>
      </c>
      <c r="B7" s="130" t="s">
        <v>199</v>
      </c>
      <c r="D7" s="130">
        <v>1441</v>
      </c>
      <c r="E7" s="130" t="s">
        <v>216</v>
      </c>
      <c r="F7" s="130" t="s">
        <v>260</v>
      </c>
      <c r="G7" s="130" t="s">
        <v>216</v>
      </c>
      <c r="I7" s="130" t="s">
        <v>217</v>
      </c>
      <c r="J7" s="130">
        <v>120</v>
      </c>
      <c r="K7" s="130">
        <v>1</v>
      </c>
      <c r="L7" s="130">
        <v>1</v>
      </c>
      <c r="M7" s="130">
        <v>0</v>
      </c>
    </row>
    <row r="8" spans="1:13" x14ac:dyDescent="0.2">
      <c r="A8" s="130" t="s">
        <v>317</v>
      </c>
      <c r="B8" s="130" t="s">
        <v>199</v>
      </c>
      <c r="D8" s="130" t="s">
        <v>261</v>
      </c>
      <c r="E8" s="130">
        <v>1</v>
      </c>
      <c r="F8" s="130" t="s">
        <v>261</v>
      </c>
      <c r="G8" s="130" t="s">
        <v>198</v>
      </c>
      <c r="I8" s="130" t="s">
        <v>218</v>
      </c>
      <c r="J8" s="130">
        <v>1</v>
      </c>
      <c r="K8" s="130">
        <v>0</v>
      </c>
      <c r="L8" s="130">
        <v>1</v>
      </c>
      <c r="M8" s="130">
        <v>0</v>
      </c>
    </row>
    <row r="9" spans="1:13" x14ac:dyDescent="0.2">
      <c r="A9" s="130" t="s">
        <v>255</v>
      </c>
      <c r="B9" s="130" t="s">
        <v>318</v>
      </c>
      <c r="C9" s="130">
        <v>0</v>
      </c>
    </row>
    <row r="10" spans="1:13" x14ac:dyDescent="0.2">
      <c r="A10" s="130" t="s">
        <v>320</v>
      </c>
      <c r="B10" s="130" t="s">
        <v>219</v>
      </c>
      <c r="D10" s="130">
        <v>1</v>
      </c>
      <c r="E10" s="130" t="s">
        <v>319</v>
      </c>
      <c r="F10" s="130" t="s">
        <v>263</v>
      </c>
      <c r="G10" s="130" t="s">
        <v>319</v>
      </c>
      <c r="I10" s="130" t="s">
        <v>217</v>
      </c>
      <c r="J10" s="130">
        <v>60</v>
      </c>
      <c r="K10" s="130">
        <v>1</v>
      </c>
      <c r="L10" s="130">
        <v>1</v>
      </c>
      <c r="M10" s="130">
        <v>0</v>
      </c>
    </row>
    <row r="11" spans="1:13" x14ac:dyDescent="0.2">
      <c r="A11" s="130" t="s">
        <v>321</v>
      </c>
      <c r="B11" s="130" t="s">
        <v>219</v>
      </c>
      <c r="D11" s="130">
        <v>61</v>
      </c>
      <c r="E11" s="130" t="s">
        <v>319</v>
      </c>
      <c r="F11" s="130" t="s">
        <v>262</v>
      </c>
      <c r="G11" s="130" t="s">
        <v>319</v>
      </c>
      <c r="I11" s="130" t="s">
        <v>217</v>
      </c>
      <c r="J11" s="130">
        <v>60</v>
      </c>
      <c r="K11" s="130">
        <v>1</v>
      </c>
      <c r="L11" s="130">
        <v>1</v>
      </c>
      <c r="M11" s="130">
        <v>0</v>
      </c>
    </row>
    <row r="12" spans="1:13" x14ac:dyDescent="0.2">
      <c r="A12" s="130" t="s">
        <v>322</v>
      </c>
      <c r="B12" s="130" t="s">
        <v>219</v>
      </c>
      <c r="D12" s="130">
        <v>721</v>
      </c>
      <c r="E12" s="130" t="s">
        <v>319</v>
      </c>
      <c r="F12" s="130" t="s">
        <v>264</v>
      </c>
      <c r="G12" s="130" t="s">
        <v>319</v>
      </c>
      <c r="I12" s="130" t="s">
        <v>217</v>
      </c>
      <c r="J12" s="130">
        <v>60</v>
      </c>
      <c r="K12" s="130">
        <v>1</v>
      </c>
      <c r="L12" s="130">
        <v>1</v>
      </c>
      <c r="M12" s="130">
        <v>0</v>
      </c>
    </row>
    <row r="13" spans="1:13" x14ac:dyDescent="0.2">
      <c r="A13" s="130" t="s">
        <v>323</v>
      </c>
      <c r="B13" s="130" t="s">
        <v>219</v>
      </c>
      <c r="D13" s="130" t="s">
        <v>265</v>
      </c>
      <c r="E13" s="130">
        <v>1</v>
      </c>
      <c r="F13" s="130" t="s">
        <v>265</v>
      </c>
      <c r="G13" s="130" t="s">
        <v>254</v>
      </c>
      <c r="I13" s="130" t="s">
        <v>218</v>
      </c>
      <c r="J13" s="130">
        <v>1</v>
      </c>
      <c r="K13" s="130">
        <v>0</v>
      </c>
      <c r="L13" s="130">
        <v>2</v>
      </c>
      <c r="M13" s="130">
        <v>1</v>
      </c>
    </row>
    <row r="14" spans="1:13" x14ac:dyDescent="0.2">
      <c r="A14" s="130" t="s">
        <v>324</v>
      </c>
      <c r="B14" s="130" t="s">
        <v>219</v>
      </c>
      <c r="D14" s="130" t="s">
        <v>265</v>
      </c>
      <c r="E14" s="130">
        <v>1</v>
      </c>
      <c r="F14" s="130" t="s">
        <v>265</v>
      </c>
      <c r="G14" s="130" t="s">
        <v>198</v>
      </c>
      <c r="I14" s="130" t="s">
        <v>218</v>
      </c>
      <c r="J14" s="130">
        <v>1</v>
      </c>
      <c r="K14" s="130">
        <v>0</v>
      </c>
      <c r="L14" s="130">
        <v>2</v>
      </c>
      <c r="M14" s="130">
        <v>2</v>
      </c>
    </row>
    <row r="15" spans="1:13" x14ac:dyDescent="0.2">
      <c r="A15" s="130" t="s">
        <v>255</v>
      </c>
      <c r="B15" s="130" t="s">
        <v>325</v>
      </c>
      <c r="C15" s="130">
        <v>0</v>
      </c>
    </row>
    <row r="16" spans="1:13" x14ac:dyDescent="0.2">
      <c r="A16" s="130" t="s">
        <v>314</v>
      </c>
      <c r="B16" s="130" t="s">
        <v>220</v>
      </c>
      <c r="D16" s="130">
        <v>1</v>
      </c>
      <c r="E16" s="130" t="s">
        <v>266</v>
      </c>
      <c r="F16" s="130" t="s">
        <v>222</v>
      </c>
      <c r="G16" s="130" t="s">
        <v>266</v>
      </c>
      <c r="I16" s="130" t="s">
        <v>217</v>
      </c>
      <c r="J16" s="130">
        <v>5</v>
      </c>
      <c r="K16" s="130">
        <v>1</v>
      </c>
      <c r="L16" s="130">
        <v>1</v>
      </c>
      <c r="M16" s="130">
        <v>0</v>
      </c>
    </row>
    <row r="17" spans="1:13" x14ac:dyDescent="0.2">
      <c r="A17" s="130" t="s">
        <v>315</v>
      </c>
      <c r="B17" s="130" t="s">
        <v>220</v>
      </c>
      <c r="D17" s="130">
        <v>6</v>
      </c>
      <c r="E17" s="130" t="s">
        <v>266</v>
      </c>
      <c r="F17" s="130" t="s">
        <v>221</v>
      </c>
      <c r="G17" s="130" t="s">
        <v>266</v>
      </c>
      <c r="I17" s="130" t="s">
        <v>217</v>
      </c>
      <c r="J17" s="130">
        <v>5</v>
      </c>
      <c r="K17" s="130">
        <v>1</v>
      </c>
      <c r="L17" s="130">
        <v>1</v>
      </c>
      <c r="M17" s="130">
        <v>0</v>
      </c>
    </row>
    <row r="18" spans="1:13" x14ac:dyDescent="0.2">
      <c r="A18" s="130" t="s">
        <v>316</v>
      </c>
      <c r="B18" s="130" t="s">
        <v>220</v>
      </c>
      <c r="D18" s="130">
        <v>61</v>
      </c>
      <c r="E18" s="130" t="s">
        <v>266</v>
      </c>
      <c r="F18" s="130" t="s">
        <v>223</v>
      </c>
      <c r="G18" s="130" t="s">
        <v>266</v>
      </c>
      <c r="I18" s="130" t="s">
        <v>217</v>
      </c>
      <c r="J18" s="130">
        <v>5</v>
      </c>
      <c r="K18" s="130">
        <v>1</v>
      </c>
      <c r="L18" s="130">
        <v>1</v>
      </c>
      <c r="M18" s="130">
        <v>0</v>
      </c>
    </row>
    <row r="19" spans="1:13" x14ac:dyDescent="0.2">
      <c r="A19" s="130" t="s">
        <v>326</v>
      </c>
      <c r="B19" s="130" t="s">
        <v>220</v>
      </c>
      <c r="D19" s="130">
        <v>1</v>
      </c>
      <c r="E19" s="130" t="s">
        <v>266</v>
      </c>
      <c r="F19" s="130" t="s">
        <v>224</v>
      </c>
      <c r="G19" s="130" t="s">
        <v>266</v>
      </c>
      <c r="I19" s="130" t="s">
        <v>217</v>
      </c>
      <c r="J19" s="130">
        <v>19</v>
      </c>
      <c r="K19" s="130">
        <v>5</v>
      </c>
      <c r="L19" s="130">
        <v>1</v>
      </c>
      <c r="M19" s="130">
        <v>0</v>
      </c>
    </row>
    <row r="20" spans="1:13" x14ac:dyDescent="0.2">
      <c r="A20" s="130" t="s">
        <v>255</v>
      </c>
      <c r="B20" s="130" t="s">
        <v>327</v>
      </c>
      <c r="C20" s="130">
        <v>0</v>
      </c>
    </row>
    <row r="21" spans="1:13" x14ac:dyDescent="0.2">
      <c r="A21" s="130" t="s">
        <v>314</v>
      </c>
      <c r="B21" s="130" t="s">
        <v>225</v>
      </c>
      <c r="D21" s="130">
        <v>1</v>
      </c>
      <c r="E21" s="130" t="s">
        <v>267</v>
      </c>
      <c r="F21" s="130" t="s">
        <v>227</v>
      </c>
      <c r="G21" s="130" t="s">
        <v>267</v>
      </c>
      <c r="I21" s="130" t="s">
        <v>217</v>
      </c>
      <c r="J21" s="130">
        <v>30</v>
      </c>
      <c r="K21" s="130">
        <v>1</v>
      </c>
      <c r="L21" s="130">
        <v>1</v>
      </c>
      <c r="M21" s="130">
        <v>0</v>
      </c>
    </row>
    <row r="22" spans="1:13" x14ac:dyDescent="0.2">
      <c r="A22" s="130" t="s">
        <v>315</v>
      </c>
      <c r="B22" s="130" t="s">
        <v>225</v>
      </c>
      <c r="D22" s="130">
        <v>31</v>
      </c>
      <c r="E22" s="130" t="s">
        <v>267</v>
      </c>
      <c r="F22" s="130" t="s">
        <v>226</v>
      </c>
      <c r="G22" s="130" t="s">
        <v>267</v>
      </c>
      <c r="I22" s="130" t="s">
        <v>217</v>
      </c>
      <c r="J22" s="130">
        <v>30</v>
      </c>
      <c r="K22" s="130">
        <v>1</v>
      </c>
      <c r="L22" s="130">
        <v>1</v>
      </c>
      <c r="M22" s="130">
        <v>0</v>
      </c>
    </row>
    <row r="23" spans="1:13" x14ac:dyDescent="0.2">
      <c r="A23" s="130" t="s">
        <v>316</v>
      </c>
      <c r="B23" s="130" t="s">
        <v>225</v>
      </c>
      <c r="D23" s="130">
        <v>361</v>
      </c>
      <c r="E23" s="130" t="s">
        <v>267</v>
      </c>
      <c r="F23" s="130" t="s">
        <v>228</v>
      </c>
      <c r="G23" s="130" t="s">
        <v>267</v>
      </c>
      <c r="I23" s="130" t="s">
        <v>217</v>
      </c>
      <c r="J23" s="130">
        <v>30</v>
      </c>
      <c r="K23" s="130">
        <v>1</v>
      </c>
      <c r="L23" s="130">
        <v>1</v>
      </c>
      <c r="M23" s="130">
        <v>0</v>
      </c>
    </row>
    <row r="24" spans="1:13" x14ac:dyDescent="0.2">
      <c r="A24" s="130" t="s">
        <v>334</v>
      </c>
      <c r="B24" s="130" t="s">
        <v>225</v>
      </c>
      <c r="D24" s="130">
        <v>20</v>
      </c>
      <c r="E24" s="130" t="s">
        <v>267</v>
      </c>
      <c r="F24" s="130" t="s">
        <v>216</v>
      </c>
      <c r="G24" s="130" t="s">
        <v>267</v>
      </c>
      <c r="I24" s="130" t="s">
        <v>217</v>
      </c>
      <c r="J24" s="130">
        <v>19</v>
      </c>
      <c r="K24" s="130">
        <v>30</v>
      </c>
      <c r="L24" s="130">
        <v>1</v>
      </c>
      <c r="M24" s="130">
        <v>0</v>
      </c>
    </row>
    <row r="25" spans="1:13" x14ac:dyDescent="0.2">
      <c r="A25" s="130" t="s">
        <v>335</v>
      </c>
      <c r="B25" s="130" t="s">
        <v>225</v>
      </c>
      <c r="D25" s="130">
        <v>20</v>
      </c>
      <c r="E25" s="130" t="s">
        <v>267</v>
      </c>
      <c r="F25" s="130" t="s">
        <v>328</v>
      </c>
      <c r="G25" s="130" t="s">
        <v>267</v>
      </c>
      <c r="I25" s="130" t="s">
        <v>217</v>
      </c>
      <c r="J25" s="130">
        <v>19</v>
      </c>
      <c r="K25" s="130">
        <v>30</v>
      </c>
      <c r="L25" s="130">
        <v>1</v>
      </c>
      <c r="M25" s="130">
        <v>0</v>
      </c>
    </row>
    <row r="26" spans="1:13" x14ac:dyDescent="0.2">
      <c r="A26" s="130" t="s">
        <v>329</v>
      </c>
      <c r="B26" s="130" t="s">
        <v>225</v>
      </c>
      <c r="D26" s="130">
        <v>4</v>
      </c>
      <c r="E26" s="130" t="s">
        <v>267</v>
      </c>
      <c r="F26" s="130" t="s">
        <v>330</v>
      </c>
      <c r="G26" s="130" t="s">
        <v>267</v>
      </c>
      <c r="I26" s="130" t="s">
        <v>218</v>
      </c>
      <c r="J26" s="130">
        <v>19</v>
      </c>
      <c r="K26" s="130">
        <v>30</v>
      </c>
      <c r="L26" s="130">
        <v>1</v>
      </c>
      <c r="M26" s="130">
        <v>0</v>
      </c>
    </row>
    <row r="27" spans="1:13" x14ac:dyDescent="0.2">
      <c r="A27" s="130" t="s">
        <v>336</v>
      </c>
      <c r="B27" s="130" t="s">
        <v>225</v>
      </c>
      <c r="D27" s="130">
        <v>20</v>
      </c>
      <c r="E27" s="130" t="s">
        <v>267</v>
      </c>
      <c r="F27" s="130" t="s">
        <v>331</v>
      </c>
      <c r="G27" s="130" t="s">
        <v>267</v>
      </c>
      <c r="H27" s="130" t="s">
        <v>387</v>
      </c>
      <c r="I27" s="130" t="s">
        <v>217</v>
      </c>
      <c r="J27" s="130">
        <v>19</v>
      </c>
      <c r="K27" s="130">
        <v>30</v>
      </c>
      <c r="L27" s="130">
        <v>1</v>
      </c>
      <c r="M27" s="130">
        <v>0</v>
      </c>
    </row>
    <row r="28" spans="1:13" x14ac:dyDescent="0.2">
      <c r="A28" s="130" t="s">
        <v>337</v>
      </c>
      <c r="B28" s="130" t="s">
        <v>225</v>
      </c>
      <c r="D28" s="130">
        <v>20</v>
      </c>
      <c r="E28" s="130" t="s">
        <v>267</v>
      </c>
      <c r="F28" s="130" t="s">
        <v>332</v>
      </c>
      <c r="G28" s="130" t="s">
        <v>267</v>
      </c>
      <c r="H28" s="130" t="s">
        <v>388</v>
      </c>
      <c r="I28" s="130" t="s">
        <v>217</v>
      </c>
      <c r="J28" s="130">
        <v>19</v>
      </c>
      <c r="K28" s="130">
        <v>30</v>
      </c>
      <c r="L28" s="130">
        <v>1</v>
      </c>
      <c r="M28" s="130">
        <v>0</v>
      </c>
    </row>
    <row r="29" spans="1:13" x14ac:dyDescent="0.2">
      <c r="A29" s="130" t="s">
        <v>333</v>
      </c>
      <c r="B29" s="130" t="s">
        <v>225</v>
      </c>
      <c r="D29" s="130">
        <v>18</v>
      </c>
      <c r="E29" s="130" t="s">
        <v>267</v>
      </c>
      <c r="F29" s="130" t="s">
        <v>392</v>
      </c>
      <c r="G29" s="130" t="s">
        <v>267</v>
      </c>
      <c r="I29" s="130" t="s">
        <v>217</v>
      </c>
      <c r="J29" s="130">
        <v>19</v>
      </c>
      <c r="K29" s="130">
        <v>30</v>
      </c>
      <c r="L29" s="130">
        <v>1</v>
      </c>
      <c r="M29" s="130">
        <v>0</v>
      </c>
    </row>
    <row r="30" spans="1:13" x14ac:dyDescent="0.2">
      <c r="A30" s="130" t="s">
        <v>390</v>
      </c>
      <c r="B30" s="130" t="s">
        <v>225</v>
      </c>
      <c r="D30" s="130">
        <v>21</v>
      </c>
      <c r="E30" s="130" t="s">
        <v>267</v>
      </c>
      <c r="F30" s="130" t="s">
        <v>393</v>
      </c>
      <c r="G30" s="130" t="s">
        <v>267</v>
      </c>
      <c r="I30" s="130" t="s">
        <v>217</v>
      </c>
      <c r="J30" s="130">
        <v>19</v>
      </c>
      <c r="K30" s="130">
        <v>30</v>
      </c>
      <c r="L30" s="130">
        <v>1</v>
      </c>
      <c r="M30" s="130">
        <v>0</v>
      </c>
    </row>
    <row r="31" spans="1:13" x14ac:dyDescent="0.2">
      <c r="A31" s="130" t="s">
        <v>389</v>
      </c>
      <c r="B31" s="130" t="s">
        <v>225</v>
      </c>
      <c r="D31" s="130">
        <v>20</v>
      </c>
      <c r="E31" s="130" t="s">
        <v>267</v>
      </c>
      <c r="F31" s="130" t="s">
        <v>391</v>
      </c>
      <c r="G31" s="130" t="s">
        <v>267</v>
      </c>
      <c r="I31" s="130" t="s">
        <v>217</v>
      </c>
      <c r="J31" s="130">
        <v>19</v>
      </c>
      <c r="K31" s="130">
        <v>30</v>
      </c>
      <c r="L31" s="130">
        <v>1</v>
      </c>
      <c r="M31" s="130">
        <v>0</v>
      </c>
    </row>
    <row r="32" spans="1:13" x14ac:dyDescent="0.2">
      <c r="A32" s="130" t="s">
        <v>326</v>
      </c>
      <c r="B32" s="130" t="s">
        <v>225</v>
      </c>
      <c r="D32" s="130" t="s">
        <v>229</v>
      </c>
      <c r="E32" s="130">
        <v>1</v>
      </c>
      <c r="F32" s="130" t="s">
        <v>229</v>
      </c>
      <c r="G32" s="130" t="s">
        <v>224</v>
      </c>
      <c r="I32" s="130" t="s">
        <v>217</v>
      </c>
      <c r="J32" s="130">
        <v>1</v>
      </c>
      <c r="K32" s="130">
        <v>0</v>
      </c>
      <c r="L32" s="130">
        <v>5</v>
      </c>
      <c r="M32" s="130">
        <v>5</v>
      </c>
    </row>
    <row r="33" spans="1:13" x14ac:dyDescent="0.2">
      <c r="A33" s="130" t="s">
        <v>255</v>
      </c>
      <c r="B33" s="130" t="s">
        <v>338</v>
      </c>
      <c r="C33" s="130">
        <v>0</v>
      </c>
    </row>
    <row r="34" spans="1:13" x14ac:dyDescent="0.2">
      <c r="A34" s="130" t="s">
        <v>314</v>
      </c>
      <c r="B34" s="130" t="s">
        <v>230</v>
      </c>
      <c r="D34" s="130">
        <v>1</v>
      </c>
      <c r="E34" s="130" t="s">
        <v>267</v>
      </c>
      <c r="F34" s="130" t="s">
        <v>232</v>
      </c>
      <c r="G34" s="130" t="s">
        <v>267</v>
      </c>
      <c r="I34" s="130" t="s">
        <v>217</v>
      </c>
      <c r="J34" s="130">
        <v>21</v>
      </c>
      <c r="K34" s="130">
        <v>1</v>
      </c>
      <c r="L34" s="130">
        <v>1</v>
      </c>
      <c r="M34" s="130">
        <v>0</v>
      </c>
    </row>
    <row r="35" spans="1:13" x14ac:dyDescent="0.2">
      <c r="A35" s="130" t="s">
        <v>315</v>
      </c>
      <c r="B35" s="130" t="s">
        <v>230</v>
      </c>
      <c r="D35" s="130">
        <v>22</v>
      </c>
      <c r="E35" s="130" t="s">
        <v>267</v>
      </c>
      <c r="F35" s="130" t="s">
        <v>231</v>
      </c>
      <c r="G35" s="130" t="s">
        <v>267</v>
      </c>
      <c r="I35" s="130" t="s">
        <v>217</v>
      </c>
      <c r="J35" s="130">
        <v>21</v>
      </c>
      <c r="K35" s="130">
        <v>1</v>
      </c>
      <c r="L35" s="130">
        <v>1</v>
      </c>
      <c r="M35" s="130">
        <v>0</v>
      </c>
    </row>
    <row r="36" spans="1:13" x14ac:dyDescent="0.2">
      <c r="A36" s="130" t="s">
        <v>316</v>
      </c>
      <c r="B36" s="130" t="s">
        <v>230</v>
      </c>
      <c r="D36" s="130">
        <v>253</v>
      </c>
      <c r="E36" s="130" t="s">
        <v>267</v>
      </c>
      <c r="F36" s="130" t="s">
        <v>233</v>
      </c>
      <c r="G36" s="130" t="s">
        <v>267</v>
      </c>
      <c r="I36" s="130" t="s">
        <v>217</v>
      </c>
      <c r="J36" s="130">
        <v>21</v>
      </c>
      <c r="K36" s="130">
        <v>1</v>
      </c>
      <c r="L36" s="130">
        <v>1</v>
      </c>
      <c r="M36" s="130">
        <v>0</v>
      </c>
    </row>
    <row r="37" spans="1:13" x14ac:dyDescent="0.2">
      <c r="A37" s="130" t="s">
        <v>339</v>
      </c>
      <c r="B37" s="130" t="s">
        <v>230</v>
      </c>
      <c r="D37" s="130">
        <v>1</v>
      </c>
      <c r="E37" s="130" t="s">
        <v>267</v>
      </c>
      <c r="F37" s="130" t="s">
        <v>238</v>
      </c>
      <c r="G37" s="130" t="s">
        <v>267</v>
      </c>
      <c r="I37" s="130" t="s">
        <v>217</v>
      </c>
      <c r="J37" s="130">
        <v>19</v>
      </c>
      <c r="K37" s="130">
        <v>21</v>
      </c>
      <c r="L37" s="130">
        <v>1</v>
      </c>
      <c r="M37" s="130">
        <v>0</v>
      </c>
    </row>
    <row r="38" spans="1:13" x14ac:dyDescent="0.2">
      <c r="A38" s="130" t="s">
        <v>340</v>
      </c>
      <c r="B38" s="130" t="s">
        <v>230</v>
      </c>
      <c r="D38" s="130">
        <v>2</v>
      </c>
      <c r="E38" s="130" t="s">
        <v>267</v>
      </c>
      <c r="F38" s="130" t="s">
        <v>234</v>
      </c>
      <c r="G38" s="130" t="s">
        <v>267</v>
      </c>
      <c r="I38" s="130" t="s">
        <v>217</v>
      </c>
      <c r="J38" s="130">
        <v>19</v>
      </c>
      <c r="K38" s="130">
        <v>21</v>
      </c>
      <c r="L38" s="130">
        <v>1</v>
      </c>
      <c r="M38" s="130">
        <v>0</v>
      </c>
    </row>
    <row r="39" spans="1:13" x14ac:dyDescent="0.2">
      <c r="A39" s="130" t="s">
        <v>341</v>
      </c>
      <c r="B39" s="130" t="s">
        <v>230</v>
      </c>
      <c r="D39" s="130">
        <v>8</v>
      </c>
      <c r="E39" s="130" t="s">
        <v>267</v>
      </c>
      <c r="F39" s="130" t="s">
        <v>235</v>
      </c>
      <c r="G39" s="130" t="s">
        <v>267</v>
      </c>
      <c r="I39" s="130" t="s">
        <v>217</v>
      </c>
      <c r="J39" s="130">
        <v>19</v>
      </c>
      <c r="K39" s="130">
        <v>21</v>
      </c>
      <c r="L39" s="130">
        <v>1</v>
      </c>
      <c r="M39" s="130">
        <v>0</v>
      </c>
    </row>
    <row r="40" spans="1:13" x14ac:dyDescent="0.2">
      <c r="A40" s="130" t="s">
        <v>342</v>
      </c>
      <c r="B40" s="130" t="s">
        <v>230</v>
      </c>
      <c r="D40" s="130">
        <v>12</v>
      </c>
      <c r="E40" s="130" t="s">
        <v>267</v>
      </c>
      <c r="F40" s="130" t="s">
        <v>236</v>
      </c>
      <c r="G40" s="130" t="s">
        <v>267</v>
      </c>
      <c r="I40" s="130" t="s">
        <v>217</v>
      </c>
      <c r="J40" s="130">
        <v>19</v>
      </c>
      <c r="K40" s="130">
        <v>21</v>
      </c>
      <c r="L40" s="130">
        <v>1</v>
      </c>
      <c r="M40" s="130">
        <v>0</v>
      </c>
    </row>
    <row r="41" spans="1:13" x14ac:dyDescent="0.2">
      <c r="A41" s="130" t="s">
        <v>343</v>
      </c>
      <c r="B41" s="130" t="s">
        <v>230</v>
      </c>
      <c r="D41" s="130">
        <v>15</v>
      </c>
      <c r="E41" s="130" t="s">
        <v>267</v>
      </c>
      <c r="F41" s="130" t="s">
        <v>237</v>
      </c>
      <c r="G41" s="130" t="s">
        <v>267</v>
      </c>
      <c r="I41" s="130" t="s">
        <v>217</v>
      </c>
      <c r="J41" s="130">
        <v>19</v>
      </c>
      <c r="K41" s="130">
        <v>21</v>
      </c>
      <c r="L41" s="130">
        <v>1</v>
      </c>
      <c r="M41" s="130">
        <v>0</v>
      </c>
    </row>
    <row r="42" spans="1:13" x14ac:dyDescent="0.2">
      <c r="A42" s="130" t="s">
        <v>326</v>
      </c>
      <c r="B42" s="130" t="s">
        <v>230</v>
      </c>
      <c r="D42" s="130" t="s">
        <v>239</v>
      </c>
      <c r="E42" s="130">
        <v>1</v>
      </c>
      <c r="F42" s="130" t="s">
        <v>239</v>
      </c>
      <c r="G42" s="130" t="s">
        <v>224</v>
      </c>
      <c r="I42" s="130" t="s">
        <v>217</v>
      </c>
      <c r="J42" s="130">
        <v>1</v>
      </c>
      <c r="K42" s="130">
        <v>0</v>
      </c>
      <c r="L42" s="130">
        <v>5</v>
      </c>
      <c r="M42" s="130">
        <v>5</v>
      </c>
    </row>
    <row r="43" spans="1:13" x14ac:dyDescent="0.2">
      <c r="A43" s="130" t="s">
        <v>255</v>
      </c>
      <c r="B43" s="130" t="s">
        <v>344</v>
      </c>
      <c r="C43" s="130">
        <v>0</v>
      </c>
    </row>
    <row r="44" spans="1:13" x14ac:dyDescent="0.2">
      <c r="A44" s="130" t="s">
        <v>320</v>
      </c>
      <c r="B44" s="130" t="s">
        <v>240</v>
      </c>
      <c r="D44" s="130">
        <v>1</v>
      </c>
      <c r="E44" s="130" t="s">
        <v>345</v>
      </c>
      <c r="F44" s="130" t="s">
        <v>347</v>
      </c>
      <c r="G44" s="130" t="s">
        <v>345</v>
      </c>
      <c r="I44" s="130" t="s">
        <v>217</v>
      </c>
      <c r="J44" s="130">
        <v>14</v>
      </c>
      <c r="K44" s="130">
        <v>1</v>
      </c>
      <c r="L44" s="130">
        <v>1</v>
      </c>
      <c r="M44" s="130">
        <v>0</v>
      </c>
    </row>
    <row r="45" spans="1:13" x14ac:dyDescent="0.2">
      <c r="A45" s="130" t="s">
        <v>321</v>
      </c>
      <c r="B45" s="130" t="s">
        <v>240</v>
      </c>
      <c r="D45" s="130">
        <v>15</v>
      </c>
      <c r="E45" s="130" t="s">
        <v>345</v>
      </c>
      <c r="F45" s="130" t="s">
        <v>346</v>
      </c>
      <c r="G45" s="130" t="s">
        <v>345</v>
      </c>
      <c r="I45" s="130" t="s">
        <v>217</v>
      </c>
      <c r="J45" s="130">
        <v>14</v>
      </c>
      <c r="K45" s="130">
        <v>1</v>
      </c>
      <c r="L45" s="130">
        <v>1</v>
      </c>
      <c r="M45" s="130">
        <v>0</v>
      </c>
    </row>
    <row r="46" spans="1:13" x14ac:dyDescent="0.2">
      <c r="A46" s="130" t="s">
        <v>322</v>
      </c>
      <c r="B46" s="130" t="s">
        <v>240</v>
      </c>
      <c r="D46" s="130">
        <v>169</v>
      </c>
      <c r="E46" s="130" t="s">
        <v>345</v>
      </c>
      <c r="F46" s="130" t="s">
        <v>348</v>
      </c>
      <c r="G46" s="130" t="s">
        <v>345</v>
      </c>
      <c r="I46" s="130" t="s">
        <v>217</v>
      </c>
      <c r="J46" s="130">
        <v>14</v>
      </c>
      <c r="K46" s="130">
        <v>1</v>
      </c>
      <c r="L46" s="130">
        <v>1</v>
      </c>
      <c r="M46" s="130">
        <v>0</v>
      </c>
    </row>
    <row r="47" spans="1:13" x14ac:dyDescent="0.2">
      <c r="A47" s="130" t="s">
        <v>349</v>
      </c>
      <c r="B47" s="130" t="s">
        <v>240</v>
      </c>
      <c r="D47" s="130">
        <v>1</v>
      </c>
      <c r="E47" s="130" t="s">
        <v>345</v>
      </c>
      <c r="F47" s="130" t="s">
        <v>350</v>
      </c>
      <c r="G47" s="130" t="s">
        <v>345</v>
      </c>
      <c r="H47" s="130" t="s">
        <v>351</v>
      </c>
      <c r="I47" s="130" t="s">
        <v>217</v>
      </c>
      <c r="J47" s="130">
        <v>19</v>
      </c>
      <c r="K47" s="130">
        <v>14</v>
      </c>
      <c r="L47" s="130">
        <v>1</v>
      </c>
      <c r="M47" s="130">
        <v>0</v>
      </c>
    </row>
    <row r="48" spans="1:13" x14ac:dyDescent="0.2">
      <c r="A48" s="130" t="s">
        <v>323</v>
      </c>
      <c r="B48" s="130" t="s">
        <v>240</v>
      </c>
      <c r="D48" s="130" t="s">
        <v>352</v>
      </c>
      <c r="E48" s="130">
        <v>1</v>
      </c>
      <c r="F48" s="130" t="s">
        <v>352</v>
      </c>
      <c r="G48" s="130" t="s">
        <v>254</v>
      </c>
      <c r="I48" s="130" t="s">
        <v>218</v>
      </c>
      <c r="J48" s="130">
        <v>1</v>
      </c>
      <c r="K48" s="130">
        <v>0</v>
      </c>
      <c r="L48" s="130" t="s">
        <v>353</v>
      </c>
      <c r="M48" s="130" t="s">
        <v>354</v>
      </c>
    </row>
    <row r="49" spans="1:13" x14ac:dyDescent="0.2">
      <c r="A49" s="130" t="s">
        <v>324</v>
      </c>
      <c r="B49" s="130" t="s">
        <v>240</v>
      </c>
      <c r="D49" s="130" t="s">
        <v>352</v>
      </c>
      <c r="E49" s="130">
        <v>1</v>
      </c>
      <c r="F49" s="130" t="s">
        <v>352</v>
      </c>
      <c r="G49" s="130" t="s">
        <v>198</v>
      </c>
      <c r="I49" s="130" t="s">
        <v>218</v>
      </c>
      <c r="J49" s="130">
        <v>1</v>
      </c>
      <c r="K49" s="130">
        <v>0</v>
      </c>
      <c r="L49" s="130">
        <v>10</v>
      </c>
      <c r="M49" s="130">
        <v>2</v>
      </c>
    </row>
    <row r="50" spans="1:13" x14ac:dyDescent="0.2">
      <c r="A50" s="130" t="s">
        <v>255</v>
      </c>
      <c r="B50" s="130" t="s">
        <v>355</v>
      </c>
      <c r="C50" s="130">
        <v>0</v>
      </c>
    </row>
    <row r="51" spans="1:13" x14ac:dyDescent="0.2">
      <c r="A51" s="130" t="s">
        <v>314</v>
      </c>
      <c r="B51" s="130" t="s">
        <v>241</v>
      </c>
      <c r="D51" s="130">
        <v>1</v>
      </c>
      <c r="E51" s="130" t="s">
        <v>268</v>
      </c>
      <c r="F51" s="130" t="s">
        <v>243</v>
      </c>
      <c r="G51" s="130" t="s">
        <v>268</v>
      </c>
      <c r="I51" s="130" t="s">
        <v>217</v>
      </c>
      <c r="J51" s="130">
        <v>1</v>
      </c>
      <c r="K51" s="130">
        <v>0</v>
      </c>
      <c r="L51" s="130">
        <v>1</v>
      </c>
      <c r="M51" s="130">
        <v>0</v>
      </c>
    </row>
    <row r="52" spans="1:13" x14ac:dyDescent="0.2">
      <c r="A52" s="130" t="s">
        <v>315</v>
      </c>
      <c r="B52" s="130" t="s">
        <v>241</v>
      </c>
      <c r="D52" s="130">
        <v>2</v>
      </c>
      <c r="E52" s="130" t="s">
        <v>268</v>
      </c>
      <c r="F52" s="130" t="s">
        <v>242</v>
      </c>
      <c r="G52" s="130" t="s">
        <v>268</v>
      </c>
      <c r="I52" s="130" t="s">
        <v>217</v>
      </c>
      <c r="J52" s="130">
        <v>1</v>
      </c>
      <c r="K52" s="130">
        <v>0</v>
      </c>
      <c r="L52" s="130">
        <v>1</v>
      </c>
      <c r="M52" s="130">
        <v>0</v>
      </c>
    </row>
    <row r="53" spans="1:13" x14ac:dyDescent="0.2">
      <c r="A53" s="130" t="s">
        <v>316</v>
      </c>
      <c r="B53" s="130" t="s">
        <v>241</v>
      </c>
      <c r="D53" s="130">
        <v>13</v>
      </c>
      <c r="E53" s="130" t="s">
        <v>268</v>
      </c>
      <c r="F53" s="130" t="s">
        <v>244</v>
      </c>
      <c r="G53" s="130" t="s">
        <v>268</v>
      </c>
      <c r="I53" s="130" t="s">
        <v>217</v>
      </c>
      <c r="J53" s="130">
        <v>1</v>
      </c>
      <c r="K53" s="130">
        <v>0</v>
      </c>
      <c r="L53" s="130">
        <v>1</v>
      </c>
      <c r="M53" s="130">
        <v>0</v>
      </c>
    </row>
    <row r="54" spans="1:13" x14ac:dyDescent="0.2">
      <c r="A54" s="130" t="s">
        <v>317</v>
      </c>
      <c r="B54" s="130" t="s">
        <v>241</v>
      </c>
      <c r="D54" s="130" t="s">
        <v>245</v>
      </c>
      <c r="E54" s="130">
        <v>1</v>
      </c>
      <c r="F54" s="130" t="s">
        <v>245</v>
      </c>
      <c r="G54" s="130" t="s">
        <v>198</v>
      </c>
      <c r="I54" s="130" t="s">
        <v>218</v>
      </c>
      <c r="J54" s="130">
        <v>1</v>
      </c>
      <c r="K54" s="130">
        <v>0</v>
      </c>
      <c r="L54" s="130">
        <v>5</v>
      </c>
      <c r="M54" s="130">
        <v>2</v>
      </c>
    </row>
    <row r="55" spans="1:13" x14ac:dyDescent="0.2">
      <c r="A55" s="130" t="s">
        <v>255</v>
      </c>
      <c r="B55" s="130" t="s">
        <v>356</v>
      </c>
      <c r="C55" s="130">
        <v>0</v>
      </c>
    </row>
    <row r="56" spans="1:13" x14ac:dyDescent="0.2">
      <c r="A56" s="130" t="s">
        <v>320</v>
      </c>
      <c r="B56" s="130" t="s">
        <v>246</v>
      </c>
      <c r="D56" s="130">
        <v>1</v>
      </c>
      <c r="E56" s="130" t="s">
        <v>345</v>
      </c>
      <c r="F56" s="130" t="s">
        <v>243</v>
      </c>
      <c r="G56" s="130" t="s">
        <v>345</v>
      </c>
      <c r="I56" s="130" t="s">
        <v>217</v>
      </c>
      <c r="J56" s="130">
        <v>1</v>
      </c>
      <c r="K56" s="130">
        <v>0</v>
      </c>
      <c r="L56" s="130">
        <v>1</v>
      </c>
      <c r="M56" s="130">
        <v>0</v>
      </c>
    </row>
    <row r="57" spans="1:13" x14ac:dyDescent="0.2">
      <c r="A57" s="130" t="s">
        <v>321</v>
      </c>
      <c r="B57" s="130" t="s">
        <v>246</v>
      </c>
      <c r="D57" s="130">
        <v>2</v>
      </c>
      <c r="E57" s="130" t="s">
        <v>345</v>
      </c>
      <c r="F57" s="130" t="s">
        <v>242</v>
      </c>
      <c r="G57" s="130" t="s">
        <v>345</v>
      </c>
      <c r="I57" s="130" t="s">
        <v>217</v>
      </c>
      <c r="J57" s="130">
        <v>1</v>
      </c>
      <c r="K57" s="130">
        <v>0</v>
      </c>
      <c r="L57" s="130">
        <v>1</v>
      </c>
      <c r="M57" s="130">
        <v>0</v>
      </c>
    </row>
    <row r="58" spans="1:13" x14ac:dyDescent="0.2">
      <c r="A58" s="130" t="s">
        <v>322</v>
      </c>
      <c r="B58" s="130" t="s">
        <v>246</v>
      </c>
      <c r="D58" s="130">
        <v>13</v>
      </c>
      <c r="E58" s="130" t="s">
        <v>345</v>
      </c>
      <c r="F58" s="130" t="s">
        <v>244</v>
      </c>
      <c r="G58" s="130" t="s">
        <v>345</v>
      </c>
      <c r="I58" s="130" t="s">
        <v>217</v>
      </c>
      <c r="J58" s="130">
        <v>1</v>
      </c>
      <c r="K58" s="130">
        <v>0</v>
      </c>
      <c r="L58" s="130">
        <v>1</v>
      </c>
      <c r="M58" s="130">
        <v>0</v>
      </c>
    </row>
    <row r="59" spans="1:13" x14ac:dyDescent="0.2">
      <c r="A59" s="130" t="s">
        <v>323</v>
      </c>
      <c r="B59" s="130" t="s">
        <v>246</v>
      </c>
      <c r="D59" s="130" t="s">
        <v>245</v>
      </c>
      <c r="E59" s="130">
        <v>1</v>
      </c>
      <c r="F59" s="130" t="s">
        <v>245</v>
      </c>
      <c r="G59" s="130" t="s">
        <v>254</v>
      </c>
      <c r="I59" s="130" t="s">
        <v>218</v>
      </c>
      <c r="J59" s="130">
        <v>1</v>
      </c>
      <c r="K59" s="130">
        <v>0</v>
      </c>
      <c r="L59" s="130" t="s">
        <v>353</v>
      </c>
      <c r="M59" s="130" t="s">
        <v>354</v>
      </c>
    </row>
    <row r="60" spans="1:13" x14ac:dyDescent="0.2">
      <c r="A60" s="130" t="s">
        <v>324</v>
      </c>
      <c r="B60" s="130" t="s">
        <v>246</v>
      </c>
      <c r="D60" s="130" t="s">
        <v>245</v>
      </c>
      <c r="E60" s="130">
        <v>1</v>
      </c>
      <c r="F60" s="130" t="s">
        <v>245</v>
      </c>
      <c r="G60" s="130" t="s">
        <v>198</v>
      </c>
      <c r="I60" s="130" t="s">
        <v>218</v>
      </c>
      <c r="J60" s="130">
        <v>1</v>
      </c>
      <c r="K60" s="130">
        <v>0</v>
      </c>
      <c r="L60" s="130">
        <v>10</v>
      </c>
      <c r="M60" s="130">
        <v>2</v>
      </c>
    </row>
  </sheetData>
  <pageMargins left="0.7" right="0.7" top="0.78740157499999996" bottom="0.78740157499999996" header="0.3" footer="0.3"/>
  <pageSetup paperSize="9" scale="80"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Tabelle9">
    <tabColor rgb="FFFF0000"/>
  </sheetPr>
  <dimension ref="A1:E1147"/>
  <sheetViews>
    <sheetView workbookViewId="0">
      <selection activeCell="I34" sqref="I34"/>
    </sheetView>
  </sheetViews>
  <sheetFormatPr baseColWidth="10" defaultColWidth="9.140625" defaultRowHeight="12.75" x14ac:dyDescent="0.2"/>
  <cols>
    <col min="2" max="2" width="24.28515625" customWidth="1"/>
  </cols>
  <sheetData>
    <row r="1" spans="1:5" ht="22.5" x14ac:dyDescent="0.2">
      <c r="A1" s="390" t="s">
        <v>199</v>
      </c>
    </row>
    <row r="3" spans="1:5" x14ac:dyDescent="0.2">
      <c r="A3" s="391" t="s">
        <v>275</v>
      </c>
    </row>
    <row r="4" spans="1:5" x14ac:dyDescent="0.2">
      <c r="A4" s="391" t="s">
        <v>418</v>
      </c>
    </row>
    <row r="6" spans="1:5" ht="12.75" customHeight="1" x14ac:dyDescent="0.2">
      <c r="A6" s="525" t="s">
        <v>276</v>
      </c>
      <c r="B6" s="423"/>
      <c r="C6" s="423"/>
      <c r="D6" s="524" t="s">
        <v>278</v>
      </c>
      <c r="E6" s="524"/>
    </row>
    <row r="7" spans="1:5" ht="52.5" x14ac:dyDescent="0.2">
      <c r="A7" s="525"/>
      <c r="B7" s="423" t="s">
        <v>175</v>
      </c>
      <c r="C7" s="423"/>
      <c r="D7" s="421" t="s">
        <v>271</v>
      </c>
      <c r="E7" s="421" t="s">
        <v>272</v>
      </c>
    </row>
    <row r="8" spans="1:5" ht="12.75" customHeight="1" x14ac:dyDescent="0.2">
      <c r="A8" s="523" t="s">
        <v>271</v>
      </c>
      <c r="B8" s="422" t="s">
        <v>432</v>
      </c>
      <c r="C8" s="424"/>
      <c r="D8" s="415">
        <v>147585</v>
      </c>
      <c r="E8" s="415">
        <v>124354</v>
      </c>
    </row>
    <row r="9" spans="1:5" ht="12.75" customHeight="1" x14ac:dyDescent="0.2">
      <c r="A9" s="523"/>
      <c r="B9" s="422" t="s">
        <v>433</v>
      </c>
      <c r="C9" s="424"/>
      <c r="D9" s="415">
        <v>196953</v>
      </c>
      <c r="E9" s="415">
        <v>152517</v>
      </c>
    </row>
    <row r="10" spans="1:5" ht="12.75" customHeight="1" x14ac:dyDescent="0.2">
      <c r="A10" s="523"/>
      <c r="B10" s="422" t="s">
        <v>434</v>
      </c>
      <c r="C10" s="424"/>
      <c r="D10" s="415">
        <v>239358</v>
      </c>
      <c r="E10" s="415">
        <v>176437</v>
      </c>
    </row>
    <row r="11" spans="1:5" ht="12.75" customHeight="1" x14ac:dyDescent="0.2">
      <c r="A11" s="523"/>
      <c r="B11" s="422" t="s">
        <v>435</v>
      </c>
      <c r="C11" s="424"/>
      <c r="D11" s="415">
        <v>262410</v>
      </c>
      <c r="E11" s="415">
        <v>184657</v>
      </c>
    </row>
    <row r="12" spans="1:5" ht="12.75" customHeight="1" x14ac:dyDescent="0.2">
      <c r="A12" s="523"/>
      <c r="B12" s="422" t="s">
        <v>436</v>
      </c>
      <c r="C12" s="424"/>
      <c r="D12" s="415">
        <v>293916</v>
      </c>
      <c r="E12" s="415">
        <v>194072</v>
      </c>
    </row>
    <row r="13" spans="1:5" ht="12.75" customHeight="1" x14ac:dyDescent="0.2">
      <c r="A13" s="523"/>
      <c r="B13" s="422" t="s">
        <v>437</v>
      </c>
      <c r="C13" s="424"/>
      <c r="D13" s="415">
        <v>322779</v>
      </c>
      <c r="E13" s="415">
        <v>196602</v>
      </c>
    </row>
    <row r="14" spans="1:5" ht="12.75" customHeight="1" x14ac:dyDescent="0.2">
      <c r="A14" s="523"/>
      <c r="B14" s="422" t="s">
        <v>438</v>
      </c>
      <c r="C14" s="424"/>
      <c r="D14" s="415">
        <v>345006</v>
      </c>
      <c r="E14" s="415">
        <v>189757</v>
      </c>
    </row>
    <row r="15" spans="1:5" x14ac:dyDescent="0.2">
      <c r="A15" s="523"/>
      <c r="B15" s="422" t="s">
        <v>439</v>
      </c>
      <c r="C15" s="424"/>
      <c r="D15" s="415">
        <v>366722</v>
      </c>
      <c r="E15" s="415">
        <v>176536</v>
      </c>
    </row>
    <row r="16" spans="1:5" x14ac:dyDescent="0.2">
      <c r="A16" s="523"/>
      <c r="B16" s="422" t="s">
        <v>440</v>
      </c>
      <c r="C16" s="424"/>
      <c r="D16" s="415">
        <v>385042</v>
      </c>
      <c r="E16" s="415">
        <v>157810</v>
      </c>
    </row>
    <row r="17" spans="1:5" x14ac:dyDescent="0.2">
      <c r="A17" s="523"/>
      <c r="B17" s="422" t="s">
        <v>441</v>
      </c>
      <c r="C17" s="424"/>
      <c r="D17" s="415">
        <v>404443</v>
      </c>
      <c r="E17" s="415">
        <v>127029</v>
      </c>
    </row>
    <row r="18" spans="1:5" ht="12.75" customHeight="1" x14ac:dyDescent="0.2">
      <c r="A18" s="523"/>
      <c r="B18" s="422" t="s">
        <v>442</v>
      </c>
      <c r="C18" s="424"/>
      <c r="D18" s="415">
        <v>420273</v>
      </c>
      <c r="E18" s="415">
        <v>83977</v>
      </c>
    </row>
    <row r="19" spans="1:5" ht="12.75" customHeight="1" x14ac:dyDescent="0.2">
      <c r="A19" s="523"/>
      <c r="B19" s="422" t="s">
        <v>443</v>
      </c>
      <c r="C19" s="424"/>
      <c r="D19" s="415">
        <v>433543</v>
      </c>
      <c r="E19" s="415">
        <v>24614</v>
      </c>
    </row>
    <row r="20" spans="1:5" ht="12.75" customHeight="1" x14ac:dyDescent="0.2">
      <c r="A20" s="523"/>
      <c r="B20" s="422" t="s">
        <v>453</v>
      </c>
      <c r="C20" s="424"/>
      <c r="D20" s="415">
        <v>133758</v>
      </c>
      <c r="E20" s="415">
        <v>110954</v>
      </c>
    </row>
    <row r="21" spans="1:5" ht="12.75" customHeight="1" x14ac:dyDescent="0.2">
      <c r="A21" s="523"/>
      <c r="B21" s="422" t="s">
        <v>454</v>
      </c>
      <c r="C21" s="424"/>
      <c r="D21" s="415">
        <v>177220</v>
      </c>
      <c r="E21" s="415">
        <v>136855</v>
      </c>
    </row>
    <row r="22" spans="1:5" ht="12.75" customHeight="1" x14ac:dyDescent="0.2">
      <c r="A22" s="523"/>
      <c r="B22" s="422" t="s">
        <v>455</v>
      </c>
      <c r="C22" s="424"/>
      <c r="D22" s="415">
        <v>221563</v>
      </c>
      <c r="E22" s="415">
        <v>162512</v>
      </c>
    </row>
    <row r="23" spans="1:5" ht="12.75" customHeight="1" x14ac:dyDescent="0.2">
      <c r="A23" s="523"/>
      <c r="B23" s="422" t="s">
        <v>456</v>
      </c>
      <c r="C23" s="424"/>
      <c r="D23" s="415">
        <v>248094</v>
      </c>
      <c r="E23" s="415">
        <v>173244</v>
      </c>
    </row>
    <row r="24" spans="1:5" ht="12.75" customHeight="1" x14ac:dyDescent="0.2">
      <c r="A24" s="523"/>
      <c r="B24" s="422" t="s">
        <v>457</v>
      </c>
      <c r="C24" s="424"/>
      <c r="D24" s="415">
        <v>283922</v>
      </c>
      <c r="E24" s="415">
        <v>184701</v>
      </c>
    </row>
    <row r="25" spans="1:5" ht="12.75" customHeight="1" x14ac:dyDescent="0.2">
      <c r="A25" s="523"/>
      <c r="B25" s="422" t="s">
        <v>458</v>
      </c>
      <c r="C25" s="424"/>
      <c r="D25" s="415">
        <v>313401</v>
      </c>
      <c r="E25" s="415">
        <v>187853</v>
      </c>
    </row>
    <row r="26" spans="1:5" ht="12.75" customHeight="1" x14ac:dyDescent="0.2">
      <c r="A26" s="523"/>
      <c r="B26" s="422" t="s">
        <v>459</v>
      </c>
      <c r="C26" s="424"/>
      <c r="D26" s="415">
        <v>338940</v>
      </c>
      <c r="E26" s="415">
        <v>181577</v>
      </c>
    </row>
    <row r="27" spans="1:5" x14ac:dyDescent="0.2">
      <c r="A27" s="523"/>
      <c r="B27" s="422" t="s">
        <v>460</v>
      </c>
      <c r="C27" s="424"/>
      <c r="D27" s="415">
        <v>358349</v>
      </c>
      <c r="E27" s="415">
        <v>167265</v>
      </c>
    </row>
    <row r="28" spans="1:5" x14ac:dyDescent="0.2">
      <c r="A28" s="523"/>
      <c r="B28" s="422" t="s">
        <v>461</v>
      </c>
      <c r="C28" s="424"/>
      <c r="D28" s="415">
        <v>375715</v>
      </c>
      <c r="E28" s="415">
        <v>147799</v>
      </c>
    </row>
    <row r="29" spans="1:5" x14ac:dyDescent="0.2">
      <c r="A29" s="523"/>
      <c r="B29" s="422" t="s">
        <v>462</v>
      </c>
      <c r="C29" s="424"/>
      <c r="D29" s="415">
        <v>392276</v>
      </c>
      <c r="E29" s="415">
        <v>118368</v>
      </c>
    </row>
    <row r="30" spans="1:5" ht="12.75" customHeight="1" x14ac:dyDescent="0.2">
      <c r="A30" s="523"/>
      <c r="B30" s="422" t="s">
        <v>463</v>
      </c>
      <c r="C30" s="424"/>
      <c r="D30" s="415">
        <v>407642</v>
      </c>
      <c r="E30" s="415">
        <v>76326</v>
      </c>
    </row>
    <row r="31" spans="1:5" ht="12.75" customHeight="1" x14ac:dyDescent="0.2">
      <c r="A31" s="523"/>
      <c r="B31" s="422" t="s">
        <v>464</v>
      </c>
      <c r="C31" s="424"/>
      <c r="D31" s="415">
        <v>422400</v>
      </c>
      <c r="E31" s="415">
        <v>22685</v>
      </c>
    </row>
    <row r="32" spans="1:5" ht="12.75" customHeight="1" x14ac:dyDescent="0.2">
      <c r="A32" s="523"/>
      <c r="B32" s="422" t="s">
        <v>465</v>
      </c>
      <c r="C32" s="424"/>
      <c r="D32" s="415">
        <v>136274</v>
      </c>
      <c r="E32" s="415">
        <v>114374</v>
      </c>
    </row>
    <row r="33" spans="1:5" ht="12.75" customHeight="1" x14ac:dyDescent="0.2">
      <c r="A33" s="523"/>
      <c r="B33" s="422" t="s">
        <v>466</v>
      </c>
      <c r="C33" s="424"/>
      <c r="D33" s="415">
        <v>178080</v>
      </c>
      <c r="E33" s="415">
        <v>137959</v>
      </c>
    </row>
    <row r="34" spans="1:5" ht="12.75" customHeight="1" x14ac:dyDescent="0.2">
      <c r="A34" s="523"/>
      <c r="B34" s="422" t="s">
        <v>467</v>
      </c>
      <c r="C34" s="424"/>
      <c r="D34" s="415">
        <v>220589</v>
      </c>
      <c r="E34" s="415">
        <v>161307</v>
      </c>
    </row>
    <row r="35" spans="1:5" ht="12.75" customHeight="1" x14ac:dyDescent="0.2">
      <c r="A35" s="523"/>
      <c r="B35" s="422" t="s">
        <v>468</v>
      </c>
      <c r="C35" s="424"/>
      <c r="D35" s="415">
        <v>244182</v>
      </c>
      <c r="E35" s="415">
        <v>170606</v>
      </c>
    </row>
    <row r="36" spans="1:5" ht="12.75" customHeight="1" x14ac:dyDescent="0.2">
      <c r="A36" s="523"/>
      <c r="B36" s="422" t="s">
        <v>469</v>
      </c>
      <c r="C36" s="424"/>
      <c r="D36" s="415">
        <v>281973</v>
      </c>
      <c r="E36" s="415">
        <v>183931</v>
      </c>
    </row>
    <row r="37" spans="1:5" ht="12.75" customHeight="1" x14ac:dyDescent="0.2">
      <c r="A37" s="523"/>
      <c r="B37" s="422" t="s">
        <v>470</v>
      </c>
      <c r="C37" s="424"/>
      <c r="D37" s="415">
        <v>310992</v>
      </c>
      <c r="E37" s="415">
        <v>186638</v>
      </c>
    </row>
    <row r="38" spans="1:5" ht="12.75" customHeight="1" x14ac:dyDescent="0.2">
      <c r="A38" s="523"/>
      <c r="B38" s="422" t="s">
        <v>471</v>
      </c>
      <c r="C38" s="424"/>
      <c r="D38" s="415">
        <v>335816</v>
      </c>
      <c r="E38" s="415">
        <v>180592</v>
      </c>
    </row>
    <row r="39" spans="1:5" x14ac:dyDescent="0.2">
      <c r="A39" s="523"/>
      <c r="B39" s="422" t="s">
        <v>472</v>
      </c>
      <c r="C39" s="424"/>
      <c r="D39" s="415">
        <v>355632</v>
      </c>
      <c r="E39" s="415">
        <v>166859</v>
      </c>
    </row>
    <row r="40" spans="1:5" x14ac:dyDescent="0.2">
      <c r="A40" s="523"/>
      <c r="B40" s="422" t="s">
        <v>473</v>
      </c>
      <c r="C40" s="424"/>
      <c r="D40" s="415">
        <v>373806</v>
      </c>
      <c r="E40" s="415">
        <v>147454</v>
      </c>
    </row>
    <row r="41" spans="1:5" x14ac:dyDescent="0.2">
      <c r="A41" s="523"/>
      <c r="B41" s="422" t="s">
        <v>474</v>
      </c>
      <c r="C41" s="424"/>
      <c r="D41" s="415">
        <v>392190</v>
      </c>
      <c r="E41" s="415">
        <v>116516</v>
      </c>
    </row>
    <row r="42" spans="1:5" ht="12.75" customHeight="1" x14ac:dyDescent="0.2">
      <c r="A42" s="523"/>
      <c r="B42" s="422" t="s">
        <v>475</v>
      </c>
      <c r="C42" s="424"/>
      <c r="D42" s="415">
        <v>407588</v>
      </c>
      <c r="E42" s="415">
        <v>76260</v>
      </c>
    </row>
    <row r="43" spans="1:5" ht="12.75" customHeight="1" x14ac:dyDescent="0.2">
      <c r="A43" s="523"/>
      <c r="B43" s="422" t="s">
        <v>476</v>
      </c>
      <c r="C43" s="424"/>
      <c r="D43" s="415">
        <v>422059</v>
      </c>
      <c r="E43" s="415">
        <v>26381</v>
      </c>
    </row>
    <row r="44" spans="1:5" ht="12.75" customHeight="1" x14ac:dyDescent="0.2">
      <c r="A44" s="523"/>
      <c r="B44" s="422" t="s">
        <v>479</v>
      </c>
      <c r="C44" s="424"/>
      <c r="D44" s="415">
        <v>142028</v>
      </c>
      <c r="E44" s="415">
        <v>119935</v>
      </c>
    </row>
    <row r="45" spans="1:5" ht="12.75" customHeight="1" x14ac:dyDescent="0.2">
      <c r="A45" s="523"/>
      <c r="B45" s="422" t="s">
        <v>480</v>
      </c>
      <c r="C45" s="424"/>
      <c r="D45" s="415">
        <v>182676</v>
      </c>
      <c r="E45" s="415">
        <v>142346</v>
      </c>
    </row>
    <row r="46" spans="1:5" ht="12.75" customHeight="1" x14ac:dyDescent="0.2">
      <c r="A46" s="523"/>
      <c r="B46" s="422" t="s">
        <v>481</v>
      </c>
      <c r="C46" s="424"/>
      <c r="D46" s="415">
        <v>224579</v>
      </c>
      <c r="E46" s="415">
        <v>165397</v>
      </c>
    </row>
    <row r="47" spans="1:5" ht="12.75" customHeight="1" x14ac:dyDescent="0.2">
      <c r="A47" s="523"/>
      <c r="B47" s="422" t="s">
        <v>482</v>
      </c>
      <c r="C47" s="424"/>
      <c r="D47" s="415">
        <v>250735</v>
      </c>
      <c r="E47" s="415">
        <v>176165</v>
      </c>
    </row>
    <row r="48" spans="1:5" ht="12.75" customHeight="1" x14ac:dyDescent="0.2">
      <c r="A48" s="523"/>
      <c r="B48" s="422" t="s">
        <v>483</v>
      </c>
      <c r="C48" s="424"/>
      <c r="D48" s="415">
        <v>285685</v>
      </c>
      <c r="E48" s="415">
        <v>186967</v>
      </c>
    </row>
    <row r="49" spans="1:5" ht="12.75" customHeight="1" x14ac:dyDescent="0.2">
      <c r="A49" s="523"/>
      <c r="B49" s="422" t="s">
        <v>484</v>
      </c>
      <c r="C49" s="424"/>
      <c r="D49" s="415">
        <v>317087</v>
      </c>
      <c r="E49" s="415">
        <v>190416</v>
      </c>
    </row>
    <row r="50" spans="1:5" ht="12.75" customHeight="1" x14ac:dyDescent="0.2">
      <c r="A50" s="523"/>
      <c r="B50" s="422" t="s">
        <v>485</v>
      </c>
      <c r="C50" s="424"/>
      <c r="D50" s="415">
        <v>341996</v>
      </c>
      <c r="E50" s="415">
        <v>185010</v>
      </c>
    </row>
    <row r="51" spans="1:5" x14ac:dyDescent="0.2">
      <c r="A51" s="523"/>
      <c r="B51" s="422" t="s">
        <v>486</v>
      </c>
      <c r="C51" s="424"/>
      <c r="D51" s="415">
        <v>364480</v>
      </c>
      <c r="E51" s="415">
        <v>171562</v>
      </c>
    </row>
    <row r="52" spans="1:5" x14ac:dyDescent="0.2">
      <c r="A52" s="523"/>
      <c r="B52" s="422" t="s">
        <v>487</v>
      </c>
      <c r="C52" s="424"/>
      <c r="D52" s="415">
        <v>383042</v>
      </c>
      <c r="E52" s="415">
        <v>153930</v>
      </c>
    </row>
    <row r="53" spans="1:5" x14ac:dyDescent="0.2">
      <c r="A53" s="523"/>
      <c r="B53" s="422" t="s">
        <v>488</v>
      </c>
      <c r="C53" s="424"/>
      <c r="D53" s="415">
        <v>402439</v>
      </c>
      <c r="E53" s="415">
        <v>121194</v>
      </c>
    </row>
    <row r="54" spans="1:5" ht="12.75" customHeight="1" x14ac:dyDescent="0.2">
      <c r="A54" s="523"/>
      <c r="B54" s="422" t="s">
        <v>489</v>
      </c>
      <c r="C54" s="424"/>
      <c r="D54" s="415">
        <v>417522</v>
      </c>
      <c r="E54" s="415">
        <v>82102</v>
      </c>
    </row>
    <row r="55" spans="1:5" ht="12.75" customHeight="1" x14ac:dyDescent="0.2">
      <c r="A55" s="523"/>
      <c r="B55" s="422" t="s">
        <v>490</v>
      </c>
      <c r="C55" s="424"/>
      <c r="D55" s="415">
        <v>431552</v>
      </c>
      <c r="E55" s="415">
        <v>31151</v>
      </c>
    </row>
    <row r="56" spans="1:5" ht="12.75" customHeight="1" x14ac:dyDescent="0.2">
      <c r="A56" s="523"/>
      <c r="B56" s="422" t="s">
        <v>491</v>
      </c>
      <c r="C56" s="424"/>
      <c r="D56" s="415">
        <v>150857</v>
      </c>
      <c r="E56" s="415">
        <v>128121</v>
      </c>
    </row>
    <row r="57" spans="1:5" ht="12.75" customHeight="1" x14ac:dyDescent="0.2">
      <c r="A57" s="523"/>
      <c r="B57" s="422" t="s">
        <v>492</v>
      </c>
      <c r="C57" s="424"/>
      <c r="D57" s="415">
        <v>193385</v>
      </c>
      <c r="E57" s="415">
        <v>152793</v>
      </c>
    </row>
    <row r="58" spans="1:5" ht="12.75" customHeight="1" x14ac:dyDescent="0.2">
      <c r="A58" s="523"/>
      <c r="B58" s="422" t="s">
        <v>493</v>
      </c>
      <c r="C58" s="424"/>
      <c r="D58" s="415">
        <v>234996</v>
      </c>
      <c r="E58" s="415">
        <v>176793</v>
      </c>
    </row>
    <row r="59" spans="1:5" ht="12.75" customHeight="1" x14ac:dyDescent="0.2">
      <c r="A59" s="523"/>
      <c r="B59" s="422" t="s">
        <v>494</v>
      </c>
      <c r="C59" s="424"/>
      <c r="D59" s="415">
        <v>259660</v>
      </c>
      <c r="E59" s="415">
        <v>187897</v>
      </c>
    </row>
    <row r="60" spans="1:5" ht="12.75" customHeight="1" x14ac:dyDescent="0.2">
      <c r="A60" s="523"/>
      <c r="B60" s="422" t="s">
        <v>495</v>
      </c>
      <c r="C60" s="424"/>
      <c r="D60" s="415">
        <v>294488</v>
      </c>
      <c r="E60" s="415">
        <v>200398</v>
      </c>
    </row>
    <row r="61" spans="1:5" ht="12.75" customHeight="1" x14ac:dyDescent="0.2">
      <c r="A61" s="523"/>
      <c r="B61" s="422" t="s">
        <v>496</v>
      </c>
      <c r="C61" s="424"/>
      <c r="D61" s="415">
        <v>326670</v>
      </c>
      <c r="E61" s="415">
        <v>205883</v>
      </c>
    </row>
    <row r="62" spans="1:5" ht="12.75" customHeight="1" x14ac:dyDescent="0.2">
      <c r="A62" s="523"/>
      <c r="B62" s="422" t="s">
        <v>497</v>
      </c>
      <c r="C62" s="424"/>
      <c r="D62" s="415">
        <v>353941</v>
      </c>
      <c r="E62" s="415">
        <v>202123</v>
      </c>
    </row>
    <row r="63" spans="1:5" x14ac:dyDescent="0.2">
      <c r="A63" s="523"/>
      <c r="B63" s="422" t="s">
        <v>498</v>
      </c>
      <c r="C63" s="424"/>
      <c r="D63" s="415">
        <v>375393</v>
      </c>
      <c r="E63" s="415">
        <v>191097</v>
      </c>
    </row>
    <row r="64" spans="1:5" x14ac:dyDescent="0.2">
      <c r="A64" s="523"/>
      <c r="B64" s="422" t="s">
        <v>499</v>
      </c>
      <c r="C64" s="424"/>
      <c r="D64" s="415">
        <v>395736</v>
      </c>
      <c r="E64" s="415">
        <v>172261</v>
      </c>
    </row>
    <row r="65" spans="1:5" x14ac:dyDescent="0.2">
      <c r="A65" s="523"/>
      <c r="B65" s="422" t="s">
        <v>500</v>
      </c>
      <c r="C65" s="424"/>
      <c r="D65" s="415">
        <v>414126</v>
      </c>
      <c r="E65" s="415">
        <v>139527</v>
      </c>
    </row>
    <row r="66" spans="1:5" ht="12.75" customHeight="1" x14ac:dyDescent="0.2">
      <c r="A66" s="523"/>
      <c r="B66" s="422" t="s">
        <v>501</v>
      </c>
      <c r="C66" s="424"/>
      <c r="D66" s="415">
        <v>429608</v>
      </c>
      <c r="E66" s="415">
        <v>98264</v>
      </c>
    </row>
    <row r="67" spans="1:5" ht="12.75" customHeight="1" x14ac:dyDescent="0.2">
      <c r="A67" s="523"/>
      <c r="B67" s="422" t="s">
        <v>502</v>
      </c>
      <c r="C67" s="424"/>
      <c r="D67" s="415">
        <v>444335</v>
      </c>
      <c r="E67" s="415">
        <v>39868</v>
      </c>
    </row>
    <row r="68" spans="1:5" ht="12.75" customHeight="1" x14ac:dyDescent="0.2">
      <c r="A68" s="523" t="s">
        <v>124</v>
      </c>
      <c r="B68" s="422" t="s">
        <v>432</v>
      </c>
      <c r="C68" s="424"/>
      <c r="D68" s="415">
        <v>120824</v>
      </c>
      <c r="E68" s="415">
        <v>101437</v>
      </c>
    </row>
    <row r="69" spans="1:5" x14ac:dyDescent="0.2">
      <c r="A69" s="523"/>
      <c r="B69" s="422" t="s">
        <v>433</v>
      </c>
      <c r="C69" s="424"/>
      <c r="D69" s="415">
        <v>162705</v>
      </c>
      <c r="E69" s="415">
        <v>124937</v>
      </c>
    </row>
    <row r="70" spans="1:5" x14ac:dyDescent="0.2">
      <c r="A70" s="523"/>
      <c r="B70" s="422" t="s">
        <v>434</v>
      </c>
      <c r="C70" s="424"/>
      <c r="D70" s="415">
        <v>198340</v>
      </c>
      <c r="E70" s="415">
        <v>144582</v>
      </c>
    </row>
    <row r="71" spans="1:5" x14ac:dyDescent="0.2">
      <c r="A71" s="523"/>
      <c r="B71" s="422" t="s">
        <v>435</v>
      </c>
      <c r="C71" s="424"/>
      <c r="D71" s="415">
        <v>217376</v>
      </c>
      <c r="E71" s="415">
        <v>150732</v>
      </c>
    </row>
    <row r="72" spans="1:5" x14ac:dyDescent="0.2">
      <c r="A72" s="523"/>
      <c r="B72" s="422" t="s">
        <v>436</v>
      </c>
      <c r="C72" s="424"/>
      <c r="D72" s="415">
        <v>243489</v>
      </c>
      <c r="E72" s="415">
        <v>157815</v>
      </c>
    </row>
    <row r="73" spans="1:5" x14ac:dyDescent="0.2">
      <c r="A73" s="523"/>
      <c r="B73" s="422" t="s">
        <v>437</v>
      </c>
      <c r="C73" s="424"/>
      <c r="D73" s="415">
        <v>266943</v>
      </c>
      <c r="E73" s="415">
        <v>159030</v>
      </c>
    </row>
    <row r="74" spans="1:5" x14ac:dyDescent="0.2">
      <c r="A74" s="523"/>
      <c r="B74" s="422" t="s">
        <v>438</v>
      </c>
      <c r="C74" s="424"/>
      <c r="D74" s="415">
        <v>285183</v>
      </c>
      <c r="E74" s="415">
        <v>153104</v>
      </c>
    </row>
    <row r="75" spans="1:5" x14ac:dyDescent="0.2">
      <c r="A75" s="523"/>
      <c r="B75" s="422" t="s">
        <v>439</v>
      </c>
      <c r="C75" s="424"/>
      <c r="D75" s="415">
        <v>303069</v>
      </c>
      <c r="E75" s="415">
        <v>142018</v>
      </c>
    </row>
    <row r="76" spans="1:5" x14ac:dyDescent="0.2">
      <c r="A76" s="523"/>
      <c r="B76" s="422" t="s">
        <v>440</v>
      </c>
      <c r="C76" s="424"/>
      <c r="D76" s="415">
        <v>317688</v>
      </c>
      <c r="E76" s="415">
        <v>127143</v>
      </c>
    </row>
    <row r="77" spans="1:5" x14ac:dyDescent="0.2">
      <c r="A77" s="523"/>
      <c r="B77" s="422" t="s">
        <v>441</v>
      </c>
      <c r="C77" s="424"/>
      <c r="D77" s="415">
        <v>333154</v>
      </c>
      <c r="E77" s="415">
        <v>101718</v>
      </c>
    </row>
    <row r="78" spans="1:5" x14ac:dyDescent="0.2">
      <c r="A78" s="523"/>
      <c r="B78" s="422" t="s">
        <v>442</v>
      </c>
      <c r="C78" s="424"/>
      <c r="D78" s="415">
        <v>345808</v>
      </c>
      <c r="E78" s="415">
        <v>65865</v>
      </c>
    </row>
    <row r="79" spans="1:5" x14ac:dyDescent="0.2">
      <c r="A79" s="523"/>
      <c r="B79" s="422" t="s">
        <v>443</v>
      </c>
      <c r="C79" s="424"/>
      <c r="D79" s="415">
        <v>356201</v>
      </c>
      <c r="E79" s="415">
        <v>17939</v>
      </c>
    </row>
    <row r="80" spans="1:5" x14ac:dyDescent="0.2">
      <c r="A80" s="523"/>
      <c r="B80" s="422" t="s">
        <v>453</v>
      </c>
      <c r="C80" s="424"/>
      <c r="D80" s="415">
        <v>109804</v>
      </c>
      <c r="E80" s="415">
        <v>90762</v>
      </c>
    </row>
    <row r="81" spans="1:5" x14ac:dyDescent="0.2">
      <c r="A81" s="523"/>
      <c r="B81" s="422" t="s">
        <v>454</v>
      </c>
      <c r="C81" s="424"/>
      <c r="D81" s="415">
        <v>145631</v>
      </c>
      <c r="E81" s="415">
        <v>111636</v>
      </c>
    </row>
    <row r="82" spans="1:5" x14ac:dyDescent="0.2">
      <c r="A82" s="523"/>
      <c r="B82" s="422" t="s">
        <v>455</v>
      </c>
      <c r="C82" s="424"/>
      <c r="D82" s="415">
        <v>182463</v>
      </c>
      <c r="E82" s="415">
        <v>132258</v>
      </c>
    </row>
    <row r="83" spans="1:5" x14ac:dyDescent="0.2">
      <c r="A83" s="523"/>
      <c r="B83" s="422" t="s">
        <v>456</v>
      </c>
      <c r="C83" s="424"/>
      <c r="D83" s="415">
        <v>204084</v>
      </c>
      <c r="E83" s="415">
        <v>140300</v>
      </c>
    </row>
    <row r="84" spans="1:5" x14ac:dyDescent="0.2">
      <c r="A84" s="523"/>
      <c r="B84" s="422" t="s">
        <v>457</v>
      </c>
      <c r="C84" s="424"/>
      <c r="D84" s="415">
        <v>233740</v>
      </c>
      <c r="E84" s="415">
        <v>149100</v>
      </c>
    </row>
    <row r="85" spans="1:5" x14ac:dyDescent="0.2">
      <c r="A85" s="523"/>
      <c r="B85" s="422" t="s">
        <v>458</v>
      </c>
      <c r="C85" s="424"/>
      <c r="D85" s="415">
        <v>257984</v>
      </c>
      <c r="E85" s="415">
        <v>150973</v>
      </c>
    </row>
    <row r="86" spans="1:5" x14ac:dyDescent="0.2">
      <c r="A86" s="523"/>
      <c r="B86" s="422" t="s">
        <v>459</v>
      </c>
      <c r="C86" s="424"/>
      <c r="D86" s="415">
        <v>278820</v>
      </c>
      <c r="E86" s="415">
        <v>145446</v>
      </c>
    </row>
    <row r="87" spans="1:5" x14ac:dyDescent="0.2">
      <c r="A87" s="523"/>
      <c r="B87" s="422" t="s">
        <v>460</v>
      </c>
      <c r="C87" s="424"/>
      <c r="D87" s="415">
        <v>294632</v>
      </c>
      <c r="E87" s="415">
        <v>133962</v>
      </c>
    </row>
    <row r="88" spans="1:5" x14ac:dyDescent="0.2">
      <c r="A88" s="523"/>
      <c r="B88" s="422" t="s">
        <v>461</v>
      </c>
      <c r="C88" s="424"/>
      <c r="D88" s="415">
        <v>308697</v>
      </c>
      <c r="E88" s="415">
        <v>118156</v>
      </c>
    </row>
    <row r="89" spans="1:5" x14ac:dyDescent="0.2">
      <c r="A89" s="523"/>
      <c r="B89" s="422" t="s">
        <v>462</v>
      </c>
      <c r="C89" s="424"/>
      <c r="D89" s="415">
        <v>321593</v>
      </c>
      <c r="E89" s="415">
        <v>93871</v>
      </c>
    </row>
    <row r="90" spans="1:5" x14ac:dyDescent="0.2">
      <c r="A90" s="523"/>
      <c r="B90" s="422" t="s">
        <v>463</v>
      </c>
      <c r="C90" s="424"/>
      <c r="D90" s="415">
        <v>333925</v>
      </c>
      <c r="E90" s="415">
        <v>59083</v>
      </c>
    </row>
    <row r="91" spans="1:5" x14ac:dyDescent="0.2">
      <c r="A91" s="523"/>
      <c r="B91" s="422" t="s">
        <v>464</v>
      </c>
      <c r="C91" s="424"/>
      <c r="D91" s="415">
        <v>345595</v>
      </c>
      <c r="E91" s="415">
        <v>16388</v>
      </c>
    </row>
    <row r="92" spans="1:5" x14ac:dyDescent="0.2">
      <c r="A92" s="523"/>
      <c r="B92" s="422" t="s">
        <v>465</v>
      </c>
      <c r="C92" s="424"/>
      <c r="D92" s="415">
        <v>110684</v>
      </c>
      <c r="E92" s="415">
        <v>92172</v>
      </c>
    </row>
    <row r="93" spans="1:5" x14ac:dyDescent="0.2">
      <c r="A93" s="523"/>
      <c r="B93" s="422" t="s">
        <v>466</v>
      </c>
      <c r="C93" s="424"/>
      <c r="D93" s="415">
        <v>145496</v>
      </c>
      <c r="E93" s="415">
        <v>111470</v>
      </c>
    </row>
    <row r="94" spans="1:5" x14ac:dyDescent="0.2">
      <c r="A94" s="523"/>
      <c r="B94" s="422" t="s">
        <v>467</v>
      </c>
      <c r="C94" s="424"/>
      <c r="D94" s="415">
        <v>181344</v>
      </c>
      <c r="E94" s="415">
        <v>130674</v>
      </c>
    </row>
    <row r="95" spans="1:5" x14ac:dyDescent="0.2">
      <c r="A95" s="523"/>
      <c r="B95" s="422" t="s">
        <v>468</v>
      </c>
      <c r="C95" s="424"/>
      <c r="D95" s="415">
        <v>200433</v>
      </c>
      <c r="E95" s="415">
        <v>137626</v>
      </c>
    </row>
    <row r="96" spans="1:5" x14ac:dyDescent="0.2">
      <c r="A96" s="523"/>
      <c r="B96" s="422" t="s">
        <v>469</v>
      </c>
      <c r="C96" s="424"/>
      <c r="D96" s="415">
        <v>231729</v>
      </c>
      <c r="E96" s="415">
        <v>148194</v>
      </c>
    </row>
    <row r="97" spans="1:5" x14ac:dyDescent="0.2">
      <c r="A97" s="523"/>
      <c r="B97" s="422" t="s">
        <v>470</v>
      </c>
      <c r="C97" s="424"/>
      <c r="D97" s="415">
        <v>255515</v>
      </c>
      <c r="E97" s="415">
        <v>149829</v>
      </c>
    </row>
    <row r="98" spans="1:5" x14ac:dyDescent="0.2">
      <c r="A98" s="523"/>
      <c r="B98" s="422" t="s">
        <v>471</v>
      </c>
      <c r="C98" s="424"/>
      <c r="D98" s="415">
        <v>275726</v>
      </c>
      <c r="E98" s="415">
        <v>144464</v>
      </c>
    </row>
    <row r="99" spans="1:5" x14ac:dyDescent="0.2">
      <c r="A99" s="523"/>
      <c r="B99" s="422" t="s">
        <v>472</v>
      </c>
      <c r="C99" s="424"/>
      <c r="D99" s="415">
        <v>291953</v>
      </c>
      <c r="E99" s="415">
        <v>133369</v>
      </c>
    </row>
    <row r="100" spans="1:5" x14ac:dyDescent="0.2">
      <c r="A100" s="523"/>
      <c r="B100" s="422" t="s">
        <v>473</v>
      </c>
      <c r="C100" s="424"/>
      <c r="D100" s="415">
        <v>306528</v>
      </c>
      <c r="E100" s="415">
        <v>117538</v>
      </c>
    </row>
    <row r="101" spans="1:5" x14ac:dyDescent="0.2">
      <c r="A101" s="523"/>
      <c r="B101" s="422" t="s">
        <v>474</v>
      </c>
      <c r="C101" s="424"/>
      <c r="D101" s="415">
        <v>321237</v>
      </c>
      <c r="E101" s="415">
        <v>91913</v>
      </c>
    </row>
    <row r="102" spans="1:5" x14ac:dyDescent="0.2">
      <c r="A102" s="523"/>
      <c r="B102" s="422" t="s">
        <v>475</v>
      </c>
      <c r="C102" s="424"/>
      <c r="D102" s="415">
        <v>333781</v>
      </c>
      <c r="E102" s="415">
        <v>58788</v>
      </c>
    </row>
    <row r="103" spans="1:5" x14ac:dyDescent="0.2">
      <c r="A103" s="523"/>
      <c r="B103" s="422" t="s">
        <v>476</v>
      </c>
      <c r="C103" s="424"/>
      <c r="D103" s="415">
        <v>345163</v>
      </c>
      <c r="E103" s="415">
        <v>19144</v>
      </c>
    </row>
    <row r="104" spans="1:5" x14ac:dyDescent="0.2">
      <c r="A104" s="523"/>
      <c r="B104" s="422" t="s">
        <v>479</v>
      </c>
      <c r="C104" s="424"/>
      <c r="D104" s="415">
        <v>115276</v>
      </c>
      <c r="E104" s="415">
        <v>96688</v>
      </c>
    </row>
    <row r="105" spans="1:5" x14ac:dyDescent="0.2">
      <c r="A105" s="523"/>
      <c r="B105" s="422" t="s">
        <v>480</v>
      </c>
      <c r="C105" s="424"/>
      <c r="D105" s="415">
        <v>149108</v>
      </c>
      <c r="E105" s="415">
        <v>114943</v>
      </c>
    </row>
    <row r="106" spans="1:5" x14ac:dyDescent="0.2">
      <c r="A106" s="523"/>
      <c r="B106" s="422" t="s">
        <v>481</v>
      </c>
      <c r="C106" s="424"/>
      <c r="D106" s="415">
        <v>183959</v>
      </c>
      <c r="E106" s="415">
        <v>133480</v>
      </c>
    </row>
    <row r="107" spans="1:5" x14ac:dyDescent="0.2">
      <c r="A107" s="523"/>
      <c r="B107" s="422" t="s">
        <v>482</v>
      </c>
      <c r="C107" s="424"/>
      <c r="D107" s="415">
        <v>205417</v>
      </c>
      <c r="E107" s="415">
        <v>141942</v>
      </c>
    </row>
    <row r="108" spans="1:5" x14ac:dyDescent="0.2">
      <c r="A108" s="523"/>
      <c r="B108" s="422" t="s">
        <v>483</v>
      </c>
      <c r="C108" s="424"/>
      <c r="D108" s="415">
        <v>234239</v>
      </c>
      <c r="E108" s="415">
        <v>150550</v>
      </c>
    </row>
    <row r="109" spans="1:5" x14ac:dyDescent="0.2">
      <c r="A109" s="523"/>
      <c r="B109" s="422" t="s">
        <v>484</v>
      </c>
      <c r="C109" s="424"/>
      <c r="D109" s="415">
        <v>260235</v>
      </c>
      <c r="E109" s="415">
        <v>153197</v>
      </c>
    </row>
    <row r="110" spans="1:5" x14ac:dyDescent="0.2">
      <c r="A110" s="523"/>
      <c r="B110" s="422" t="s">
        <v>485</v>
      </c>
      <c r="C110" s="424"/>
      <c r="D110" s="415">
        <v>280505</v>
      </c>
      <c r="E110" s="415">
        <v>148571</v>
      </c>
    </row>
    <row r="111" spans="1:5" x14ac:dyDescent="0.2">
      <c r="A111" s="523"/>
      <c r="B111" s="422" t="s">
        <v>486</v>
      </c>
      <c r="C111" s="424"/>
      <c r="D111" s="415">
        <v>299259</v>
      </c>
      <c r="E111" s="415">
        <v>138011</v>
      </c>
    </row>
    <row r="112" spans="1:5" x14ac:dyDescent="0.2">
      <c r="A112" s="523"/>
      <c r="B112" s="422" t="s">
        <v>487</v>
      </c>
      <c r="C112" s="424"/>
      <c r="D112" s="415">
        <v>314287</v>
      </c>
      <c r="E112" s="415">
        <v>123522</v>
      </c>
    </row>
    <row r="113" spans="1:5" x14ac:dyDescent="0.2">
      <c r="A113" s="523"/>
      <c r="B113" s="422" t="s">
        <v>488</v>
      </c>
      <c r="C113" s="424"/>
      <c r="D113" s="415">
        <v>330039</v>
      </c>
      <c r="E113" s="415">
        <v>96176</v>
      </c>
    </row>
    <row r="114" spans="1:5" x14ac:dyDescent="0.2">
      <c r="A114" s="523"/>
      <c r="B114" s="422" t="s">
        <v>489</v>
      </c>
      <c r="C114" s="424"/>
      <c r="D114" s="415">
        <v>342081</v>
      </c>
      <c r="E114" s="415">
        <v>64008</v>
      </c>
    </row>
    <row r="115" spans="1:5" x14ac:dyDescent="0.2">
      <c r="A115" s="523"/>
      <c r="B115" s="422" t="s">
        <v>490</v>
      </c>
      <c r="C115" s="424"/>
      <c r="D115" s="415">
        <v>353213</v>
      </c>
      <c r="E115" s="415">
        <v>23105</v>
      </c>
    </row>
    <row r="116" spans="1:5" x14ac:dyDescent="0.2">
      <c r="A116" s="523"/>
      <c r="B116" s="422" t="s">
        <v>491</v>
      </c>
      <c r="C116" s="424"/>
      <c r="D116" s="415">
        <v>122492</v>
      </c>
      <c r="E116" s="415">
        <v>103282</v>
      </c>
    </row>
    <row r="117" spans="1:5" x14ac:dyDescent="0.2">
      <c r="A117" s="523"/>
      <c r="B117" s="422" t="s">
        <v>492</v>
      </c>
      <c r="C117" s="424"/>
      <c r="D117" s="415">
        <v>157895</v>
      </c>
      <c r="E117" s="415">
        <v>123542</v>
      </c>
    </row>
    <row r="118" spans="1:5" x14ac:dyDescent="0.2">
      <c r="A118" s="523"/>
      <c r="B118" s="422" t="s">
        <v>493</v>
      </c>
      <c r="C118" s="424"/>
      <c r="D118" s="415">
        <v>192665</v>
      </c>
      <c r="E118" s="415">
        <v>143510</v>
      </c>
    </row>
    <row r="119" spans="1:5" x14ac:dyDescent="0.2">
      <c r="A119" s="523"/>
      <c r="B119" s="422" t="s">
        <v>494</v>
      </c>
      <c r="C119" s="424"/>
      <c r="D119" s="415">
        <v>212789</v>
      </c>
      <c r="E119" s="415">
        <v>152296</v>
      </c>
    </row>
    <row r="120" spans="1:5" x14ac:dyDescent="0.2">
      <c r="A120" s="523"/>
      <c r="B120" s="422" t="s">
        <v>495</v>
      </c>
      <c r="C120" s="424"/>
      <c r="D120" s="415">
        <v>241616</v>
      </c>
      <c r="E120" s="415">
        <v>162350</v>
      </c>
    </row>
    <row r="121" spans="1:5" x14ac:dyDescent="0.2">
      <c r="A121" s="523"/>
      <c r="B121" s="422" t="s">
        <v>496</v>
      </c>
      <c r="C121" s="424"/>
      <c r="D121" s="415">
        <v>267805</v>
      </c>
      <c r="E121" s="415">
        <v>166452</v>
      </c>
    </row>
    <row r="122" spans="1:5" x14ac:dyDescent="0.2">
      <c r="A122" s="523"/>
      <c r="B122" s="422" t="s">
        <v>497</v>
      </c>
      <c r="C122" s="424"/>
      <c r="D122" s="415">
        <v>290105</v>
      </c>
      <c r="E122" s="415">
        <v>163213</v>
      </c>
    </row>
    <row r="123" spans="1:5" x14ac:dyDescent="0.2">
      <c r="A123" s="523"/>
      <c r="B123" s="422" t="s">
        <v>498</v>
      </c>
      <c r="C123" s="424"/>
      <c r="D123" s="415">
        <v>307782</v>
      </c>
      <c r="E123" s="415">
        <v>154128</v>
      </c>
    </row>
    <row r="124" spans="1:5" x14ac:dyDescent="0.2">
      <c r="A124" s="523"/>
      <c r="B124" s="422" t="s">
        <v>499</v>
      </c>
      <c r="C124" s="424"/>
      <c r="D124" s="415">
        <v>324574</v>
      </c>
      <c r="E124" s="415">
        <v>138798</v>
      </c>
    </row>
    <row r="125" spans="1:5" x14ac:dyDescent="0.2">
      <c r="A125" s="523"/>
      <c r="B125" s="422" t="s">
        <v>500</v>
      </c>
      <c r="C125" s="424"/>
      <c r="D125" s="415">
        <v>339183</v>
      </c>
      <c r="E125" s="415">
        <v>111528</v>
      </c>
    </row>
    <row r="126" spans="1:5" x14ac:dyDescent="0.2">
      <c r="A126" s="523"/>
      <c r="B126" s="422" t="s">
        <v>501</v>
      </c>
      <c r="C126" s="424"/>
      <c r="D126" s="415">
        <v>351464</v>
      </c>
      <c r="E126" s="415">
        <v>77566</v>
      </c>
    </row>
    <row r="127" spans="1:5" x14ac:dyDescent="0.2">
      <c r="A127" s="523"/>
      <c r="B127" s="422" t="s">
        <v>502</v>
      </c>
      <c r="C127" s="424"/>
      <c r="D127" s="415">
        <v>363133</v>
      </c>
      <c r="E127" s="415">
        <v>30453</v>
      </c>
    </row>
    <row r="128" spans="1:5" ht="12.75" customHeight="1" x14ac:dyDescent="0.2">
      <c r="A128" s="523" t="s">
        <v>108</v>
      </c>
      <c r="B128" s="422" t="s">
        <v>432</v>
      </c>
      <c r="C128" s="424"/>
      <c r="D128" s="415">
        <v>4959</v>
      </c>
      <c r="E128" s="415">
        <v>4248</v>
      </c>
    </row>
    <row r="129" spans="1:5" x14ac:dyDescent="0.2">
      <c r="A129" s="523"/>
      <c r="B129" s="422" t="s">
        <v>433</v>
      </c>
      <c r="C129" s="424"/>
      <c r="D129" s="415">
        <v>6282</v>
      </c>
      <c r="E129" s="415">
        <v>4932</v>
      </c>
    </row>
    <row r="130" spans="1:5" x14ac:dyDescent="0.2">
      <c r="A130" s="523"/>
      <c r="B130" s="422" t="s">
        <v>434</v>
      </c>
      <c r="C130" s="424"/>
      <c r="D130" s="415">
        <v>7581</v>
      </c>
      <c r="E130" s="415">
        <v>5648</v>
      </c>
    </row>
    <row r="131" spans="1:5" x14ac:dyDescent="0.2">
      <c r="A131" s="523"/>
      <c r="B131" s="422" t="s">
        <v>435</v>
      </c>
      <c r="C131" s="424"/>
      <c r="D131" s="415">
        <v>8251</v>
      </c>
      <c r="E131" s="415">
        <v>5803</v>
      </c>
    </row>
    <row r="132" spans="1:5" x14ac:dyDescent="0.2">
      <c r="A132" s="523"/>
      <c r="B132" s="422" t="s">
        <v>436</v>
      </c>
      <c r="C132" s="424"/>
      <c r="D132" s="415">
        <v>9385</v>
      </c>
      <c r="E132" s="415">
        <v>6273</v>
      </c>
    </row>
    <row r="133" spans="1:5" x14ac:dyDescent="0.2">
      <c r="A133" s="523"/>
      <c r="B133" s="422" t="s">
        <v>437</v>
      </c>
      <c r="C133" s="424"/>
      <c r="D133" s="415">
        <v>10627</v>
      </c>
      <c r="E133" s="415">
        <v>6573</v>
      </c>
    </row>
    <row r="134" spans="1:5" x14ac:dyDescent="0.2">
      <c r="A134" s="523"/>
      <c r="B134" s="422" t="s">
        <v>438</v>
      </c>
      <c r="C134" s="424"/>
      <c r="D134" s="415">
        <v>11413</v>
      </c>
      <c r="E134" s="415">
        <v>6349</v>
      </c>
    </row>
    <row r="135" spans="1:5" x14ac:dyDescent="0.2">
      <c r="A135" s="523"/>
      <c r="B135" s="422" t="s">
        <v>439</v>
      </c>
      <c r="C135" s="424"/>
      <c r="D135" s="415">
        <v>12350</v>
      </c>
      <c r="E135" s="415">
        <v>5972</v>
      </c>
    </row>
    <row r="136" spans="1:5" x14ac:dyDescent="0.2">
      <c r="A136" s="523"/>
      <c r="B136" s="422" t="s">
        <v>440</v>
      </c>
      <c r="C136" s="424"/>
      <c r="D136" s="415">
        <v>13141</v>
      </c>
      <c r="E136" s="415">
        <v>5370</v>
      </c>
    </row>
    <row r="137" spans="1:5" x14ac:dyDescent="0.2">
      <c r="A137" s="523"/>
      <c r="B137" s="422" t="s">
        <v>441</v>
      </c>
      <c r="C137" s="424"/>
      <c r="D137" s="415">
        <v>13759</v>
      </c>
      <c r="E137" s="415">
        <v>4329</v>
      </c>
    </row>
    <row r="138" spans="1:5" x14ac:dyDescent="0.2">
      <c r="A138" s="523"/>
      <c r="B138" s="422" t="s">
        <v>442</v>
      </c>
      <c r="C138" s="424"/>
      <c r="D138" s="415">
        <v>14280</v>
      </c>
      <c r="E138" s="415">
        <v>3178</v>
      </c>
    </row>
    <row r="139" spans="1:5" x14ac:dyDescent="0.2">
      <c r="A139" s="523"/>
      <c r="B139" s="422" t="s">
        <v>443</v>
      </c>
      <c r="C139" s="424"/>
      <c r="D139" s="415">
        <v>14782</v>
      </c>
      <c r="E139" s="415">
        <v>1834</v>
      </c>
    </row>
    <row r="140" spans="1:5" x14ac:dyDescent="0.2">
      <c r="A140" s="523"/>
      <c r="B140" s="422" t="s">
        <v>453</v>
      </c>
      <c r="C140" s="424"/>
      <c r="D140" s="415">
        <v>4269</v>
      </c>
      <c r="E140" s="415">
        <v>3697</v>
      </c>
    </row>
    <row r="141" spans="1:5" x14ac:dyDescent="0.2">
      <c r="A141" s="523"/>
      <c r="B141" s="422" t="s">
        <v>454</v>
      </c>
      <c r="C141" s="424"/>
      <c r="D141" s="415">
        <v>5522</v>
      </c>
      <c r="E141" s="415">
        <v>4324</v>
      </c>
    </row>
    <row r="142" spans="1:5" x14ac:dyDescent="0.2">
      <c r="A142" s="523"/>
      <c r="B142" s="422" t="s">
        <v>455</v>
      </c>
      <c r="C142" s="424"/>
      <c r="D142" s="415">
        <v>6750</v>
      </c>
      <c r="E142" s="415">
        <v>4990</v>
      </c>
    </row>
    <row r="143" spans="1:5" x14ac:dyDescent="0.2">
      <c r="A143" s="523"/>
      <c r="B143" s="422" t="s">
        <v>456</v>
      </c>
      <c r="C143" s="424"/>
      <c r="D143" s="415">
        <v>7502</v>
      </c>
      <c r="E143" s="415">
        <v>5225</v>
      </c>
    </row>
    <row r="144" spans="1:5" x14ac:dyDescent="0.2">
      <c r="A144" s="523"/>
      <c r="B144" s="422" t="s">
        <v>457</v>
      </c>
      <c r="C144" s="424"/>
      <c r="D144" s="415">
        <v>8783</v>
      </c>
      <c r="E144" s="415">
        <v>5728</v>
      </c>
    </row>
    <row r="145" spans="1:5" x14ac:dyDescent="0.2">
      <c r="A145" s="523"/>
      <c r="B145" s="422" t="s">
        <v>458</v>
      </c>
      <c r="C145" s="424"/>
      <c r="D145" s="415">
        <v>9916</v>
      </c>
      <c r="E145" s="415">
        <v>6030</v>
      </c>
    </row>
    <row r="146" spans="1:5" x14ac:dyDescent="0.2">
      <c r="A146" s="523"/>
      <c r="B146" s="422" t="s">
        <v>459</v>
      </c>
      <c r="C146" s="424"/>
      <c r="D146" s="415">
        <v>10791</v>
      </c>
      <c r="E146" s="415">
        <v>5823</v>
      </c>
    </row>
    <row r="147" spans="1:5" x14ac:dyDescent="0.2">
      <c r="A147" s="523"/>
      <c r="B147" s="422" t="s">
        <v>460</v>
      </c>
      <c r="C147" s="424"/>
      <c r="D147" s="415">
        <v>11500</v>
      </c>
      <c r="E147" s="415">
        <v>5303</v>
      </c>
    </row>
    <row r="148" spans="1:5" x14ac:dyDescent="0.2">
      <c r="A148" s="523"/>
      <c r="B148" s="422" t="s">
        <v>461</v>
      </c>
      <c r="C148" s="424"/>
      <c r="D148" s="415">
        <v>12097</v>
      </c>
      <c r="E148" s="415">
        <v>4745</v>
      </c>
    </row>
    <row r="149" spans="1:5" x14ac:dyDescent="0.2">
      <c r="A149" s="523"/>
      <c r="B149" s="422" t="s">
        <v>462</v>
      </c>
      <c r="C149" s="424"/>
      <c r="D149" s="415">
        <v>12672</v>
      </c>
      <c r="E149" s="415">
        <v>3835</v>
      </c>
    </row>
    <row r="150" spans="1:5" x14ac:dyDescent="0.2">
      <c r="A150" s="523"/>
      <c r="B150" s="422" t="s">
        <v>463</v>
      </c>
      <c r="C150" s="424"/>
      <c r="D150" s="415">
        <v>13184</v>
      </c>
      <c r="E150" s="415">
        <v>2840</v>
      </c>
    </row>
    <row r="151" spans="1:5" x14ac:dyDescent="0.2">
      <c r="A151" s="523"/>
      <c r="B151" s="422" t="s">
        <v>464</v>
      </c>
      <c r="C151" s="424"/>
      <c r="D151" s="415">
        <v>13662</v>
      </c>
      <c r="E151" s="415">
        <v>1407</v>
      </c>
    </row>
    <row r="152" spans="1:5" x14ac:dyDescent="0.2">
      <c r="A152" s="523"/>
      <c r="B152" s="422" t="s">
        <v>465</v>
      </c>
      <c r="C152" s="424"/>
      <c r="D152" s="415">
        <v>3547</v>
      </c>
      <c r="E152" s="415">
        <v>3034</v>
      </c>
    </row>
    <row r="153" spans="1:5" x14ac:dyDescent="0.2">
      <c r="A153" s="523"/>
      <c r="B153" s="422" t="s">
        <v>466</v>
      </c>
      <c r="C153" s="424"/>
      <c r="D153" s="415">
        <v>4542</v>
      </c>
      <c r="E153" s="415">
        <v>3621</v>
      </c>
    </row>
    <row r="154" spans="1:5" x14ac:dyDescent="0.2">
      <c r="A154" s="523"/>
      <c r="B154" s="422" t="s">
        <v>467</v>
      </c>
      <c r="C154" s="424"/>
      <c r="D154" s="415">
        <v>5873</v>
      </c>
      <c r="E154" s="415">
        <v>4440</v>
      </c>
    </row>
    <row r="155" spans="1:5" x14ac:dyDescent="0.2">
      <c r="A155" s="523"/>
      <c r="B155" s="422" t="s">
        <v>468</v>
      </c>
      <c r="C155" s="424"/>
      <c r="D155" s="415">
        <v>6606</v>
      </c>
      <c r="E155" s="415">
        <v>4781</v>
      </c>
    </row>
    <row r="156" spans="1:5" x14ac:dyDescent="0.2">
      <c r="A156" s="523"/>
      <c r="B156" s="422" t="s">
        <v>469</v>
      </c>
      <c r="C156" s="424"/>
      <c r="D156" s="415">
        <v>7922</v>
      </c>
      <c r="E156" s="415">
        <v>5415</v>
      </c>
    </row>
    <row r="157" spans="1:5" x14ac:dyDescent="0.2">
      <c r="A157" s="523"/>
      <c r="B157" s="422" t="s">
        <v>470</v>
      </c>
      <c r="C157" s="424"/>
      <c r="D157" s="415">
        <v>9108</v>
      </c>
      <c r="E157" s="415">
        <v>5809</v>
      </c>
    </row>
    <row r="158" spans="1:5" x14ac:dyDescent="0.2">
      <c r="A158" s="523"/>
      <c r="B158" s="422" t="s">
        <v>471</v>
      </c>
      <c r="C158" s="424"/>
      <c r="D158" s="415">
        <v>10082</v>
      </c>
      <c r="E158" s="415">
        <v>5713</v>
      </c>
    </row>
    <row r="159" spans="1:5" x14ac:dyDescent="0.2">
      <c r="A159" s="523"/>
      <c r="B159" s="422" t="s">
        <v>472</v>
      </c>
      <c r="C159" s="424"/>
      <c r="D159" s="415">
        <v>10712</v>
      </c>
      <c r="E159" s="415">
        <v>5359</v>
      </c>
    </row>
    <row r="160" spans="1:5" x14ac:dyDescent="0.2">
      <c r="A160" s="523"/>
      <c r="B160" s="422" t="s">
        <v>473</v>
      </c>
      <c r="C160" s="424"/>
      <c r="D160" s="415">
        <v>11446</v>
      </c>
      <c r="E160" s="415">
        <v>4904</v>
      </c>
    </row>
    <row r="161" spans="1:5" x14ac:dyDescent="0.2">
      <c r="A161" s="523"/>
      <c r="B161" s="422" t="s">
        <v>474</v>
      </c>
      <c r="C161" s="424"/>
      <c r="D161" s="415">
        <v>12130</v>
      </c>
      <c r="E161" s="415">
        <v>4199</v>
      </c>
    </row>
    <row r="162" spans="1:5" x14ac:dyDescent="0.2">
      <c r="A162" s="523"/>
      <c r="B162" s="422" t="s">
        <v>475</v>
      </c>
      <c r="C162" s="424"/>
      <c r="D162" s="415">
        <v>12657</v>
      </c>
      <c r="E162" s="415">
        <v>3166</v>
      </c>
    </row>
    <row r="163" spans="1:5" x14ac:dyDescent="0.2">
      <c r="A163" s="523"/>
      <c r="B163" s="422" t="s">
        <v>476</v>
      </c>
      <c r="C163" s="424"/>
      <c r="D163" s="415">
        <v>13123</v>
      </c>
      <c r="E163" s="415">
        <v>2032</v>
      </c>
    </row>
    <row r="164" spans="1:5" x14ac:dyDescent="0.2">
      <c r="A164" s="523"/>
      <c r="B164" s="422" t="s">
        <v>479</v>
      </c>
      <c r="C164" s="424"/>
      <c r="D164" s="415">
        <v>4438</v>
      </c>
      <c r="E164" s="415">
        <v>3913</v>
      </c>
    </row>
    <row r="165" spans="1:5" x14ac:dyDescent="0.2">
      <c r="A165" s="523"/>
      <c r="B165" s="422" t="s">
        <v>480</v>
      </c>
      <c r="C165" s="424"/>
      <c r="D165" s="415">
        <v>5519</v>
      </c>
      <c r="E165" s="415">
        <v>4323</v>
      </c>
    </row>
    <row r="166" spans="1:5" x14ac:dyDescent="0.2">
      <c r="A166" s="523"/>
      <c r="B166" s="422" t="s">
        <v>481</v>
      </c>
      <c r="C166" s="424"/>
      <c r="D166" s="415">
        <v>6872</v>
      </c>
      <c r="E166" s="415">
        <v>5055</v>
      </c>
    </row>
    <row r="167" spans="1:5" x14ac:dyDescent="0.2">
      <c r="A167" s="523"/>
      <c r="B167" s="422" t="s">
        <v>482</v>
      </c>
      <c r="C167" s="424"/>
      <c r="D167" s="415">
        <v>7761</v>
      </c>
      <c r="E167" s="415">
        <v>5498</v>
      </c>
    </row>
    <row r="168" spans="1:5" x14ac:dyDescent="0.2">
      <c r="A168" s="523"/>
      <c r="B168" s="422" t="s">
        <v>483</v>
      </c>
      <c r="C168" s="424"/>
      <c r="D168" s="415">
        <v>9274</v>
      </c>
      <c r="E168" s="415">
        <v>6109</v>
      </c>
    </row>
    <row r="169" spans="1:5" x14ac:dyDescent="0.2">
      <c r="A169" s="523"/>
      <c r="B169" s="422" t="s">
        <v>484</v>
      </c>
      <c r="C169" s="424"/>
      <c r="D169" s="415">
        <v>10446</v>
      </c>
      <c r="E169" s="415">
        <v>6418</v>
      </c>
    </row>
    <row r="170" spans="1:5" x14ac:dyDescent="0.2">
      <c r="A170" s="523"/>
      <c r="B170" s="422" t="s">
        <v>485</v>
      </c>
      <c r="C170" s="424"/>
      <c r="D170" s="415">
        <v>11328</v>
      </c>
      <c r="E170" s="415">
        <v>6340</v>
      </c>
    </row>
    <row r="171" spans="1:5" x14ac:dyDescent="0.2">
      <c r="A171" s="523"/>
      <c r="B171" s="422" t="s">
        <v>486</v>
      </c>
      <c r="C171" s="424"/>
      <c r="D171" s="415">
        <v>12159</v>
      </c>
      <c r="E171" s="415">
        <v>6008</v>
      </c>
    </row>
    <row r="172" spans="1:5" x14ac:dyDescent="0.2">
      <c r="A172" s="523"/>
      <c r="B172" s="422" t="s">
        <v>487</v>
      </c>
      <c r="C172" s="424"/>
      <c r="D172" s="415">
        <v>12941</v>
      </c>
      <c r="E172" s="415">
        <v>5428</v>
      </c>
    </row>
    <row r="173" spans="1:5" x14ac:dyDescent="0.2">
      <c r="A173" s="523"/>
      <c r="B173" s="422" t="s">
        <v>488</v>
      </c>
      <c r="C173" s="424"/>
      <c r="D173" s="415">
        <v>13719</v>
      </c>
      <c r="E173" s="415">
        <v>4603</v>
      </c>
    </row>
    <row r="174" spans="1:5" x14ac:dyDescent="0.2">
      <c r="A174" s="523"/>
      <c r="B174" s="422" t="s">
        <v>489</v>
      </c>
      <c r="C174" s="424"/>
      <c r="D174" s="415">
        <v>14270</v>
      </c>
      <c r="E174" s="415">
        <v>3526</v>
      </c>
    </row>
    <row r="175" spans="1:5" x14ac:dyDescent="0.2">
      <c r="A175" s="523"/>
      <c r="B175" s="422" t="s">
        <v>490</v>
      </c>
      <c r="C175" s="424"/>
      <c r="D175" s="415">
        <v>14780</v>
      </c>
      <c r="E175" s="415">
        <v>1731</v>
      </c>
    </row>
    <row r="176" spans="1:5" x14ac:dyDescent="0.2">
      <c r="A176" s="523"/>
      <c r="B176" s="422" t="s">
        <v>491</v>
      </c>
      <c r="C176" s="424"/>
      <c r="D176" s="415">
        <v>4268</v>
      </c>
      <c r="E176" s="415">
        <v>3615</v>
      </c>
    </row>
    <row r="177" spans="1:5" x14ac:dyDescent="0.2">
      <c r="A177" s="523"/>
      <c r="B177" s="422" t="s">
        <v>492</v>
      </c>
      <c r="C177" s="424"/>
      <c r="D177" s="415">
        <v>5427</v>
      </c>
      <c r="E177" s="415">
        <v>4153</v>
      </c>
    </row>
    <row r="178" spans="1:5" x14ac:dyDescent="0.2">
      <c r="A178" s="523"/>
      <c r="B178" s="422" t="s">
        <v>493</v>
      </c>
      <c r="C178" s="424"/>
      <c r="D178" s="415">
        <v>6641</v>
      </c>
      <c r="E178" s="415">
        <v>4872</v>
      </c>
    </row>
    <row r="179" spans="1:5" x14ac:dyDescent="0.2">
      <c r="A179" s="523"/>
      <c r="B179" s="422" t="s">
        <v>494</v>
      </c>
      <c r="C179" s="424"/>
      <c r="D179" s="415">
        <v>7453</v>
      </c>
      <c r="E179" s="415">
        <v>5280</v>
      </c>
    </row>
    <row r="180" spans="1:5" x14ac:dyDescent="0.2">
      <c r="A180" s="523"/>
      <c r="B180" s="422" t="s">
        <v>495</v>
      </c>
      <c r="C180" s="424"/>
      <c r="D180" s="415">
        <v>8769</v>
      </c>
      <c r="E180" s="415">
        <v>6021</v>
      </c>
    </row>
    <row r="181" spans="1:5" x14ac:dyDescent="0.2">
      <c r="A181" s="523"/>
      <c r="B181" s="422" t="s">
        <v>496</v>
      </c>
      <c r="C181" s="424"/>
      <c r="D181" s="415">
        <v>10117</v>
      </c>
      <c r="E181" s="415">
        <v>6611</v>
      </c>
    </row>
    <row r="182" spans="1:5" x14ac:dyDescent="0.2">
      <c r="A182" s="523"/>
      <c r="B182" s="422" t="s">
        <v>497</v>
      </c>
      <c r="C182" s="424"/>
      <c r="D182" s="415">
        <v>11206</v>
      </c>
      <c r="E182" s="415">
        <v>6656</v>
      </c>
    </row>
    <row r="183" spans="1:5" x14ac:dyDescent="0.2">
      <c r="A183" s="523"/>
      <c r="B183" s="422" t="s">
        <v>498</v>
      </c>
      <c r="C183" s="424"/>
      <c r="D183" s="415">
        <v>12015</v>
      </c>
      <c r="E183" s="415">
        <v>6357</v>
      </c>
    </row>
    <row r="184" spans="1:5" x14ac:dyDescent="0.2">
      <c r="A184" s="523"/>
      <c r="B184" s="422" t="s">
        <v>499</v>
      </c>
      <c r="C184" s="424"/>
      <c r="D184" s="415">
        <v>12864</v>
      </c>
      <c r="E184" s="415">
        <v>5920</v>
      </c>
    </row>
    <row r="185" spans="1:5" x14ac:dyDescent="0.2">
      <c r="A185" s="523"/>
      <c r="B185" s="422" t="s">
        <v>500</v>
      </c>
      <c r="C185" s="424"/>
      <c r="D185" s="415">
        <v>13666</v>
      </c>
      <c r="E185" s="415">
        <v>5049</v>
      </c>
    </row>
    <row r="186" spans="1:5" x14ac:dyDescent="0.2">
      <c r="A186" s="523"/>
      <c r="B186" s="422" t="s">
        <v>501</v>
      </c>
      <c r="C186" s="424"/>
      <c r="D186" s="415">
        <v>14273</v>
      </c>
      <c r="E186" s="415">
        <v>3743</v>
      </c>
    </row>
    <row r="187" spans="1:5" x14ac:dyDescent="0.2">
      <c r="A187" s="523"/>
      <c r="B187" s="422" t="s">
        <v>502</v>
      </c>
      <c r="C187" s="424"/>
      <c r="D187" s="415">
        <v>14811</v>
      </c>
      <c r="E187" s="415">
        <v>2228</v>
      </c>
    </row>
    <row r="188" spans="1:5" ht="12.75" customHeight="1" x14ac:dyDescent="0.2">
      <c r="A188" s="523" t="s">
        <v>109</v>
      </c>
      <c r="B188" s="422" t="s">
        <v>432</v>
      </c>
      <c r="C188" s="424"/>
      <c r="D188" s="415">
        <v>2648</v>
      </c>
      <c r="E188" s="415">
        <v>2356</v>
      </c>
    </row>
    <row r="189" spans="1:5" x14ac:dyDescent="0.2">
      <c r="A189" s="523"/>
      <c r="B189" s="422" t="s">
        <v>433</v>
      </c>
      <c r="C189" s="424"/>
      <c r="D189" s="415">
        <v>3275</v>
      </c>
      <c r="E189" s="415">
        <v>2663</v>
      </c>
    </row>
    <row r="190" spans="1:5" x14ac:dyDescent="0.2">
      <c r="A190" s="523"/>
      <c r="B190" s="422" t="s">
        <v>434</v>
      </c>
      <c r="C190" s="424"/>
      <c r="D190" s="415">
        <v>4041</v>
      </c>
      <c r="E190" s="415">
        <v>3141</v>
      </c>
    </row>
    <row r="191" spans="1:5" x14ac:dyDescent="0.2">
      <c r="A191" s="523"/>
      <c r="B191" s="422" t="s">
        <v>435</v>
      </c>
      <c r="C191" s="424"/>
      <c r="D191" s="415">
        <v>4448</v>
      </c>
      <c r="E191" s="415">
        <v>3265</v>
      </c>
    </row>
    <row r="192" spans="1:5" x14ac:dyDescent="0.2">
      <c r="A192" s="523"/>
      <c r="B192" s="422" t="s">
        <v>436</v>
      </c>
      <c r="C192" s="424"/>
      <c r="D192" s="415">
        <v>5037</v>
      </c>
      <c r="E192" s="415">
        <v>3507</v>
      </c>
    </row>
    <row r="193" spans="1:5" x14ac:dyDescent="0.2">
      <c r="A193" s="523"/>
      <c r="B193" s="422" t="s">
        <v>437</v>
      </c>
      <c r="C193" s="424"/>
      <c r="D193" s="415">
        <v>5583</v>
      </c>
      <c r="E193" s="415">
        <v>3671</v>
      </c>
    </row>
    <row r="194" spans="1:5" x14ac:dyDescent="0.2">
      <c r="A194" s="523"/>
      <c r="B194" s="422" t="s">
        <v>438</v>
      </c>
      <c r="C194" s="424"/>
      <c r="D194" s="415">
        <v>6091</v>
      </c>
      <c r="E194" s="415">
        <v>3808</v>
      </c>
    </row>
    <row r="195" spans="1:5" x14ac:dyDescent="0.2">
      <c r="A195" s="523"/>
      <c r="B195" s="422" t="s">
        <v>439</v>
      </c>
      <c r="C195" s="424"/>
      <c r="D195" s="415">
        <v>6599</v>
      </c>
      <c r="E195" s="415">
        <v>3849</v>
      </c>
    </row>
    <row r="196" spans="1:5" x14ac:dyDescent="0.2">
      <c r="A196" s="523"/>
      <c r="B196" s="422" t="s">
        <v>440</v>
      </c>
      <c r="C196" s="424"/>
      <c r="D196" s="415">
        <v>7034</v>
      </c>
      <c r="E196" s="415">
        <v>3519</v>
      </c>
    </row>
    <row r="197" spans="1:5" x14ac:dyDescent="0.2">
      <c r="A197" s="523"/>
      <c r="B197" s="422" t="s">
        <v>441</v>
      </c>
      <c r="C197" s="424"/>
      <c r="D197" s="415">
        <v>7366</v>
      </c>
      <c r="E197" s="415">
        <v>2666</v>
      </c>
    </row>
    <row r="198" spans="1:5" x14ac:dyDescent="0.2">
      <c r="A198" s="523"/>
      <c r="B198" s="422" t="s">
        <v>442</v>
      </c>
      <c r="C198" s="424"/>
      <c r="D198" s="415">
        <v>7573</v>
      </c>
      <c r="E198" s="415">
        <v>1944</v>
      </c>
    </row>
    <row r="199" spans="1:5" x14ac:dyDescent="0.2">
      <c r="A199" s="523"/>
      <c r="B199" s="422" t="s">
        <v>443</v>
      </c>
      <c r="C199" s="424"/>
      <c r="D199" s="415">
        <v>7787</v>
      </c>
      <c r="E199" s="415">
        <v>999</v>
      </c>
    </row>
    <row r="200" spans="1:5" x14ac:dyDescent="0.2">
      <c r="A200" s="523"/>
      <c r="B200" s="422" t="s">
        <v>453</v>
      </c>
      <c r="C200" s="424"/>
      <c r="D200" s="415">
        <v>2287</v>
      </c>
      <c r="E200" s="415">
        <v>1962</v>
      </c>
    </row>
    <row r="201" spans="1:5" x14ac:dyDescent="0.2">
      <c r="A201" s="523"/>
      <c r="B201" s="422" t="s">
        <v>454</v>
      </c>
      <c r="C201" s="424"/>
      <c r="D201" s="415">
        <v>2839</v>
      </c>
      <c r="E201" s="415">
        <v>2236</v>
      </c>
    </row>
    <row r="202" spans="1:5" x14ac:dyDescent="0.2">
      <c r="A202" s="523"/>
      <c r="B202" s="422" t="s">
        <v>455</v>
      </c>
      <c r="C202" s="424"/>
      <c r="D202" s="415">
        <v>3475</v>
      </c>
      <c r="E202" s="415">
        <v>2605</v>
      </c>
    </row>
    <row r="203" spans="1:5" x14ac:dyDescent="0.2">
      <c r="A203" s="523"/>
      <c r="B203" s="422" t="s">
        <v>456</v>
      </c>
      <c r="C203" s="424"/>
      <c r="D203" s="415">
        <v>3853</v>
      </c>
      <c r="E203" s="415">
        <v>2690</v>
      </c>
    </row>
    <row r="204" spans="1:5" x14ac:dyDescent="0.2">
      <c r="A204" s="523"/>
      <c r="B204" s="422" t="s">
        <v>457</v>
      </c>
      <c r="C204" s="424"/>
      <c r="D204" s="415">
        <v>4407</v>
      </c>
      <c r="E204" s="415">
        <v>2811</v>
      </c>
    </row>
    <row r="205" spans="1:5" x14ac:dyDescent="0.2">
      <c r="A205" s="523"/>
      <c r="B205" s="422" t="s">
        <v>458</v>
      </c>
      <c r="C205" s="424"/>
      <c r="D205" s="415">
        <v>4900</v>
      </c>
      <c r="E205" s="415">
        <v>2911</v>
      </c>
    </row>
    <row r="206" spans="1:5" x14ac:dyDescent="0.2">
      <c r="A206" s="523"/>
      <c r="B206" s="422" t="s">
        <v>459</v>
      </c>
      <c r="C206" s="424"/>
      <c r="D206" s="415">
        <v>5289</v>
      </c>
      <c r="E206" s="415">
        <v>2979</v>
      </c>
    </row>
    <row r="207" spans="1:5" x14ac:dyDescent="0.2">
      <c r="A207" s="523"/>
      <c r="B207" s="422" t="s">
        <v>460</v>
      </c>
      <c r="C207" s="424"/>
      <c r="D207" s="415">
        <v>5648</v>
      </c>
      <c r="E207" s="415">
        <v>2922</v>
      </c>
    </row>
    <row r="208" spans="1:5" x14ac:dyDescent="0.2">
      <c r="A208" s="523"/>
      <c r="B208" s="422" t="s">
        <v>461</v>
      </c>
      <c r="C208" s="424"/>
      <c r="D208" s="415">
        <v>5977</v>
      </c>
      <c r="E208" s="415">
        <v>2717</v>
      </c>
    </row>
    <row r="209" spans="1:5" x14ac:dyDescent="0.2">
      <c r="A209" s="523"/>
      <c r="B209" s="422" t="s">
        <v>462</v>
      </c>
      <c r="C209" s="424"/>
      <c r="D209" s="415">
        <v>6282</v>
      </c>
      <c r="E209" s="415">
        <v>2024</v>
      </c>
    </row>
    <row r="210" spans="1:5" x14ac:dyDescent="0.2">
      <c r="A210" s="523"/>
      <c r="B210" s="422" t="s">
        <v>463</v>
      </c>
      <c r="C210" s="424"/>
      <c r="D210" s="415">
        <v>6476</v>
      </c>
      <c r="E210" s="415">
        <v>1373</v>
      </c>
    </row>
    <row r="211" spans="1:5" x14ac:dyDescent="0.2">
      <c r="A211" s="523"/>
      <c r="B211" s="422" t="s">
        <v>464</v>
      </c>
      <c r="C211" s="424"/>
      <c r="D211" s="415">
        <v>6730</v>
      </c>
      <c r="E211" s="415">
        <v>716</v>
      </c>
    </row>
    <row r="212" spans="1:5" x14ac:dyDescent="0.2">
      <c r="A212" s="523"/>
      <c r="B212" s="422" t="s">
        <v>465</v>
      </c>
      <c r="C212" s="424"/>
      <c r="D212" s="415">
        <v>1525</v>
      </c>
      <c r="E212" s="415">
        <v>1311</v>
      </c>
    </row>
    <row r="213" spans="1:5" x14ac:dyDescent="0.2">
      <c r="A213" s="523"/>
      <c r="B213" s="422" t="s">
        <v>466</v>
      </c>
      <c r="C213" s="424"/>
      <c r="D213" s="415">
        <v>2273</v>
      </c>
      <c r="E213" s="415">
        <v>1732</v>
      </c>
    </row>
    <row r="214" spans="1:5" x14ac:dyDescent="0.2">
      <c r="A214" s="523"/>
      <c r="B214" s="422" t="s">
        <v>467</v>
      </c>
      <c r="C214" s="424"/>
      <c r="D214" s="415">
        <v>2799</v>
      </c>
      <c r="E214" s="415">
        <v>1990</v>
      </c>
    </row>
    <row r="215" spans="1:5" x14ac:dyDescent="0.2">
      <c r="A215" s="523"/>
      <c r="B215" s="422" t="s">
        <v>468</v>
      </c>
      <c r="C215" s="424"/>
      <c r="D215" s="415">
        <v>3143</v>
      </c>
      <c r="E215" s="415">
        <v>2136</v>
      </c>
    </row>
    <row r="216" spans="1:5" x14ac:dyDescent="0.2">
      <c r="A216" s="523"/>
      <c r="B216" s="422" t="s">
        <v>469</v>
      </c>
      <c r="C216" s="424"/>
      <c r="D216" s="415">
        <v>3752</v>
      </c>
      <c r="E216" s="415">
        <v>2377</v>
      </c>
    </row>
    <row r="217" spans="1:5" x14ac:dyDescent="0.2">
      <c r="A217" s="523"/>
      <c r="B217" s="422" t="s">
        <v>470</v>
      </c>
      <c r="C217" s="424"/>
      <c r="D217" s="415">
        <v>4283</v>
      </c>
      <c r="E217" s="415">
        <v>2607</v>
      </c>
    </row>
    <row r="218" spans="1:5" x14ac:dyDescent="0.2">
      <c r="A218" s="523"/>
      <c r="B218" s="422" t="s">
        <v>471</v>
      </c>
      <c r="C218" s="424"/>
      <c r="D218" s="415">
        <v>4767</v>
      </c>
      <c r="E218" s="415">
        <v>2761</v>
      </c>
    </row>
    <row r="219" spans="1:5" x14ac:dyDescent="0.2">
      <c r="A219" s="523"/>
      <c r="B219" s="422" t="s">
        <v>472</v>
      </c>
      <c r="C219" s="424"/>
      <c r="D219" s="415">
        <v>5101</v>
      </c>
      <c r="E219" s="415">
        <v>2765</v>
      </c>
    </row>
    <row r="220" spans="1:5" x14ac:dyDescent="0.2">
      <c r="A220" s="523"/>
      <c r="B220" s="422" t="s">
        <v>473</v>
      </c>
      <c r="C220" s="424"/>
      <c r="D220" s="415">
        <v>5456</v>
      </c>
      <c r="E220" s="415">
        <v>2658</v>
      </c>
    </row>
    <row r="221" spans="1:5" x14ac:dyDescent="0.2">
      <c r="A221" s="523"/>
      <c r="B221" s="422" t="s">
        <v>474</v>
      </c>
      <c r="C221" s="424"/>
      <c r="D221" s="415">
        <v>5787</v>
      </c>
      <c r="E221" s="415">
        <v>1930</v>
      </c>
    </row>
    <row r="222" spans="1:5" x14ac:dyDescent="0.2">
      <c r="A222" s="523"/>
      <c r="B222" s="422" t="s">
        <v>475</v>
      </c>
      <c r="C222" s="424"/>
      <c r="D222" s="415">
        <v>6035</v>
      </c>
      <c r="E222" s="415">
        <v>1398</v>
      </c>
    </row>
    <row r="223" spans="1:5" x14ac:dyDescent="0.2">
      <c r="A223" s="523"/>
      <c r="B223" s="422" t="s">
        <v>476</v>
      </c>
      <c r="C223" s="424"/>
      <c r="D223" s="415">
        <v>6246</v>
      </c>
      <c r="E223" s="415">
        <v>758</v>
      </c>
    </row>
    <row r="224" spans="1:5" x14ac:dyDescent="0.2">
      <c r="A224" s="523"/>
      <c r="B224" s="422" t="s">
        <v>479</v>
      </c>
      <c r="C224" s="424"/>
      <c r="D224" s="415">
        <v>1481</v>
      </c>
      <c r="E224" s="415">
        <v>1300</v>
      </c>
    </row>
    <row r="225" spans="1:5" x14ac:dyDescent="0.2">
      <c r="A225" s="523"/>
      <c r="B225" s="422" t="s">
        <v>480</v>
      </c>
      <c r="C225" s="424"/>
      <c r="D225" s="415">
        <v>2071</v>
      </c>
      <c r="E225" s="415">
        <v>1579</v>
      </c>
    </row>
    <row r="226" spans="1:5" x14ac:dyDescent="0.2">
      <c r="A226" s="523"/>
      <c r="B226" s="422" t="s">
        <v>481</v>
      </c>
      <c r="C226" s="424"/>
      <c r="D226" s="415">
        <v>2706</v>
      </c>
      <c r="E226" s="415">
        <v>1965</v>
      </c>
    </row>
    <row r="227" spans="1:5" x14ac:dyDescent="0.2">
      <c r="A227" s="523"/>
      <c r="B227" s="422" t="s">
        <v>482</v>
      </c>
      <c r="C227" s="424"/>
      <c r="D227" s="415">
        <v>3160</v>
      </c>
      <c r="E227" s="415">
        <v>2171</v>
      </c>
    </row>
    <row r="228" spans="1:5" x14ac:dyDescent="0.2">
      <c r="A228" s="523"/>
      <c r="B228" s="422" t="s">
        <v>483</v>
      </c>
      <c r="C228" s="424"/>
      <c r="D228" s="415">
        <v>3810</v>
      </c>
      <c r="E228" s="415">
        <v>2423</v>
      </c>
    </row>
    <row r="229" spans="1:5" x14ac:dyDescent="0.2">
      <c r="A229" s="523"/>
      <c r="B229" s="422" t="s">
        <v>484</v>
      </c>
      <c r="C229" s="424"/>
      <c r="D229" s="415">
        <v>4438</v>
      </c>
      <c r="E229" s="415">
        <v>2732</v>
      </c>
    </row>
    <row r="230" spans="1:5" x14ac:dyDescent="0.2">
      <c r="A230" s="523"/>
      <c r="B230" s="422" t="s">
        <v>485</v>
      </c>
      <c r="C230" s="424"/>
      <c r="D230" s="415">
        <v>5044</v>
      </c>
      <c r="E230" s="415">
        <v>2982</v>
      </c>
    </row>
    <row r="231" spans="1:5" x14ac:dyDescent="0.2">
      <c r="A231" s="523"/>
      <c r="B231" s="422" t="s">
        <v>486</v>
      </c>
      <c r="C231" s="424"/>
      <c r="D231" s="415">
        <v>5645</v>
      </c>
      <c r="E231" s="415">
        <v>3194</v>
      </c>
    </row>
    <row r="232" spans="1:5" x14ac:dyDescent="0.2">
      <c r="A232" s="523"/>
      <c r="B232" s="422" t="s">
        <v>487</v>
      </c>
      <c r="C232" s="424"/>
      <c r="D232" s="415">
        <v>6083</v>
      </c>
      <c r="E232" s="415">
        <v>3208</v>
      </c>
    </row>
    <row r="233" spans="1:5" x14ac:dyDescent="0.2">
      <c r="A233" s="523"/>
      <c r="B233" s="422" t="s">
        <v>488</v>
      </c>
      <c r="C233" s="424"/>
      <c r="D233" s="415">
        <v>6482</v>
      </c>
      <c r="E233" s="415">
        <v>2537</v>
      </c>
    </row>
    <row r="234" spans="1:5" x14ac:dyDescent="0.2">
      <c r="A234" s="523"/>
      <c r="B234" s="422" t="s">
        <v>489</v>
      </c>
      <c r="C234" s="424"/>
      <c r="D234" s="415">
        <v>6836</v>
      </c>
      <c r="E234" s="415">
        <v>1924</v>
      </c>
    </row>
    <row r="235" spans="1:5" x14ac:dyDescent="0.2">
      <c r="A235" s="523"/>
      <c r="B235" s="422" t="s">
        <v>490</v>
      </c>
      <c r="C235" s="424"/>
      <c r="D235" s="415">
        <v>7038</v>
      </c>
      <c r="E235" s="415">
        <v>1024</v>
      </c>
    </row>
    <row r="236" spans="1:5" x14ac:dyDescent="0.2">
      <c r="A236" s="523"/>
      <c r="B236" s="422" t="s">
        <v>491</v>
      </c>
      <c r="C236" s="424"/>
      <c r="D236" s="415">
        <v>2311</v>
      </c>
      <c r="E236" s="415">
        <v>1989</v>
      </c>
    </row>
    <row r="237" spans="1:5" x14ac:dyDescent="0.2">
      <c r="A237" s="523"/>
      <c r="B237" s="422" t="s">
        <v>492</v>
      </c>
      <c r="C237" s="424"/>
      <c r="D237" s="415">
        <v>3008</v>
      </c>
      <c r="E237" s="415">
        <v>2368</v>
      </c>
    </row>
    <row r="238" spans="1:5" x14ac:dyDescent="0.2">
      <c r="A238" s="523"/>
      <c r="B238" s="422" t="s">
        <v>493</v>
      </c>
      <c r="C238" s="424"/>
      <c r="D238" s="415">
        <v>3693</v>
      </c>
      <c r="E238" s="415">
        <v>2781</v>
      </c>
    </row>
    <row r="239" spans="1:5" x14ac:dyDescent="0.2">
      <c r="A239" s="523"/>
      <c r="B239" s="422" t="s">
        <v>494</v>
      </c>
      <c r="C239" s="424"/>
      <c r="D239" s="415">
        <v>4075</v>
      </c>
      <c r="E239" s="415">
        <v>2930</v>
      </c>
    </row>
    <row r="240" spans="1:5" x14ac:dyDescent="0.2">
      <c r="A240" s="523"/>
      <c r="B240" s="422" t="s">
        <v>495</v>
      </c>
      <c r="C240" s="424"/>
      <c r="D240" s="415">
        <v>4717</v>
      </c>
      <c r="E240" s="415">
        <v>3216</v>
      </c>
    </row>
    <row r="241" spans="1:5" x14ac:dyDescent="0.2">
      <c r="A241" s="523"/>
      <c r="B241" s="422" t="s">
        <v>496</v>
      </c>
      <c r="C241" s="424"/>
      <c r="D241" s="415">
        <v>5425</v>
      </c>
      <c r="E241" s="415">
        <v>3527</v>
      </c>
    </row>
    <row r="242" spans="1:5" x14ac:dyDescent="0.2">
      <c r="A242" s="523"/>
      <c r="B242" s="422" t="s">
        <v>497</v>
      </c>
      <c r="C242" s="424"/>
      <c r="D242" s="415">
        <v>5967</v>
      </c>
      <c r="E242" s="415">
        <v>3728</v>
      </c>
    </row>
    <row r="243" spans="1:5" x14ac:dyDescent="0.2">
      <c r="A243" s="523"/>
      <c r="B243" s="422" t="s">
        <v>498</v>
      </c>
      <c r="C243" s="424"/>
      <c r="D243" s="415">
        <v>6464</v>
      </c>
      <c r="E243" s="415">
        <v>3849</v>
      </c>
    </row>
    <row r="244" spans="1:5" x14ac:dyDescent="0.2">
      <c r="A244" s="523"/>
      <c r="B244" s="422" t="s">
        <v>499</v>
      </c>
      <c r="C244" s="424"/>
      <c r="D244" s="415">
        <v>6967</v>
      </c>
      <c r="E244" s="415">
        <v>3764</v>
      </c>
    </row>
    <row r="245" spans="1:5" x14ac:dyDescent="0.2">
      <c r="A245" s="523"/>
      <c r="B245" s="422" t="s">
        <v>500</v>
      </c>
      <c r="C245" s="424"/>
      <c r="D245" s="415">
        <v>7447</v>
      </c>
      <c r="E245" s="415">
        <v>3015</v>
      </c>
    </row>
    <row r="246" spans="1:5" x14ac:dyDescent="0.2">
      <c r="A246" s="523"/>
      <c r="B246" s="422" t="s">
        <v>501</v>
      </c>
      <c r="C246" s="424"/>
      <c r="D246" s="415">
        <v>7810</v>
      </c>
      <c r="E246" s="415">
        <v>2203</v>
      </c>
    </row>
    <row r="247" spans="1:5" x14ac:dyDescent="0.2">
      <c r="A247" s="523"/>
      <c r="B247" s="422" t="s">
        <v>502</v>
      </c>
      <c r="C247" s="424"/>
      <c r="D247" s="415">
        <v>8077</v>
      </c>
      <c r="E247" s="415">
        <v>1408</v>
      </c>
    </row>
    <row r="248" spans="1:5" ht="12.75" customHeight="1" x14ac:dyDescent="0.2">
      <c r="A248" s="523" t="s">
        <v>110</v>
      </c>
      <c r="B248" s="422" t="s">
        <v>432</v>
      </c>
      <c r="C248" s="424"/>
      <c r="D248" s="415">
        <v>14140</v>
      </c>
      <c r="E248" s="415">
        <v>12072</v>
      </c>
    </row>
    <row r="249" spans="1:5" x14ac:dyDescent="0.2">
      <c r="A249" s="523"/>
      <c r="B249" s="422" t="s">
        <v>433</v>
      </c>
      <c r="C249" s="424"/>
      <c r="D249" s="415">
        <v>19652</v>
      </c>
      <c r="E249" s="415">
        <v>15867</v>
      </c>
    </row>
    <row r="250" spans="1:5" x14ac:dyDescent="0.2">
      <c r="A250" s="523"/>
      <c r="B250" s="422" t="s">
        <v>434</v>
      </c>
      <c r="C250" s="424"/>
      <c r="D250" s="415">
        <v>24804</v>
      </c>
      <c r="E250" s="415">
        <v>19152</v>
      </c>
    </row>
    <row r="251" spans="1:5" x14ac:dyDescent="0.2">
      <c r="A251" s="523"/>
      <c r="B251" s="422" t="s">
        <v>435</v>
      </c>
      <c r="C251" s="424"/>
      <c r="D251" s="415">
        <v>27511</v>
      </c>
      <c r="E251" s="415">
        <v>20344</v>
      </c>
    </row>
    <row r="252" spans="1:5" x14ac:dyDescent="0.2">
      <c r="A252" s="523"/>
      <c r="B252" s="422" t="s">
        <v>436</v>
      </c>
      <c r="C252" s="424"/>
      <c r="D252" s="415">
        <v>31436</v>
      </c>
      <c r="E252" s="415">
        <v>21907</v>
      </c>
    </row>
    <row r="253" spans="1:5" x14ac:dyDescent="0.2">
      <c r="A253" s="523"/>
      <c r="B253" s="422" t="s">
        <v>437</v>
      </c>
      <c r="C253" s="424"/>
      <c r="D253" s="415">
        <v>34559</v>
      </c>
      <c r="E253" s="415">
        <v>22062</v>
      </c>
    </row>
    <row r="254" spans="1:5" x14ac:dyDescent="0.2">
      <c r="A254" s="523"/>
      <c r="B254" s="422" t="s">
        <v>438</v>
      </c>
      <c r="C254" s="424"/>
      <c r="D254" s="415">
        <v>36817</v>
      </c>
      <c r="E254" s="415">
        <v>21296</v>
      </c>
    </row>
    <row r="255" spans="1:5" x14ac:dyDescent="0.2">
      <c r="A255" s="523"/>
      <c r="B255" s="422" t="s">
        <v>439</v>
      </c>
      <c r="C255" s="424"/>
      <c r="D255" s="415">
        <v>39086</v>
      </c>
      <c r="E255" s="415">
        <v>19878</v>
      </c>
    </row>
    <row r="256" spans="1:5" x14ac:dyDescent="0.2">
      <c r="A256" s="523"/>
      <c r="B256" s="422" t="s">
        <v>440</v>
      </c>
      <c r="C256" s="424"/>
      <c r="D256" s="415">
        <v>41095</v>
      </c>
      <c r="E256" s="415">
        <v>17671</v>
      </c>
    </row>
    <row r="257" spans="1:5" x14ac:dyDescent="0.2">
      <c r="A257" s="523"/>
      <c r="B257" s="422" t="s">
        <v>441</v>
      </c>
      <c r="C257" s="424"/>
      <c r="D257" s="415">
        <v>42948</v>
      </c>
      <c r="E257" s="415">
        <v>13990</v>
      </c>
    </row>
    <row r="258" spans="1:5" x14ac:dyDescent="0.2">
      <c r="A258" s="523"/>
      <c r="B258" s="422" t="s">
        <v>442</v>
      </c>
      <c r="C258" s="424"/>
      <c r="D258" s="415">
        <v>44645</v>
      </c>
      <c r="E258" s="415">
        <v>9243</v>
      </c>
    </row>
    <row r="259" spans="1:5" x14ac:dyDescent="0.2">
      <c r="A259" s="523"/>
      <c r="B259" s="422" t="s">
        <v>443</v>
      </c>
      <c r="C259" s="424"/>
      <c r="D259" s="415">
        <v>45926</v>
      </c>
      <c r="E259" s="415">
        <v>2387</v>
      </c>
    </row>
    <row r="260" spans="1:5" x14ac:dyDescent="0.2">
      <c r="A260" s="523"/>
      <c r="B260" s="422" t="s">
        <v>453</v>
      </c>
      <c r="C260" s="424"/>
      <c r="D260" s="415">
        <v>12791</v>
      </c>
      <c r="E260" s="415">
        <v>10915</v>
      </c>
    </row>
    <row r="261" spans="1:5" x14ac:dyDescent="0.2">
      <c r="A261" s="523"/>
      <c r="B261" s="422" t="s">
        <v>454</v>
      </c>
      <c r="C261" s="424"/>
      <c r="D261" s="415">
        <v>17604</v>
      </c>
      <c r="E261" s="415">
        <v>14155</v>
      </c>
    </row>
    <row r="262" spans="1:5" x14ac:dyDescent="0.2">
      <c r="A262" s="523"/>
      <c r="B262" s="422" t="s">
        <v>455</v>
      </c>
      <c r="C262" s="424"/>
      <c r="D262" s="415">
        <v>22725</v>
      </c>
      <c r="E262" s="415">
        <v>17622</v>
      </c>
    </row>
    <row r="263" spans="1:5" x14ac:dyDescent="0.2">
      <c r="A263" s="523"/>
      <c r="B263" s="422" t="s">
        <v>456</v>
      </c>
      <c r="C263" s="424"/>
      <c r="D263" s="415">
        <v>25751</v>
      </c>
      <c r="E263" s="415">
        <v>19024</v>
      </c>
    </row>
    <row r="264" spans="1:5" x14ac:dyDescent="0.2">
      <c r="A264" s="523"/>
      <c r="B264" s="422" t="s">
        <v>457</v>
      </c>
      <c r="C264" s="424"/>
      <c r="D264" s="415">
        <v>30019</v>
      </c>
      <c r="E264" s="415">
        <v>20778</v>
      </c>
    </row>
    <row r="265" spans="1:5" x14ac:dyDescent="0.2">
      <c r="A265" s="523"/>
      <c r="B265" s="422" t="s">
        <v>458</v>
      </c>
      <c r="C265" s="424"/>
      <c r="D265" s="415">
        <v>33395</v>
      </c>
      <c r="E265" s="415">
        <v>21246</v>
      </c>
    </row>
    <row r="266" spans="1:5" x14ac:dyDescent="0.2">
      <c r="A266" s="523"/>
      <c r="B266" s="422" t="s">
        <v>459</v>
      </c>
      <c r="C266" s="424"/>
      <c r="D266" s="415">
        <v>36059</v>
      </c>
      <c r="E266" s="415">
        <v>20733</v>
      </c>
    </row>
    <row r="267" spans="1:5" x14ac:dyDescent="0.2">
      <c r="A267" s="523"/>
      <c r="B267" s="422" t="s">
        <v>460</v>
      </c>
      <c r="C267" s="424"/>
      <c r="D267" s="415">
        <v>38098</v>
      </c>
      <c r="E267" s="415">
        <v>19056</v>
      </c>
    </row>
    <row r="268" spans="1:5" x14ac:dyDescent="0.2">
      <c r="A268" s="523"/>
      <c r="B268" s="422" t="s">
        <v>461</v>
      </c>
      <c r="C268" s="424"/>
      <c r="D268" s="415">
        <v>39946</v>
      </c>
      <c r="E268" s="415">
        <v>16653</v>
      </c>
    </row>
    <row r="269" spans="1:5" x14ac:dyDescent="0.2">
      <c r="A269" s="523"/>
      <c r="B269" s="422" t="s">
        <v>462</v>
      </c>
      <c r="C269" s="424"/>
      <c r="D269" s="415">
        <v>41762</v>
      </c>
      <c r="E269" s="415">
        <v>13330</v>
      </c>
    </row>
    <row r="270" spans="1:5" x14ac:dyDescent="0.2">
      <c r="A270" s="523"/>
      <c r="B270" s="422" t="s">
        <v>463</v>
      </c>
      <c r="C270" s="424"/>
      <c r="D270" s="415">
        <v>43291</v>
      </c>
      <c r="E270" s="415">
        <v>8892</v>
      </c>
    </row>
    <row r="271" spans="1:5" x14ac:dyDescent="0.2">
      <c r="A271" s="523"/>
      <c r="B271" s="422" t="s">
        <v>464</v>
      </c>
      <c r="C271" s="424"/>
      <c r="D271" s="415">
        <v>44818</v>
      </c>
      <c r="E271" s="415">
        <v>2376</v>
      </c>
    </row>
    <row r="272" spans="1:5" x14ac:dyDescent="0.2">
      <c r="A272" s="523"/>
      <c r="B272" s="422" t="s">
        <v>465</v>
      </c>
      <c r="C272" s="424"/>
      <c r="D272" s="415">
        <v>13957</v>
      </c>
      <c r="E272" s="415">
        <v>11912</v>
      </c>
    </row>
    <row r="273" spans="1:5" x14ac:dyDescent="0.2">
      <c r="A273" s="523"/>
      <c r="B273" s="422" t="s">
        <v>466</v>
      </c>
      <c r="C273" s="424"/>
      <c r="D273" s="415">
        <v>18603</v>
      </c>
      <c r="E273" s="415">
        <v>14897</v>
      </c>
    </row>
    <row r="274" spans="1:5" x14ac:dyDescent="0.2">
      <c r="A274" s="523"/>
      <c r="B274" s="422" t="s">
        <v>467</v>
      </c>
      <c r="C274" s="424"/>
      <c r="D274" s="415">
        <v>23456</v>
      </c>
      <c r="E274" s="415">
        <v>17963</v>
      </c>
    </row>
    <row r="275" spans="1:5" x14ac:dyDescent="0.2">
      <c r="A275" s="523"/>
      <c r="B275" s="422" t="s">
        <v>468</v>
      </c>
      <c r="C275" s="424"/>
      <c r="D275" s="415">
        <v>26195</v>
      </c>
      <c r="E275" s="415">
        <v>19265</v>
      </c>
    </row>
    <row r="276" spans="1:5" x14ac:dyDescent="0.2">
      <c r="A276" s="523"/>
      <c r="B276" s="422" t="s">
        <v>469</v>
      </c>
      <c r="C276" s="424"/>
      <c r="D276" s="415">
        <v>30730</v>
      </c>
      <c r="E276" s="415">
        <v>21243</v>
      </c>
    </row>
    <row r="277" spans="1:5" x14ac:dyDescent="0.2">
      <c r="A277" s="523"/>
      <c r="B277" s="422" t="s">
        <v>470</v>
      </c>
      <c r="C277" s="424"/>
      <c r="D277" s="415">
        <v>34037</v>
      </c>
      <c r="E277" s="415">
        <v>21731</v>
      </c>
    </row>
    <row r="278" spans="1:5" x14ac:dyDescent="0.2">
      <c r="A278" s="523"/>
      <c r="B278" s="422" t="s">
        <v>471</v>
      </c>
      <c r="C278" s="424"/>
      <c r="D278" s="415">
        <v>36472</v>
      </c>
      <c r="E278" s="415">
        <v>21029</v>
      </c>
    </row>
    <row r="279" spans="1:5" x14ac:dyDescent="0.2">
      <c r="A279" s="523"/>
      <c r="B279" s="422" t="s">
        <v>472</v>
      </c>
      <c r="C279" s="424"/>
      <c r="D279" s="415">
        <v>38520</v>
      </c>
      <c r="E279" s="415">
        <v>19463</v>
      </c>
    </row>
    <row r="280" spans="1:5" x14ac:dyDescent="0.2">
      <c r="A280" s="523"/>
      <c r="B280" s="422" t="s">
        <v>473</v>
      </c>
      <c r="C280" s="424"/>
      <c r="D280" s="415">
        <v>40585</v>
      </c>
      <c r="E280" s="415">
        <v>16787</v>
      </c>
    </row>
    <row r="281" spans="1:5" x14ac:dyDescent="0.2">
      <c r="A281" s="523"/>
      <c r="B281" s="422" t="s">
        <v>474</v>
      </c>
      <c r="C281" s="424"/>
      <c r="D281" s="415">
        <v>42558</v>
      </c>
      <c r="E281" s="415">
        <v>12909</v>
      </c>
    </row>
    <row r="282" spans="1:5" x14ac:dyDescent="0.2">
      <c r="A282" s="523"/>
      <c r="B282" s="422" t="s">
        <v>475</v>
      </c>
      <c r="C282" s="424"/>
      <c r="D282" s="415">
        <v>44047</v>
      </c>
      <c r="E282" s="415">
        <v>8702</v>
      </c>
    </row>
    <row r="283" spans="1:5" x14ac:dyDescent="0.2">
      <c r="A283" s="523"/>
      <c r="B283" s="422" t="s">
        <v>476</v>
      </c>
      <c r="C283" s="424"/>
      <c r="D283" s="415">
        <v>45412</v>
      </c>
      <c r="E283" s="415">
        <v>2679</v>
      </c>
    </row>
    <row r="284" spans="1:5" x14ac:dyDescent="0.2">
      <c r="A284" s="523"/>
      <c r="B284" s="422" t="s">
        <v>479</v>
      </c>
      <c r="C284" s="424"/>
      <c r="D284" s="415">
        <v>14544</v>
      </c>
      <c r="E284" s="415">
        <v>12208</v>
      </c>
    </row>
    <row r="285" spans="1:5" x14ac:dyDescent="0.2">
      <c r="A285" s="523"/>
      <c r="B285" s="422" t="s">
        <v>480</v>
      </c>
      <c r="C285" s="424"/>
      <c r="D285" s="415">
        <v>18658</v>
      </c>
      <c r="E285" s="415">
        <v>14859</v>
      </c>
    </row>
    <row r="286" spans="1:5" x14ac:dyDescent="0.2">
      <c r="A286" s="523"/>
      <c r="B286" s="422" t="s">
        <v>481</v>
      </c>
      <c r="C286" s="424"/>
      <c r="D286" s="415">
        <v>23638</v>
      </c>
      <c r="E286" s="415">
        <v>18172</v>
      </c>
    </row>
    <row r="287" spans="1:5" x14ac:dyDescent="0.2">
      <c r="A287" s="523"/>
      <c r="B287" s="422" t="s">
        <v>482</v>
      </c>
      <c r="C287" s="424"/>
      <c r="D287" s="415">
        <v>26934</v>
      </c>
      <c r="E287" s="415">
        <v>19830</v>
      </c>
    </row>
    <row r="288" spans="1:5" x14ac:dyDescent="0.2">
      <c r="A288" s="523"/>
      <c r="B288" s="422" t="s">
        <v>483</v>
      </c>
      <c r="C288" s="424"/>
      <c r="D288" s="415">
        <v>31227</v>
      </c>
      <c r="E288" s="415">
        <v>21515</v>
      </c>
    </row>
    <row r="289" spans="1:5" x14ac:dyDescent="0.2">
      <c r="A289" s="523"/>
      <c r="B289" s="422" t="s">
        <v>484</v>
      </c>
      <c r="C289" s="424"/>
      <c r="D289" s="415">
        <v>34553</v>
      </c>
      <c r="E289" s="415">
        <v>21860</v>
      </c>
    </row>
    <row r="290" spans="1:5" x14ac:dyDescent="0.2">
      <c r="A290" s="523"/>
      <c r="B290" s="422" t="s">
        <v>485</v>
      </c>
      <c r="C290" s="424"/>
      <c r="D290" s="415">
        <v>37101</v>
      </c>
      <c r="E290" s="415">
        <v>21058</v>
      </c>
    </row>
    <row r="291" spans="1:5" x14ac:dyDescent="0.2">
      <c r="A291" s="523"/>
      <c r="B291" s="422" t="s">
        <v>486</v>
      </c>
      <c r="C291" s="424"/>
      <c r="D291" s="415">
        <v>39246</v>
      </c>
      <c r="E291" s="415">
        <v>19342</v>
      </c>
    </row>
    <row r="292" spans="1:5" x14ac:dyDescent="0.2">
      <c r="A292" s="523"/>
      <c r="B292" s="422" t="s">
        <v>487</v>
      </c>
      <c r="C292" s="424"/>
      <c r="D292" s="415">
        <v>41290</v>
      </c>
      <c r="E292" s="415">
        <v>16637</v>
      </c>
    </row>
    <row r="293" spans="1:5" x14ac:dyDescent="0.2">
      <c r="A293" s="523"/>
      <c r="B293" s="422" t="s">
        <v>488</v>
      </c>
      <c r="C293" s="424"/>
      <c r="D293" s="415">
        <v>43285</v>
      </c>
      <c r="E293" s="415">
        <v>12363</v>
      </c>
    </row>
    <row r="294" spans="1:5" x14ac:dyDescent="0.2">
      <c r="A294" s="523"/>
      <c r="B294" s="422" t="s">
        <v>489</v>
      </c>
      <c r="C294" s="424"/>
      <c r="D294" s="415">
        <v>44782</v>
      </c>
      <c r="E294" s="415">
        <v>8277</v>
      </c>
    </row>
    <row r="295" spans="1:5" x14ac:dyDescent="0.2">
      <c r="A295" s="523"/>
      <c r="B295" s="422" t="s">
        <v>490</v>
      </c>
      <c r="C295" s="424"/>
      <c r="D295" s="415">
        <v>46064</v>
      </c>
      <c r="E295" s="415">
        <v>3379</v>
      </c>
    </row>
    <row r="296" spans="1:5" x14ac:dyDescent="0.2">
      <c r="A296" s="523"/>
      <c r="B296" s="422" t="s">
        <v>491</v>
      </c>
      <c r="C296" s="424"/>
      <c r="D296" s="415">
        <v>15274</v>
      </c>
      <c r="E296" s="415">
        <v>13049</v>
      </c>
    </row>
    <row r="297" spans="1:5" x14ac:dyDescent="0.2">
      <c r="A297" s="523"/>
      <c r="B297" s="422" t="s">
        <v>492</v>
      </c>
      <c r="C297" s="424"/>
      <c r="D297" s="415">
        <v>20092</v>
      </c>
      <c r="E297" s="415">
        <v>16263</v>
      </c>
    </row>
    <row r="298" spans="1:5" x14ac:dyDescent="0.2">
      <c r="A298" s="523"/>
      <c r="B298" s="422" t="s">
        <v>493</v>
      </c>
      <c r="C298" s="424"/>
      <c r="D298" s="415">
        <v>24858</v>
      </c>
      <c r="E298" s="415">
        <v>19384</v>
      </c>
    </row>
    <row r="299" spans="1:5" x14ac:dyDescent="0.2">
      <c r="A299" s="523"/>
      <c r="B299" s="422" t="s">
        <v>494</v>
      </c>
      <c r="C299" s="424"/>
      <c r="D299" s="415">
        <v>27917</v>
      </c>
      <c r="E299" s="415">
        <v>21070</v>
      </c>
    </row>
    <row r="300" spans="1:5" x14ac:dyDescent="0.2">
      <c r="A300" s="523"/>
      <c r="B300" s="422" t="s">
        <v>495</v>
      </c>
      <c r="C300" s="424"/>
      <c r="D300" s="415">
        <v>31721</v>
      </c>
      <c r="E300" s="415">
        <v>22670</v>
      </c>
    </row>
    <row r="301" spans="1:5" x14ac:dyDescent="0.2">
      <c r="A301" s="523"/>
      <c r="B301" s="422" t="s">
        <v>496</v>
      </c>
      <c r="C301" s="424"/>
      <c r="D301" s="415">
        <v>35065</v>
      </c>
      <c r="E301" s="415">
        <v>23178</v>
      </c>
    </row>
    <row r="302" spans="1:5" x14ac:dyDescent="0.2">
      <c r="A302" s="523"/>
      <c r="B302" s="422" t="s">
        <v>497</v>
      </c>
      <c r="C302" s="424"/>
      <c r="D302" s="415">
        <v>37841</v>
      </c>
      <c r="E302" s="415">
        <v>23011</v>
      </c>
    </row>
    <row r="303" spans="1:5" x14ac:dyDescent="0.2">
      <c r="A303" s="523"/>
      <c r="B303" s="422" t="s">
        <v>498</v>
      </c>
      <c r="C303" s="424"/>
      <c r="D303" s="415">
        <v>40158</v>
      </c>
      <c r="E303" s="415">
        <v>21737</v>
      </c>
    </row>
    <row r="304" spans="1:5" x14ac:dyDescent="0.2">
      <c r="A304" s="523"/>
      <c r="B304" s="422" t="s">
        <v>499</v>
      </c>
      <c r="C304" s="424"/>
      <c r="D304" s="415">
        <v>42351</v>
      </c>
      <c r="E304" s="415">
        <v>19649</v>
      </c>
    </row>
    <row r="305" spans="1:5" x14ac:dyDescent="0.2">
      <c r="A305" s="523"/>
      <c r="B305" s="422" t="s">
        <v>500</v>
      </c>
      <c r="C305" s="424"/>
      <c r="D305" s="415">
        <v>44485</v>
      </c>
      <c r="E305" s="415">
        <v>15375</v>
      </c>
    </row>
    <row r="306" spans="1:5" x14ac:dyDescent="0.2">
      <c r="A306" s="523"/>
      <c r="B306" s="422" t="s">
        <v>501</v>
      </c>
      <c r="C306" s="424"/>
      <c r="D306" s="415">
        <v>46091</v>
      </c>
      <c r="E306" s="415">
        <v>11217</v>
      </c>
    </row>
    <row r="307" spans="1:5" x14ac:dyDescent="0.2">
      <c r="A307" s="523"/>
      <c r="B307" s="422" t="s">
        <v>502</v>
      </c>
      <c r="C307" s="424"/>
      <c r="D307" s="415">
        <v>47472</v>
      </c>
      <c r="E307" s="415">
        <v>4234</v>
      </c>
    </row>
    <row r="308" spans="1:5" ht="12.75" customHeight="1" x14ac:dyDescent="0.2">
      <c r="A308" s="523" t="s">
        <v>111</v>
      </c>
      <c r="B308" s="422" t="s">
        <v>432</v>
      </c>
      <c r="C308" s="424"/>
      <c r="D308" s="415">
        <v>1266</v>
      </c>
      <c r="E308" s="415">
        <v>918</v>
      </c>
    </row>
    <row r="309" spans="1:5" x14ac:dyDescent="0.2">
      <c r="A309" s="523"/>
      <c r="B309" s="422" t="s">
        <v>433</v>
      </c>
      <c r="C309" s="424"/>
      <c r="D309" s="415">
        <v>1689</v>
      </c>
      <c r="E309" s="415">
        <v>1122</v>
      </c>
    </row>
    <row r="310" spans="1:5" x14ac:dyDescent="0.2">
      <c r="A310" s="523"/>
      <c r="B310" s="422" t="s">
        <v>434</v>
      </c>
      <c r="C310" s="424"/>
      <c r="D310" s="415">
        <v>2098</v>
      </c>
      <c r="E310" s="415">
        <v>1374</v>
      </c>
    </row>
    <row r="311" spans="1:5" x14ac:dyDescent="0.2">
      <c r="A311" s="523"/>
      <c r="B311" s="422" t="s">
        <v>435</v>
      </c>
      <c r="C311" s="424"/>
      <c r="D311" s="415">
        <v>2313</v>
      </c>
      <c r="E311" s="415">
        <v>1478</v>
      </c>
    </row>
    <row r="312" spans="1:5" x14ac:dyDescent="0.2">
      <c r="A312" s="523"/>
      <c r="B312" s="422" t="s">
        <v>436</v>
      </c>
      <c r="C312" s="424"/>
      <c r="D312" s="415">
        <v>2676</v>
      </c>
      <c r="E312" s="415">
        <v>1684</v>
      </c>
    </row>
    <row r="313" spans="1:5" x14ac:dyDescent="0.2">
      <c r="A313" s="523"/>
      <c r="B313" s="422" t="s">
        <v>437</v>
      </c>
      <c r="C313" s="424"/>
      <c r="D313" s="415">
        <v>3044</v>
      </c>
      <c r="E313" s="415">
        <v>1876</v>
      </c>
    </row>
    <row r="314" spans="1:5" x14ac:dyDescent="0.2">
      <c r="A314" s="523"/>
      <c r="B314" s="422" t="s">
        <v>438</v>
      </c>
      <c r="C314" s="424"/>
      <c r="D314" s="415">
        <v>3386</v>
      </c>
      <c r="E314" s="415">
        <v>2022</v>
      </c>
    </row>
    <row r="315" spans="1:5" x14ac:dyDescent="0.2">
      <c r="A315" s="523"/>
      <c r="B315" s="422" t="s">
        <v>439</v>
      </c>
      <c r="C315" s="424"/>
      <c r="D315" s="415">
        <v>3671</v>
      </c>
      <c r="E315" s="415">
        <v>2063</v>
      </c>
    </row>
    <row r="316" spans="1:5" x14ac:dyDescent="0.2">
      <c r="A316" s="523"/>
      <c r="B316" s="422" t="s">
        <v>440</v>
      </c>
      <c r="C316" s="424"/>
      <c r="D316" s="415">
        <v>3939</v>
      </c>
      <c r="E316" s="415">
        <v>2011</v>
      </c>
    </row>
    <row r="317" spans="1:5" x14ac:dyDescent="0.2">
      <c r="A317" s="523"/>
      <c r="B317" s="422" t="s">
        <v>441</v>
      </c>
      <c r="C317" s="424"/>
      <c r="D317" s="415">
        <v>4206</v>
      </c>
      <c r="E317" s="415">
        <v>1741</v>
      </c>
    </row>
    <row r="318" spans="1:5" x14ac:dyDescent="0.2">
      <c r="A318" s="523"/>
      <c r="B318" s="422" t="s">
        <v>442</v>
      </c>
      <c r="C318" s="424"/>
      <c r="D318" s="415">
        <v>4483</v>
      </c>
      <c r="E318" s="415">
        <v>1329</v>
      </c>
    </row>
    <row r="319" spans="1:5" x14ac:dyDescent="0.2">
      <c r="A319" s="523"/>
      <c r="B319" s="422" t="s">
        <v>443</v>
      </c>
      <c r="C319" s="424"/>
      <c r="D319" s="415">
        <v>4726</v>
      </c>
      <c r="E319" s="415">
        <v>335</v>
      </c>
    </row>
    <row r="320" spans="1:5" x14ac:dyDescent="0.2">
      <c r="A320" s="523"/>
      <c r="B320" s="422" t="s">
        <v>453</v>
      </c>
      <c r="C320" s="424"/>
      <c r="D320" s="415">
        <v>1011</v>
      </c>
      <c r="E320" s="415">
        <v>738</v>
      </c>
    </row>
    <row r="321" spans="1:5" x14ac:dyDescent="0.2">
      <c r="A321" s="523"/>
      <c r="B321" s="422" t="s">
        <v>454</v>
      </c>
      <c r="C321" s="424"/>
      <c r="D321" s="415">
        <v>1467</v>
      </c>
      <c r="E321" s="415">
        <v>992</v>
      </c>
    </row>
    <row r="322" spans="1:5" x14ac:dyDescent="0.2">
      <c r="A322" s="523"/>
      <c r="B322" s="422" t="s">
        <v>455</v>
      </c>
      <c r="C322" s="424"/>
      <c r="D322" s="415">
        <v>1897</v>
      </c>
      <c r="E322" s="415">
        <v>1236</v>
      </c>
    </row>
    <row r="323" spans="1:5" x14ac:dyDescent="0.2">
      <c r="A323" s="523"/>
      <c r="B323" s="422" t="s">
        <v>456</v>
      </c>
      <c r="C323" s="424"/>
      <c r="D323" s="415">
        <v>2179</v>
      </c>
      <c r="E323" s="415">
        <v>1384</v>
      </c>
    </row>
    <row r="324" spans="1:5" x14ac:dyDescent="0.2">
      <c r="A324" s="523"/>
      <c r="B324" s="422" t="s">
        <v>457</v>
      </c>
      <c r="C324" s="424"/>
      <c r="D324" s="415">
        <v>2596</v>
      </c>
      <c r="E324" s="415">
        <v>1621</v>
      </c>
    </row>
    <row r="325" spans="1:5" x14ac:dyDescent="0.2">
      <c r="A325" s="523"/>
      <c r="B325" s="422" t="s">
        <v>458</v>
      </c>
      <c r="C325" s="424"/>
      <c r="D325" s="415">
        <v>3053</v>
      </c>
      <c r="E325" s="415">
        <v>1840</v>
      </c>
    </row>
    <row r="326" spans="1:5" x14ac:dyDescent="0.2">
      <c r="A326" s="523"/>
      <c r="B326" s="422" t="s">
        <v>459</v>
      </c>
      <c r="C326" s="424"/>
      <c r="D326" s="415">
        <v>3409</v>
      </c>
      <c r="E326" s="415">
        <v>1988</v>
      </c>
    </row>
    <row r="327" spans="1:5" x14ac:dyDescent="0.2">
      <c r="A327" s="523"/>
      <c r="B327" s="422" t="s">
        <v>460</v>
      </c>
      <c r="C327" s="424"/>
      <c r="D327" s="415">
        <v>3682</v>
      </c>
      <c r="E327" s="415">
        <v>1995</v>
      </c>
    </row>
    <row r="328" spans="1:5" x14ac:dyDescent="0.2">
      <c r="A328" s="523"/>
      <c r="B328" s="422" t="s">
        <v>461</v>
      </c>
      <c r="C328" s="424"/>
      <c r="D328" s="415">
        <v>3926</v>
      </c>
      <c r="E328" s="415">
        <v>1920</v>
      </c>
    </row>
    <row r="329" spans="1:5" x14ac:dyDescent="0.2">
      <c r="A329" s="523"/>
      <c r="B329" s="422" t="s">
        <v>462</v>
      </c>
      <c r="C329" s="424"/>
      <c r="D329" s="415">
        <v>4186</v>
      </c>
      <c r="E329" s="415">
        <v>1623</v>
      </c>
    </row>
    <row r="330" spans="1:5" x14ac:dyDescent="0.2">
      <c r="A330" s="523"/>
      <c r="B330" s="422" t="s">
        <v>463</v>
      </c>
      <c r="C330" s="424"/>
      <c r="D330" s="415">
        <v>4441</v>
      </c>
      <c r="E330" s="415">
        <v>1166</v>
      </c>
    </row>
    <row r="331" spans="1:5" x14ac:dyDescent="0.2">
      <c r="A331" s="523"/>
      <c r="B331" s="422" t="s">
        <v>464</v>
      </c>
      <c r="C331" s="424"/>
      <c r="D331" s="415">
        <v>4709</v>
      </c>
      <c r="E331" s="415">
        <v>262</v>
      </c>
    </row>
    <row r="332" spans="1:5" x14ac:dyDescent="0.2">
      <c r="A332" s="523"/>
      <c r="B332" s="422" t="s">
        <v>465</v>
      </c>
      <c r="C332" s="424"/>
      <c r="D332" s="415">
        <v>1001</v>
      </c>
      <c r="E332" s="415">
        <v>772</v>
      </c>
    </row>
    <row r="333" spans="1:5" x14ac:dyDescent="0.2">
      <c r="A333" s="523"/>
      <c r="B333" s="422" t="s">
        <v>466</v>
      </c>
      <c r="C333" s="424"/>
      <c r="D333" s="415">
        <v>1526</v>
      </c>
      <c r="E333" s="415">
        <v>1008</v>
      </c>
    </row>
    <row r="334" spans="1:5" x14ac:dyDescent="0.2">
      <c r="A334" s="523"/>
      <c r="B334" s="422" t="s">
        <v>467</v>
      </c>
      <c r="C334" s="424"/>
      <c r="D334" s="415">
        <v>2074</v>
      </c>
      <c r="E334" s="415">
        <v>1324</v>
      </c>
    </row>
    <row r="335" spans="1:5" x14ac:dyDescent="0.2">
      <c r="A335" s="523"/>
      <c r="B335" s="422" t="s">
        <v>468</v>
      </c>
      <c r="C335" s="424"/>
      <c r="D335" s="415">
        <v>2325</v>
      </c>
      <c r="E335" s="415">
        <v>1441</v>
      </c>
    </row>
    <row r="336" spans="1:5" x14ac:dyDescent="0.2">
      <c r="A336" s="523"/>
      <c r="B336" s="422" t="s">
        <v>469</v>
      </c>
      <c r="C336" s="424"/>
      <c r="D336" s="415">
        <v>2717</v>
      </c>
      <c r="E336" s="415">
        <v>1635</v>
      </c>
    </row>
    <row r="337" spans="1:5" x14ac:dyDescent="0.2">
      <c r="A337" s="523"/>
      <c r="B337" s="422" t="s">
        <v>470</v>
      </c>
      <c r="C337" s="424"/>
      <c r="D337" s="415">
        <v>3045</v>
      </c>
      <c r="E337" s="415">
        <v>1769</v>
      </c>
    </row>
    <row r="338" spans="1:5" x14ac:dyDescent="0.2">
      <c r="A338" s="523"/>
      <c r="B338" s="422" t="s">
        <v>471</v>
      </c>
      <c r="C338" s="424"/>
      <c r="D338" s="415">
        <v>3344</v>
      </c>
      <c r="E338" s="415">
        <v>1826</v>
      </c>
    </row>
    <row r="339" spans="1:5" x14ac:dyDescent="0.2">
      <c r="A339" s="523"/>
      <c r="B339" s="422" t="s">
        <v>472</v>
      </c>
      <c r="C339" s="424"/>
      <c r="D339" s="415">
        <v>3594</v>
      </c>
      <c r="E339" s="415">
        <v>1834</v>
      </c>
    </row>
    <row r="340" spans="1:5" x14ac:dyDescent="0.2">
      <c r="A340" s="523"/>
      <c r="B340" s="422" t="s">
        <v>473</v>
      </c>
      <c r="C340" s="424"/>
      <c r="D340" s="415">
        <v>3818</v>
      </c>
      <c r="E340" s="415">
        <v>1720</v>
      </c>
    </row>
    <row r="341" spans="1:5" x14ac:dyDescent="0.2">
      <c r="A341" s="523"/>
      <c r="B341" s="422" t="s">
        <v>474</v>
      </c>
      <c r="C341" s="424"/>
      <c r="D341" s="415">
        <v>4055</v>
      </c>
      <c r="E341" s="415">
        <v>1463</v>
      </c>
    </row>
    <row r="342" spans="1:5" x14ac:dyDescent="0.2">
      <c r="A342" s="523"/>
      <c r="B342" s="422" t="s">
        <v>475</v>
      </c>
      <c r="C342" s="424"/>
      <c r="D342" s="415">
        <v>4287</v>
      </c>
      <c r="E342" s="415">
        <v>1066</v>
      </c>
    </row>
    <row r="343" spans="1:5" x14ac:dyDescent="0.2">
      <c r="A343" s="523"/>
      <c r="B343" s="422" t="s">
        <v>476</v>
      </c>
      <c r="C343" s="424"/>
      <c r="D343" s="415">
        <v>4533</v>
      </c>
      <c r="E343" s="415">
        <v>396</v>
      </c>
    </row>
    <row r="344" spans="1:5" x14ac:dyDescent="0.2">
      <c r="A344" s="523"/>
      <c r="B344" s="422" t="s">
        <v>479</v>
      </c>
      <c r="C344" s="424"/>
      <c r="D344" s="415">
        <v>1127</v>
      </c>
      <c r="E344" s="415">
        <v>887</v>
      </c>
    </row>
    <row r="345" spans="1:5" x14ac:dyDescent="0.2">
      <c r="A345" s="523"/>
      <c r="B345" s="422" t="s">
        <v>480</v>
      </c>
      <c r="C345" s="424"/>
      <c r="D345" s="415">
        <v>1519</v>
      </c>
      <c r="E345" s="415">
        <v>1050</v>
      </c>
    </row>
    <row r="346" spans="1:5" x14ac:dyDescent="0.2">
      <c r="A346" s="523"/>
      <c r="B346" s="422" t="s">
        <v>481</v>
      </c>
      <c r="C346" s="424"/>
      <c r="D346" s="415">
        <v>1950</v>
      </c>
      <c r="E346" s="415">
        <v>1303</v>
      </c>
    </row>
    <row r="347" spans="1:5" x14ac:dyDescent="0.2">
      <c r="A347" s="523"/>
      <c r="B347" s="422" t="s">
        <v>482</v>
      </c>
      <c r="C347" s="424"/>
      <c r="D347" s="415">
        <v>2278</v>
      </c>
      <c r="E347" s="415">
        <v>1483</v>
      </c>
    </row>
    <row r="348" spans="1:5" x14ac:dyDescent="0.2">
      <c r="A348" s="523"/>
      <c r="B348" s="422" t="s">
        <v>483</v>
      </c>
      <c r="C348" s="424"/>
      <c r="D348" s="415">
        <v>2801</v>
      </c>
      <c r="E348" s="415">
        <v>1697</v>
      </c>
    </row>
    <row r="349" spans="1:5" x14ac:dyDescent="0.2">
      <c r="A349" s="523"/>
      <c r="B349" s="422" t="s">
        <v>484</v>
      </c>
      <c r="C349" s="424"/>
      <c r="D349" s="415">
        <v>3217</v>
      </c>
      <c r="E349" s="415">
        <v>1887</v>
      </c>
    </row>
    <row r="350" spans="1:5" x14ac:dyDescent="0.2">
      <c r="A350" s="523"/>
      <c r="B350" s="422" t="s">
        <v>485</v>
      </c>
      <c r="C350" s="424"/>
      <c r="D350" s="415">
        <v>3464</v>
      </c>
      <c r="E350" s="415">
        <v>1890</v>
      </c>
    </row>
    <row r="351" spans="1:5" x14ac:dyDescent="0.2">
      <c r="A351" s="523"/>
      <c r="B351" s="422" t="s">
        <v>486</v>
      </c>
      <c r="C351" s="424"/>
      <c r="D351" s="415">
        <v>3733</v>
      </c>
      <c r="E351" s="415">
        <v>1875</v>
      </c>
    </row>
    <row r="352" spans="1:5" x14ac:dyDescent="0.2">
      <c r="A352" s="523"/>
      <c r="B352" s="422" t="s">
        <v>487</v>
      </c>
      <c r="C352" s="424"/>
      <c r="D352" s="415">
        <v>3990</v>
      </c>
      <c r="E352" s="415">
        <v>1740</v>
      </c>
    </row>
    <row r="353" spans="1:5" x14ac:dyDescent="0.2">
      <c r="A353" s="523"/>
      <c r="B353" s="422" t="s">
        <v>488</v>
      </c>
      <c r="C353" s="424"/>
      <c r="D353" s="415">
        <v>4214</v>
      </c>
      <c r="E353" s="415">
        <v>1410</v>
      </c>
    </row>
    <row r="354" spans="1:5" x14ac:dyDescent="0.2">
      <c r="A354" s="523"/>
      <c r="B354" s="422" t="s">
        <v>489</v>
      </c>
      <c r="C354" s="424"/>
      <c r="D354" s="415">
        <v>4402</v>
      </c>
      <c r="E354" s="415">
        <v>1057</v>
      </c>
    </row>
    <row r="355" spans="1:5" x14ac:dyDescent="0.2">
      <c r="A355" s="523"/>
      <c r="B355" s="422" t="s">
        <v>490</v>
      </c>
      <c r="C355" s="424"/>
      <c r="D355" s="415">
        <v>4657</v>
      </c>
      <c r="E355" s="415">
        <v>363</v>
      </c>
    </row>
    <row r="356" spans="1:5" x14ac:dyDescent="0.2">
      <c r="A356" s="523"/>
      <c r="B356" s="422" t="s">
        <v>491</v>
      </c>
      <c r="C356" s="424"/>
      <c r="D356" s="415">
        <v>1210</v>
      </c>
      <c r="E356" s="415">
        <v>926</v>
      </c>
    </row>
    <row r="357" spans="1:5" x14ac:dyDescent="0.2">
      <c r="A357" s="523"/>
      <c r="B357" s="422" t="s">
        <v>492</v>
      </c>
      <c r="C357" s="424"/>
      <c r="D357" s="415">
        <v>1726</v>
      </c>
      <c r="E357" s="415">
        <v>1293</v>
      </c>
    </row>
    <row r="358" spans="1:5" x14ac:dyDescent="0.2">
      <c r="A358" s="523"/>
      <c r="B358" s="422" t="s">
        <v>493</v>
      </c>
      <c r="C358" s="424"/>
      <c r="D358" s="415">
        <v>2195</v>
      </c>
      <c r="E358" s="415">
        <v>1595</v>
      </c>
    </row>
    <row r="359" spans="1:5" x14ac:dyDescent="0.2">
      <c r="A359" s="523"/>
      <c r="B359" s="422" t="s">
        <v>494</v>
      </c>
      <c r="C359" s="424"/>
      <c r="D359" s="415">
        <v>2482</v>
      </c>
      <c r="E359" s="415">
        <v>1752</v>
      </c>
    </row>
    <row r="360" spans="1:5" x14ac:dyDescent="0.2">
      <c r="A360" s="523"/>
      <c r="B360" s="422" t="s">
        <v>495</v>
      </c>
      <c r="C360" s="424"/>
      <c r="D360" s="415">
        <v>2868</v>
      </c>
      <c r="E360" s="415">
        <v>1967</v>
      </c>
    </row>
    <row r="361" spans="1:5" x14ac:dyDescent="0.2">
      <c r="A361" s="523"/>
      <c r="B361" s="422" t="s">
        <v>496</v>
      </c>
      <c r="C361" s="424"/>
      <c r="D361" s="415">
        <v>3290</v>
      </c>
      <c r="E361" s="415">
        <v>2107</v>
      </c>
    </row>
    <row r="362" spans="1:5" x14ac:dyDescent="0.2">
      <c r="A362" s="523"/>
      <c r="B362" s="422" t="s">
        <v>497</v>
      </c>
      <c r="C362" s="424"/>
      <c r="D362" s="415">
        <v>3614</v>
      </c>
      <c r="E362" s="415">
        <v>2206</v>
      </c>
    </row>
    <row r="363" spans="1:5" x14ac:dyDescent="0.2">
      <c r="A363" s="523"/>
      <c r="B363" s="422" t="s">
        <v>498</v>
      </c>
      <c r="C363" s="424"/>
      <c r="D363" s="415">
        <v>3825</v>
      </c>
      <c r="E363" s="415">
        <v>2104</v>
      </c>
    </row>
    <row r="364" spans="1:5" x14ac:dyDescent="0.2">
      <c r="A364" s="523"/>
      <c r="B364" s="422" t="s">
        <v>499</v>
      </c>
      <c r="C364" s="424"/>
      <c r="D364" s="415">
        <v>4045</v>
      </c>
      <c r="E364" s="415">
        <v>1952</v>
      </c>
    </row>
    <row r="365" spans="1:5" x14ac:dyDescent="0.2">
      <c r="A365" s="523"/>
      <c r="B365" s="422" t="s">
        <v>500</v>
      </c>
      <c r="C365" s="424"/>
      <c r="D365" s="415">
        <v>4317</v>
      </c>
      <c r="E365" s="415">
        <v>1578</v>
      </c>
    </row>
    <row r="366" spans="1:5" x14ac:dyDescent="0.2">
      <c r="A366" s="523"/>
      <c r="B366" s="422" t="s">
        <v>501</v>
      </c>
      <c r="C366" s="424"/>
      <c r="D366" s="415">
        <v>4507</v>
      </c>
      <c r="E366" s="415">
        <v>1187</v>
      </c>
    </row>
    <row r="367" spans="1:5" x14ac:dyDescent="0.2">
      <c r="A367" s="523"/>
      <c r="B367" s="422" t="s">
        <v>502</v>
      </c>
      <c r="C367" s="424"/>
      <c r="D367" s="415">
        <v>4729</v>
      </c>
      <c r="E367" s="415">
        <v>429</v>
      </c>
    </row>
    <row r="368" spans="1:5" ht="12.75" customHeight="1" x14ac:dyDescent="0.2">
      <c r="A368" s="523" t="s">
        <v>112</v>
      </c>
      <c r="B368" s="422" t="s">
        <v>432</v>
      </c>
      <c r="C368" s="424"/>
      <c r="D368" s="415">
        <v>39318</v>
      </c>
      <c r="E368" s="415">
        <v>32471</v>
      </c>
    </row>
    <row r="369" spans="1:5" x14ac:dyDescent="0.2">
      <c r="A369" s="523"/>
      <c r="B369" s="422" t="s">
        <v>433</v>
      </c>
      <c r="C369" s="424"/>
      <c r="D369" s="415">
        <v>52946</v>
      </c>
      <c r="E369" s="415">
        <v>38916</v>
      </c>
    </row>
    <row r="370" spans="1:5" x14ac:dyDescent="0.2">
      <c r="A370" s="523"/>
      <c r="B370" s="422" t="s">
        <v>434</v>
      </c>
      <c r="C370" s="424"/>
      <c r="D370" s="415">
        <v>62759</v>
      </c>
      <c r="E370" s="415">
        <v>44068</v>
      </c>
    </row>
    <row r="371" spans="1:5" x14ac:dyDescent="0.2">
      <c r="A371" s="523"/>
      <c r="B371" s="422" t="s">
        <v>435</v>
      </c>
      <c r="C371" s="424"/>
      <c r="D371" s="415">
        <v>67940</v>
      </c>
      <c r="E371" s="415">
        <v>45112</v>
      </c>
    </row>
    <row r="372" spans="1:5" x14ac:dyDescent="0.2">
      <c r="A372" s="523"/>
      <c r="B372" s="422" t="s">
        <v>436</v>
      </c>
      <c r="C372" s="424"/>
      <c r="D372" s="415">
        <v>75180</v>
      </c>
      <c r="E372" s="415">
        <v>46376</v>
      </c>
    </row>
    <row r="373" spans="1:5" x14ac:dyDescent="0.2">
      <c r="A373" s="523"/>
      <c r="B373" s="422" t="s">
        <v>437</v>
      </c>
      <c r="C373" s="424"/>
      <c r="D373" s="415">
        <v>81500</v>
      </c>
      <c r="E373" s="415">
        <v>45939</v>
      </c>
    </row>
    <row r="374" spans="1:5" x14ac:dyDescent="0.2">
      <c r="A374" s="523"/>
      <c r="B374" s="422" t="s">
        <v>438</v>
      </c>
      <c r="C374" s="424"/>
      <c r="D374" s="415">
        <v>86101</v>
      </c>
      <c r="E374" s="415">
        <v>43216</v>
      </c>
    </row>
    <row r="375" spans="1:5" x14ac:dyDescent="0.2">
      <c r="A375" s="523"/>
      <c r="B375" s="422" t="s">
        <v>439</v>
      </c>
      <c r="C375" s="424"/>
      <c r="D375" s="415">
        <v>91149</v>
      </c>
      <c r="E375" s="415">
        <v>39476</v>
      </c>
    </row>
    <row r="376" spans="1:5" x14ac:dyDescent="0.2">
      <c r="A376" s="523"/>
      <c r="B376" s="422" t="s">
        <v>440</v>
      </c>
      <c r="C376" s="424"/>
      <c r="D376" s="415">
        <v>95509</v>
      </c>
      <c r="E376" s="415">
        <v>35192</v>
      </c>
    </row>
    <row r="377" spans="1:5" x14ac:dyDescent="0.2">
      <c r="A377" s="523"/>
      <c r="B377" s="422" t="s">
        <v>441</v>
      </c>
      <c r="C377" s="424"/>
      <c r="D377" s="415">
        <v>100550</v>
      </c>
      <c r="E377" s="415">
        <v>27783</v>
      </c>
    </row>
    <row r="378" spans="1:5" x14ac:dyDescent="0.2">
      <c r="A378" s="523"/>
      <c r="B378" s="422" t="s">
        <v>442</v>
      </c>
      <c r="C378" s="424"/>
      <c r="D378" s="415">
        <v>104064</v>
      </c>
      <c r="E378" s="415">
        <v>19031</v>
      </c>
    </row>
    <row r="379" spans="1:5" x14ac:dyDescent="0.2">
      <c r="A379" s="523"/>
      <c r="B379" s="422" t="s">
        <v>443</v>
      </c>
      <c r="C379" s="424"/>
      <c r="D379" s="415">
        <v>107529</v>
      </c>
      <c r="E379" s="415">
        <v>6993</v>
      </c>
    </row>
    <row r="380" spans="1:5" x14ac:dyDescent="0.2">
      <c r="A380" s="523"/>
      <c r="B380" s="422" t="s">
        <v>453</v>
      </c>
      <c r="C380" s="424"/>
      <c r="D380" s="415">
        <v>36297</v>
      </c>
      <c r="E380" s="415">
        <v>28621</v>
      </c>
    </row>
    <row r="381" spans="1:5" x14ac:dyDescent="0.2">
      <c r="A381" s="523"/>
      <c r="B381" s="422" t="s">
        <v>454</v>
      </c>
      <c r="C381" s="424"/>
      <c r="D381" s="415">
        <v>47096</v>
      </c>
      <c r="E381" s="415">
        <v>34383</v>
      </c>
    </row>
    <row r="382" spans="1:5" x14ac:dyDescent="0.2">
      <c r="A382" s="523"/>
      <c r="B382" s="422" t="s">
        <v>455</v>
      </c>
      <c r="C382" s="424"/>
      <c r="D382" s="415">
        <v>57844</v>
      </c>
      <c r="E382" s="415">
        <v>39837</v>
      </c>
    </row>
    <row r="383" spans="1:5" x14ac:dyDescent="0.2">
      <c r="A383" s="523"/>
      <c r="B383" s="422" t="s">
        <v>456</v>
      </c>
      <c r="C383" s="424"/>
      <c r="D383" s="415">
        <v>64102</v>
      </c>
      <c r="E383" s="415">
        <v>41900</v>
      </c>
    </row>
    <row r="384" spans="1:5" x14ac:dyDescent="0.2">
      <c r="A384" s="523"/>
      <c r="B384" s="422" t="s">
        <v>457</v>
      </c>
      <c r="C384" s="424"/>
      <c r="D384" s="415">
        <v>72519</v>
      </c>
      <c r="E384" s="415">
        <v>43746</v>
      </c>
    </row>
    <row r="385" spans="1:5" x14ac:dyDescent="0.2">
      <c r="A385" s="523"/>
      <c r="B385" s="422" t="s">
        <v>458</v>
      </c>
      <c r="C385" s="424"/>
      <c r="D385" s="415">
        <v>78931</v>
      </c>
      <c r="E385" s="415">
        <v>43453</v>
      </c>
    </row>
    <row r="386" spans="1:5" x14ac:dyDescent="0.2">
      <c r="A386" s="523"/>
      <c r="B386" s="422" t="s">
        <v>459</v>
      </c>
      <c r="C386" s="424"/>
      <c r="D386" s="415">
        <v>84637</v>
      </c>
      <c r="E386" s="415">
        <v>41263</v>
      </c>
    </row>
    <row r="387" spans="1:5" x14ac:dyDescent="0.2">
      <c r="A387" s="523"/>
      <c r="B387" s="422" t="s">
        <v>460</v>
      </c>
      <c r="C387" s="424"/>
      <c r="D387" s="415">
        <v>89256</v>
      </c>
      <c r="E387" s="415">
        <v>37851</v>
      </c>
    </row>
    <row r="388" spans="1:5" x14ac:dyDescent="0.2">
      <c r="A388" s="523"/>
      <c r="B388" s="422" t="s">
        <v>461</v>
      </c>
      <c r="C388" s="424"/>
      <c r="D388" s="415">
        <v>93722</v>
      </c>
      <c r="E388" s="415">
        <v>32892</v>
      </c>
    </row>
    <row r="389" spans="1:5" x14ac:dyDescent="0.2">
      <c r="A389" s="523"/>
      <c r="B389" s="422" t="s">
        <v>462</v>
      </c>
      <c r="C389" s="424"/>
      <c r="D389" s="415">
        <v>97642</v>
      </c>
      <c r="E389" s="415">
        <v>24672</v>
      </c>
    </row>
    <row r="390" spans="1:5" x14ac:dyDescent="0.2">
      <c r="A390" s="523"/>
      <c r="B390" s="422" t="s">
        <v>463</v>
      </c>
      <c r="C390" s="424"/>
      <c r="D390" s="415">
        <v>101564</v>
      </c>
      <c r="E390" s="415">
        <v>16311</v>
      </c>
    </row>
    <row r="391" spans="1:5" x14ac:dyDescent="0.2">
      <c r="A391" s="523"/>
      <c r="B391" s="422" t="s">
        <v>464</v>
      </c>
      <c r="C391" s="424"/>
      <c r="D391" s="415">
        <v>105286</v>
      </c>
      <c r="E391" s="415">
        <v>6680</v>
      </c>
    </row>
    <row r="392" spans="1:5" x14ac:dyDescent="0.2">
      <c r="A392" s="523"/>
      <c r="B392" s="422" t="s">
        <v>465</v>
      </c>
      <c r="C392" s="424"/>
      <c r="D392" s="415">
        <v>35388</v>
      </c>
      <c r="E392" s="415">
        <v>28384</v>
      </c>
    </row>
    <row r="393" spans="1:5" x14ac:dyDescent="0.2">
      <c r="A393" s="523"/>
      <c r="B393" s="422" t="s">
        <v>466</v>
      </c>
      <c r="C393" s="424"/>
      <c r="D393" s="415">
        <v>45758</v>
      </c>
      <c r="E393" s="415">
        <v>33521</v>
      </c>
    </row>
    <row r="394" spans="1:5" x14ac:dyDescent="0.2">
      <c r="A394" s="523"/>
      <c r="B394" s="422" t="s">
        <v>467</v>
      </c>
      <c r="C394" s="424"/>
      <c r="D394" s="415">
        <v>55585</v>
      </c>
      <c r="E394" s="415">
        <v>38604</v>
      </c>
    </row>
    <row r="395" spans="1:5" x14ac:dyDescent="0.2">
      <c r="A395" s="523"/>
      <c r="B395" s="422" t="s">
        <v>468</v>
      </c>
      <c r="C395" s="424"/>
      <c r="D395" s="415">
        <v>60984</v>
      </c>
      <c r="E395" s="415">
        <v>40257</v>
      </c>
    </row>
    <row r="396" spans="1:5" x14ac:dyDescent="0.2">
      <c r="A396" s="523"/>
      <c r="B396" s="422" t="s">
        <v>469</v>
      </c>
      <c r="C396" s="424"/>
      <c r="D396" s="415">
        <v>69585</v>
      </c>
      <c r="E396" s="415">
        <v>42374</v>
      </c>
    </row>
    <row r="397" spans="1:5" x14ac:dyDescent="0.2">
      <c r="A397" s="523"/>
      <c r="B397" s="422" t="s">
        <v>470</v>
      </c>
      <c r="C397" s="424"/>
      <c r="D397" s="415">
        <v>75770</v>
      </c>
      <c r="E397" s="415">
        <v>41950</v>
      </c>
    </row>
    <row r="398" spans="1:5" x14ac:dyDescent="0.2">
      <c r="A398" s="523"/>
      <c r="B398" s="422" t="s">
        <v>471</v>
      </c>
      <c r="C398" s="424"/>
      <c r="D398" s="415">
        <v>81549</v>
      </c>
      <c r="E398" s="415">
        <v>40161</v>
      </c>
    </row>
    <row r="399" spans="1:5" x14ac:dyDescent="0.2">
      <c r="A399" s="523"/>
      <c r="B399" s="422" t="s">
        <v>472</v>
      </c>
      <c r="C399" s="424"/>
      <c r="D399" s="415">
        <v>86654</v>
      </c>
      <c r="E399" s="415">
        <v>37137</v>
      </c>
    </row>
    <row r="400" spans="1:5" x14ac:dyDescent="0.2">
      <c r="A400" s="523"/>
      <c r="B400" s="422" t="s">
        <v>473</v>
      </c>
      <c r="C400" s="424"/>
      <c r="D400" s="415">
        <v>91357</v>
      </c>
      <c r="E400" s="415">
        <v>32196</v>
      </c>
    </row>
    <row r="401" spans="1:5" x14ac:dyDescent="0.2">
      <c r="A401" s="523"/>
      <c r="B401" s="422" t="s">
        <v>474</v>
      </c>
      <c r="C401" s="424"/>
      <c r="D401" s="415">
        <v>95927</v>
      </c>
      <c r="E401" s="415">
        <v>24814</v>
      </c>
    </row>
    <row r="402" spans="1:5" x14ac:dyDescent="0.2">
      <c r="A402" s="523"/>
      <c r="B402" s="422" t="s">
        <v>475</v>
      </c>
      <c r="C402" s="424"/>
      <c r="D402" s="415">
        <v>99852</v>
      </c>
      <c r="E402" s="415">
        <v>17075</v>
      </c>
    </row>
    <row r="403" spans="1:5" x14ac:dyDescent="0.2">
      <c r="A403" s="523"/>
      <c r="B403" s="422" t="s">
        <v>476</v>
      </c>
      <c r="C403" s="424"/>
      <c r="D403" s="415">
        <v>103697</v>
      </c>
      <c r="E403" s="415">
        <v>7590</v>
      </c>
    </row>
    <row r="404" spans="1:5" x14ac:dyDescent="0.2">
      <c r="A404" s="523"/>
      <c r="B404" s="422" t="s">
        <v>479</v>
      </c>
      <c r="C404" s="424"/>
      <c r="D404" s="415">
        <v>36640</v>
      </c>
      <c r="E404" s="415">
        <v>30125</v>
      </c>
    </row>
    <row r="405" spans="1:5" x14ac:dyDescent="0.2">
      <c r="A405" s="523"/>
      <c r="B405" s="422" t="s">
        <v>480</v>
      </c>
      <c r="C405" s="424"/>
      <c r="D405" s="415">
        <v>47380</v>
      </c>
      <c r="E405" s="415">
        <v>35706</v>
      </c>
    </row>
    <row r="406" spans="1:5" x14ac:dyDescent="0.2">
      <c r="A406" s="523"/>
      <c r="B406" s="422" t="s">
        <v>481</v>
      </c>
      <c r="C406" s="424"/>
      <c r="D406" s="415">
        <v>56816</v>
      </c>
      <c r="E406" s="415">
        <v>40343</v>
      </c>
    </row>
    <row r="407" spans="1:5" x14ac:dyDescent="0.2">
      <c r="A407" s="523"/>
      <c r="B407" s="422" t="s">
        <v>482</v>
      </c>
      <c r="C407" s="424"/>
      <c r="D407" s="415">
        <v>62738</v>
      </c>
      <c r="E407" s="415">
        <v>42295</v>
      </c>
    </row>
    <row r="408" spans="1:5" x14ac:dyDescent="0.2">
      <c r="A408" s="523"/>
      <c r="B408" s="422" t="s">
        <v>483</v>
      </c>
      <c r="C408" s="424"/>
      <c r="D408" s="415">
        <v>70534</v>
      </c>
      <c r="E408" s="415">
        <v>44015</v>
      </c>
    </row>
    <row r="409" spans="1:5" x14ac:dyDescent="0.2">
      <c r="A409" s="523"/>
      <c r="B409" s="422" t="s">
        <v>484</v>
      </c>
      <c r="C409" s="424"/>
      <c r="D409" s="415">
        <v>77500</v>
      </c>
      <c r="E409" s="415">
        <v>43941</v>
      </c>
    </row>
    <row r="410" spans="1:5" x14ac:dyDescent="0.2">
      <c r="A410" s="523"/>
      <c r="B410" s="422" t="s">
        <v>485</v>
      </c>
      <c r="C410" s="424"/>
      <c r="D410" s="415">
        <v>83083</v>
      </c>
      <c r="E410" s="415">
        <v>42184</v>
      </c>
    </row>
    <row r="411" spans="1:5" x14ac:dyDescent="0.2">
      <c r="A411" s="523"/>
      <c r="B411" s="422" t="s">
        <v>486</v>
      </c>
      <c r="C411" s="424"/>
      <c r="D411" s="415">
        <v>88788</v>
      </c>
      <c r="E411" s="415">
        <v>39287</v>
      </c>
    </row>
    <row r="412" spans="1:5" x14ac:dyDescent="0.2">
      <c r="A412" s="523"/>
      <c r="B412" s="422" t="s">
        <v>487</v>
      </c>
      <c r="C412" s="424"/>
      <c r="D412" s="415">
        <v>93613</v>
      </c>
      <c r="E412" s="415">
        <v>35002</v>
      </c>
    </row>
    <row r="413" spans="1:5" x14ac:dyDescent="0.2">
      <c r="A413" s="523"/>
      <c r="B413" s="422" t="s">
        <v>488</v>
      </c>
      <c r="C413" s="424"/>
      <c r="D413" s="415">
        <v>98576</v>
      </c>
      <c r="E413" s="415">
        <v>27299</v>
      </c>
    </row>
    <row r="414" spans="1:5" x14ac:dyDescent="0.2">
      <c r="A414" s="523"/>
      <c r="B414" s="422" t="s">
        <v>489</v>
      </c>
      <c r="C414" s="424"/>
      <c r="D414" s="415">
        <v>102189</v>
      </c>
      <c r="E414" s="415">
        <v>19735</v>
      </c>
    </row>
    <row r="415" spans="1:5" x14ac:dyDescent="0.2">
      <c r="A415" s="523"/>
      <c r="B415" s="422" t="s">
        <v>490</v>
      </c>
      <c r="C415" s="424"/>
      <c r="D415" s="415">
        <v>105734</v>
      </c>
      <c r="E415" s="415">
        <v>9660</v>
      </c>
    </row>
    <row r="416" spans="1:5" x14ac:dyDescent="0.2">
      <c r="A416" s="523"/>
      <c r="B416" s="422" t="s">
        <v>491</v>
      </c>
      <c r="C416" s="424"/>
      <c r="D416" s="415">
        <v>38065</v>
      </c>
      <c r="E416" s="415">
        <v>31429</v>
      </c>
    </row>
    <row r="417" spans="1:5" x14ac:dyDescent="0.2">
      <c r="A417" s="523"/>
      <c r="B417" s="422" t="s">
        <v>492</v>
      </c>
      <c r="C417" s="424"/>
      <c r="D417" s="415">
        <v>48103</v>
      </c>
      <c r="E417" s="415">
        <v>36777</v>
      </c>
    </row>
    <row r="418" spans="1:5" x14ac:dyDescent="0.2">
      <c r="A418" s="523"/>
      <c r="B418" s="422" t="s">
        <v>493</v>
      </c>
      <c r="C418" s="424"/>
      <c r="D418" s="415">
        <v>58285</v>
      </c>
      <c r="E418" s="415">
        <v>42579</v>
      </c>
    </row>
    <row r="419" spans="1:5" x14ac:dyDescent="0.2">
      <c r="A419" s="523"/>
      <c r="B419" s="422" t="s">
        <v>494</v>
      </c>
      <c r="C419" s="424"/>
      <c r="D419" s="415">
        <v>64250</v>
      </c>
      <c r="E419" s="415">
        <v>45024</v>
      </c>
    </row>
    <row r="420" spans="1:5" x14ac:dyDescent="0.2">
      <c r="A420" s="523"/>
      <c r="B420" s="422" t="s">
        <v>495</v>
      </c>
      <c r="C420" s="424"/>
      <c r="D420" s="415">
        <v>72680</v>
      </c>
      <c r="E420" s="415">
        <v>47991</v>
      </c>
    </row>
    <row r="421" spans="1:5" x14ac:dyDescent="0.2">
      <c r="A421" s="523"/>
      <c r="B421" s="422" t="s">
        <v>496</v>
      </c>
      <c r="C421" s="424"/>
      <c r="D421" s="415">
        <v>79951</v>
      </c>
      <c r="E421" s="415">
        <v>48664</v>
      </c>
    </row>
    <row r="422" spans="1:5" x14ac:dyDescent="0.2">
      <c r="A422" s="523"/>
      <c r="B422" s="422" t="s">
        <v>497</v>
      </c>
      <c r="C422" s="424"/>
      <c r="D422" s="415">
        <v>86215</v>
      </c>
      <c r="E422" s="415">
        <v>47387</v>
      </c>
    </row>
    <row r="423" spans="1:5" x14ac:dyDescent="0.2">
      <c r="A423" s="523"/>
      <c r="B423" s="422" t="s">
        <v>498</v>
      </c>
      <c r="C423" s="424"/>
      <c r="D423" s="415">
        <v>91563</v>
      </c>
      <c r="E423" s="415">
        <v>44572</v>
      </c>
    </row>
    <row r="424" spans="1:5" x14ac:dyDescent="0.2">
      <c r="A424" s="523"/>
      <c r="B424" s="422" t="s">
        <v>499</v>
      </c>
      <c r="C424" s="424"/>
      <c r="D424" s="415">
        <v>96860</v>
      </c>
      <c r="E424" s="415">
        <v>40497</v>
      </c>
    </row>
    <row r="425" spans="1:5" x14ac:dyDescent="0.2">
      <c r="A425" s="523"/>
      <c r="B425" s="422" t="s">
        <v>500</v>
      </c>
      <c r="C425" s="424"/>
      <c r="D425" s="415">
        <v>101412</v>
      </c>
      <c r="E425" s="415">
        <v>32636</v>
      </c>
    </row>
    <row r="426" spans="1:5" x14ac:dyDescent="0.2">
      <c r="A426" s="523"/>
      <c r="B426" s="422" t="s">
        <v>501</v>
      </c>
      <c r="C426" s="424"/>
      <c r="D426" s="415">
        <v>105305</v>
      </c>
      <c r="E426" s="415">
        <v>24221</v>
      </c>
    </row>
    <row r="427" spans="1:5" x14ac:dyDescent="0.2">
      <c r="A427" s="523"/>
      <c r="B427" s="422" t="s">
        <v>502</v>
      </c>
      <c r="C427" s="424"/>
      <c r="D427" s="415">
        <v>108910</v>
      </c>
      <c r="E427" s="415">
        <v>12437</v>
      </c>
    </row>
    <row r="428" spans="1:5" ht="12.75" customHeight="1" x14ac:dyDescent="0.2">
      <c r="A428" s="523" t="s">
        <v>113</v>
      </c>
      <c r="B428" s="422" t="s">
        <v>432</v>
      </c>
      <c r="C428" s="424"/>
      <c r="D428" s="415">
        <v>10574</v>
      </c>
      <c r="E428" s="415">
        <v>8321</v>
      </c>
    </row>
    <row r="429" spans="1:5" x14ac:dyDescent="0.2">
      <c r="A429" s="523"/>
      <c r="B429" s="422" t="s">
        <v>433</v>
      </c>
      <c r="C429" s="424"/>
      <c r="D429" s="415">
        <v>14512</v>
      </c>
      <c r="E429" s="415">
        <v>10842</v>
      </c>
    </row>
    <row r="430" spans="1:5" x14ac:dyDescent="0.2">
      <c r="A430" s="523"/>
      <c r="B430" s="422" t="s">
        <v>434</v>
      </c>
      <c r="C430" s="424"/>
      <c r="D430" s="415">
        <v>17950</v>
      </c>
      <c r="E430" s="415">
        <v>13052</v>
      </c>
    </row>
    <row r="431" spans="1:5" x14ac:dyDescent="0.2">
      <c r="A431" s="523"/>
      <c r="B431" s="422" t="s">
        <v>435</v>
      </c>
      <c r="C431" s="424"/>
      <c r="D431" s="415">
        <v>19770</v>
      </c>
      <c r="E431" s="415">
        <v>13824</v>
      </c>
    </row>
    <row r="432" spans="1:5" x14ac:dyDescent="0.2">
      <c r="A432" s="523"/>
      <c r="B432" s="422" t="s">
        <v>436</v>
      </c>
      <c r="C432" s="424"/>
      <c r="D432" s="415">
        <v>22681</v>
      </c>
      <c r="E432" s="415">
        <v>15164</v>
      </c>
    </row>
    <row r="433" spans="1:5" x14ac:dyDescent="0.2">
      <c r="A433" s="523"/>
      <c r="B433" s="422" t="s">
        <v>437</v>
      </c>
      <c r="C433" s="424"/>
      <c r="D433" s="415">
        <v>25465</v>
      </c>
      <c r="E433" s="415">
        <v>15937</v>
      </c>
    </row>
    <row r="434" spans="1:5" x14ac:dyDescent="0.2">
      <c r="A434" s="523"/>
      <c r="B434" s="422" t="s">
        <v>438</v>
      </c>
      <c r="C434" s="424"/>
      <c r="D434" s="415">
        <v>27532</v>
      </c>
      <c r="E434" s="415">
        <v>15843</v>
      </c>
    </row>
    <row r="435" spans="1:5" x14ac:dyDescent="0.2">
      <c r="A435" s="523"/>
      <c r="B435" s="422" t="s">
        <v>439</v>
      </c>
      <c r="C435" s="424"/>
      <c r="D435" s="415">
        <v>29308</v>
      </c>
      <c r="E435" s="415">
        <v>14982</v>
      </c>
    </row>
    <row r="436" spans="1:5" x14ac:dyDescent="0.2">
      <c r="A436" s="523"/>
      <c r="B436" s="422" t="s">
        <v>440</v>
      </c>
      <c r="C436" s="424"/>
      <c r="D436" s="415">
        <v>30889</v>
      </c>
      <c r="E436" s="415">
        <v>13331</v>
      </c>
    </row>
    <row r="437" spans="1:5" x14ac:dyDescent="0.2">
      <c r="A437" s="523"/>
      <c r="B437" s="422" t="s">
        <v>441</v>
      </c>
      <c r="C437" s="424"/>
      <c r="D437" s="415">
        <v>32535</v>
      </c>
      <c r="E437" s="415">
        <v>10794</v>
      </c>
    </row>
    <row r="438" spans="1:5" x14ac:dyDescent="0.2">
      <c r="A438" s="523"/>
      <c r="B438" s="422" t="s">
        <v>442</v>
      </c>
      <c r="C438" s="424"/>
      <c r="D438" s="415">
        <v>33944</v>
      </c>
      <c r="E438" s="415">
        <v>7169</v>
      </c>
    </row>
    <row r="439" spans="1:5" x14ac:dyDescent="0.2">
      <c r="A439" s="523"/>
      <c r="B439" s="422" t="s">
        <v>443</v>
      </c>
      <c r="C439" s="424"/>
      <c r="D439" s="415">
        <v>35242</v>
      </c>
      <c r="E439" s="415">
        <v>1956</v>
      </c>
    </row>
    <row r="440" spans="1:5" x14ac:dyDescent="0.2">
      <c r="A440" s="523"/>
      <c r="B440" s="422" t="s">
        <v>453</v>
      </c>
      <c r="C440" s="424"/>
      <c r="D440" s="415">
        <v>9784</v>
      </c>
      <c r="E440" s="415">
        <v>7668</v>
      </c>
    </row>
    <row r="441" spans="1:5" x14ac:dyDescent="0.2">
      <c r="A441" s="523"/>
      <c r="B441" s="422" t="s">
        <v>454</v>
      </c>
      <c r="C441" s="424"/>
      <c r="D441" s="415">
        <v>12990</v>
      </c>
      <c r="E441" s="415">
        <v>9650</v>
      </c>
    </row>
    <row r="442" spans="1:5" x14ac:dyDescent="0.2">
      <c r="A442" s="523"/>
      <c r="B442" s="422" t="s">
        <v>455</v>
      </c>
      <c r="C442" s="424"/>
      <c r="D442" s="415">
        <v>16745</v>
      </c>
      <c r="E442" s="415">
        <v>12129</v>
      </c>
    </row>
    <row r="443" spans="1:5" x14ac:dyDescent="0.2">
      <c r="A443" s="523"/>
      <c r="B443" s="422" t="s">
        <v>456</v>
      </c>
      <c r="C443" s="424"/>
      <c r="D443" s="415">
        <v>18961</v>
      </c>
      <c r="E443" s="415">
        <v>13215</v>
      </c>
    </row>
    <row r="444" spans="1:5" x14ac:dyDescent="0.2">
      <c r="A444" s="523"/>
      <c r="B444" s="422" t="s">
        <v>457</v>
      </c>
      <c r="C444" s="424"/>
      <c r="D444" s="415">
        <v>21879</v>
      </c>
      <c r="E444" s="415">
        <v>14316</v>
      </c>
    </row>
    <row r="445" spans="1:5" x14ac:dyDescent="0.2">
      <c r="A445" s="523"/>
      <c r="B445" s="422" t="s">
        <v>458</v>
      </c>
      <c r="C445" s="424"/>
      <c r="D445" s="415">
        <v>24454</v>
      </c>
      <c r="E445" s="415">
        <v>14885</v>
      </c>
    </row>
    <row r="446" spans="1:5" x14ac:dyDescent="0.2">
      <c r="A446" s="523"/>
      <c r="B446" s="422" t="s">
        <v>459</v>
      </c>
      <c r="C446" s="424"/>
      <c r="D446" s="415">
        <v>26654</v>
      </c>
      <c r="E446" s="415">
        <v>14742</v>
      </c>
    </row>
    <row r="447" spans="1:5" x14ac:dyDescent="0.2">
      <c r="A447" s="523"/>
      <c r="B447" s="422" t="s">
        <v>460</v>
      </c>
      <c r="C447" s="424"/>
      <c r="D447" s="415">
        <v>28139</v>
      </c>
      <c r="E447" s="415">
        <v>13909</v>
      </c>
    </row>
    <row r="448" spans="1:5" x14ac:dyDescent="0.2">
      <c r="A448" s="523"/>
      <c r="B448" s="422" t="s">
        <v>461</v>
      </c>
      <c r="C448" s="424"/>
      <c r="D448" s="415">
        <v>29599</v>
      </c>
      <c r="E448" s="415">
        <v>12586</v>
      </c>
    </row>
    <row r="449" spans="1:5" x14ac:dyDescent="0.2">
      <c r="A449" s="523"/>
      <c r="B449" s="422" t="s">
        <v>462</v>
      </c>
      <c r="C449" s="424"/>
      <c r="D449" s="415">
        <v>30985</v>
      </c>
      <c r="E449" s="415">
        <v>10273</v>
      </c>
    </row>
    <row r="450" spans="1:5" x14ac:dyDescent="0.2">
      <c r="A450" s="523"/>
      <c r="B450" s="422" t="s">
        <v>463</v>
      </c>
      <c r="C450" s="424"/>
      <c r="D450" s="415">
        <v>32373</v>
      </c>
      <c r="E450" s="415">
        <v>6528</v>
      </c>
    </row>
    <row r="451" spans="1:5" x14ac:dyDescent="0.2">
      <c r="A451" s="523"/>
      <c r="B451" s="422" t="s">
        <v>464</v>
      </c>
      <c r="C451" s="424"/>
      <c r="D451" s="415">
        <v>33722</v>
      </c>
      <c r="E451" s="415">
        <v>1704</v>
      </c>
    </row>
    <row r="452" spans="1:5" x14ac:dyDescent="0.2">
      <c r="A452" s="523"/>
      <c r="B452" s="422" t="s">
        <v>465</v>
      </c>
      <c r="C452" s="424"/>
      <c r="D452" s="415">
        <v>9399</v>
      </c>
      <c r="E452" s="415">
        <v>7630</v>
      </c>
    </row>
    <row r="453" spans="1:5" x14ac:dyDescent="0.2">
      <c r="A453" s="523"/>
      <c r="B453" s="422" t="s">
        <v>466</v>
      </c>
      <c r="C453" s="424"/>
      <c r="D453" s="415">
        <v>12761</v>
      </c>
      <c r="E453" s="415">
        <v>9724</v>
      </c>
    </row>
    <row r="454" spans="1:5" x14ac:dyDescent="0.2">
      <c r="A454" s="523"/>
      <c r="B454" s="422" t="s">
        <v>467</v>
      </c>
      <c r="C454" s="424"/>
      <c r="D454" s="415">
        <v>16513</v>
      </c>
      <c r="E454" s="415">
        <v>11874</v>
      </c>
    </row>
    <row r="455" spans="1:5" x14ac:dyDescent="0.2">
      <c r="A455" s="523"/>
      <c r="B455" s="422" t="s">
        <v>468</v>
      </c>
      <c r="C455" s="424"/>
      <c r="D455" s="415">
        <v>18385</v>
      </c>
      <c r="E455" s="415">
        <v>12703</v>
      </c>
    </row>
    <row r="456" spans="1:5" x14ac:dyDescent="0.2">
      <c r="A456" s="523"/>
      <c r="B456" s="422" t="s">
        <v>469</v>
      </c>
      <c r="C456" s="424"/>
      <c r="D456" s="415">
        <v>22129</v>
      </c>
      <c r="E456" s="415">
        <v>14509</v>
      </c>
    </row>
    <row r="457" spans="1:5" x14ac:dyDescent="0.2">
      <c r="A457" s="523"/>
      <c r="B457" s="422" t="s">
        <v>470</v>
      </c>
      <c r="C457" s="424"/>
      <c r="D457" s="415">
        <v>25100</v>
      </c>
      <c r="E457" s="415">
        <v>15371</v>
      </c>
    </row>
    <row r="458" spans="1:5" x14ac:dyDescent="0.2">
      <c r="A458" s="523"/>
      <c r="B458" s="422" t="s">
        <v>471</v>
      </c>
      <c r="C458" s="424"/>
      <c r="D458" s="415">
        <v>27109</v>
      </c>
      <c r="E458" s="415">
        <v>15140</v>
      </c>
    </row>
    <row r="459" spans="1:5" x14ac:dyDescent="0.2">
      <c r="A459" s="523"/>
      <c r="B459" s="422" t="s">
        <v>472</v>
      </c>
      <c r="C459" s="424"/>
      <c r="D459" s="415">
        <v>28681</v>
      </c>
      <c r="E459" s="415">
        <v>14221</v>
      </c>
    </row>
    <row r="460" spans="1:5" x14ac:dyDescent="0.2">
      <c r="A460" s="523"/>
      <c r="B460" s="422" t="s">
        <v>473</v>
      </c>
      <c r="C460" s="424"/>
      <c r="D460" s="415">
        <v>30220</v>
      </c>
      <c r="E460" s="415">
        <v>12791</v>
      </c>
    </row>
    <row r="461" spans="1:5" x14ac:dyDescent="0.2">
      <c r="A461" s="523"/>
      <c r="B461" s="422" t="s">
        <v>474</v>
      </c>
      <c r="C461" s="424"/>
      <c r="D461" s="415">
        <v>31856</v>
      </c>
      <c r="E461" s="415">
        <v>10330</v>
      </c>
    </row>
    <row r="462" spans="1:5" x14ac:dyDescent="0.2">
      <c r="A462" s="523"/>
      <c r="B462" s="422" t="s">
        <v>475</v>
      </c>
      <c r="C462" s="424"/>
      <c r="D462" s="415">
        <v>33337</v>
      </c>
      <c r="E462" s="415">
        <v>6724</v>
      </c>
    </row>
    <row r="463" spans="1:5" x14ac:dyDescent="0.2">
      <c r="A463" s="523"/>
      <c r="B463" s="422" t="s">
        <v>476</v>
      </c>
      <c r="C463" s="424"/>
      <c r="D463" s="415">
        <v>34636</v>
      </c>
      <c r="E463" s="415">
        <v>2009</v>
      </c>
    </row>
    <row r="464" spans="1:5" x14ac:dyDescent="0.2">
      <c r="A464" s="523"/>
      <c r="B464" s="422" t="s">
        <v>479</v>
      </c>
      <c r="C464" s="424"/>
      <c r="D464" s="415">
        <v>10003</v>
      </c>
      <c r="E464" s="415">
        <v>8088</v>
      </c>
    </row>
    <row r="465" spans="1:5" x14ac:dyDescent="0.2">
      <c r="A465" s="523"/>
      <c r="B465" s="422" t="s">
        <v>480</v>
      </c>
      <c r="C465" s="424"/>
      <c r="D465" s="415">
        <v>13383</v>
      </c>
      <c r="E465" s="415">
        <v>10297</v>
      </c>
    </row>
    <row r="466" spans="1:5" x14ac:dyDescent="0.2">
      <c r="A466" s="523"/>
      <c r="B466" s="422" t="s">
        <v>481</v>
      </c>
      <c r="C466" s="424"/>
      <c r="D466" s="415">
        <v>16980</v>
      </c>
      <c r="E466" s="415">
        <v>12589</v>
      </c>
    </row>
    <row r="467" spans="1:5" x14ac:dyDescent="0.2">
      <c r="A467" s="523"/>
      <c r="B467" s="422" t="s">
        <v>482</v>
      </c>
      <c r="C467" s="424"/>
      <c r="D467" s="415">
        <v>18917</v>
      </c>
      <c r="E467" s="415">
        <v>13447</v>
      </c>
    </row>
    <row r="468" spans="1:5" x14ac:dyDescent="0.2">
      <c r="A468" s="523"/>
      <c r="B468" s="422" t="s">
        <v>483</v>
      </c>
      <c r="C468" s="424"/>
      <c r="D468" s="415">
        <v>21888</v>
      </c>
      <c r="E468" s="415">
        <v>14535</v>
      </c>
    </row>
    <row r="469" spans="1:5" x14ac:dyDescent="0.2">
      <c r="A469" s="523"/>
      <c r="B469" s="422" t="s">
        <v>484</v>
      </c>
      <c r="C469" s="424"/>
      <c r="D469" s="415">
        <v>24853</v>
      </c>
      <c r="E469" s="415">
        <v>15326</v>
      </c>
    </row>
    <row r="470" spans="1:5" x14ac:dyDescent="0.2">
      <c r="A470" s="523"/>
      <c r="B470" s="422" t="s">
        <v>485</v>
      </c>
      <c r="C470" s="424"/>
      <c r="D470" s="415">
        <v>26803</v>
      </c>
      <c r="E470" s="415">
        <v>15249</v>
      </c>
    </row>
    <row r="471" spans="1:5" x14ac:dyDescent="0.2">
      <c r="A471" s="523"/>
      <c r="B471" s="422" t="s">
        <v>486</v>
      </c>
      <c r="C471" s="424"/>
      <c r="D471" s="415">
        <v>28667</v>
      </c>
      <c r="E471" s="415">
        <v>14396</v>
      </c>
    </row>
    <row r="472" spans="1:5" x14ac:dyDescent="0.2">
      <c r="A472" s="523"/>
      <c r="B472" s="422" t="s">
        <v>487</v>
      </c>
      <c r="C472" s="424"/>
      <c r="D472" s="415">
        <v>30234</v>
      </c>
      <c r="E472" s="415">
        <v>13021</v>
      </c>
    </row>
    <row r="473" spans="1:5" x14ac:dyDescent="0.2">
      <c r="A473" s="523"/>
      <c r="B473" s="422" t="s">
        <v>488</v>
      </c>
      <c r="C473" s="424"/>
      <c r="D473" s="415">
        <v>32005</v>
      </c>
      <c r="E473" s="415">
        <v>10476</v>
      </c>
    </row>
    <row r="474" spans="1:5" x14ac:dyDescent="0.2">
      <c r="A474" s="523"/>
      <c r="B474" s="422" t="s">
        <v>489</v>
      </c>
      <c r="C474" s="424"/>
      <c r="D474" s="415">
        <v>33420</v>
      </c>
      <c r="E474" s="415">
        <v>7333</v>
      </c>
    </row>
    <row r="475" spans="1:5" x14ac:dyDescent="0.2">
      <c r="A475" s="523"/>
      <c r="B475" s="422" t="s">
        <v>490</v>
      </c>
      <c r="C475" s="424"/>
      <c r="D475" s="415">
        <v>34658</v>
      </c>
      <c r="E475" s="415">
        <v>2416</v>
      </c>
    </row>
    <row r="476" spans="1:5" x14ac:dyDescent="0.2">
      <c r="A476" s="523"/>
      <c r="B476" s="422" t="s">
        <v>491</v>
      </c>
      <c r="C476" s="424"/>
      <c r="D476" s="415">
        <v>11109</v>
      </c>
      <c r="E476" s="415">
        <v>9167</v>
      </c>
    </row>
    <row r="477" spans="1:5" x14ac:dyDescent="0.2">
      <c r="A477" s="523"/>
      <c r="B477" s="422" t="s">
        <v>492</v>
      </c>
      <c r="C477" s="424"/>
      <c r="D477" s="415">
        <v>14796</v>
      </c>
      <c r="E477" s="415">
        <v>11428</v>
      </c>
    </row>
    <row r="478" spans="1:5" x14ac:dyDescent="0.2">
      <c r="A478" s="523"/>
      <c r="B478" s="422" t="s">
        <v>493</v>
      </c>
      <c r="C478" s="424"/>
      <c r="D478" s="415">
        <v>18292</v>
      </c>
      <c r="E478" s="415">
        <v>13725</v>
      </c>
    </row>
    <row r="479" spans="1:5" x14ac:dyDescent="0.2">
      <c r="A479" s="523"/>
      <c r="B479" s="422" t="s">
        <v>494</v>
      </c>
      <c r="C479" s="424"/>
      <c r="D479" s="415">
        <v>19983</v>
      </c>
      <c r="E479" s="415">
        <v>14522</v>
      </c>
    </row>
    <row r="480" spans="1:5" x14ac:dyDescent="0.2">
      <c r="A480" s="523"/>
      <c r="B480" s="422" t="s">
        <v>495</v>
      </c>
      <c r="C480" s="424"/>
      <c r="D480" s="415">
        <v>23007</v>
      </c>
      <c r="E480" s="415">
        <v>15672</v>
      </c>
    </row>
    <row r="481" spans="1:5" x14ac:dyDescent="0.2">
      <c r="A481" s="523"/>
      <c r="B481" s="422" t="s">
        <v>496</v>
      </c>
      <c r="C481" s="424"/>
      <c r="D481" s="415">
        <v>26024</v>
      </c>
      <c r="E481" s="415">
        <v>16710</v>
      </c>
    </row>
    <row r="482" spans="1:5" x14ac:dyDescent="0.2">
      <c r="A482" s="523"/>
      <c r="B482" s="422" t="s">
        <v>497</v>
      </c>
      <c r="C482" s="424"/>
      <c r="D482" s="415">
        <v>28302</v>
      </c>
      <c r="E482" s="415">
        <v>16936</v>
      </c>
    </row>
    <row r="483" spans="1:5" x14ac:dyDescent="0.2">
      <c r="A483" s="523"/>
      <c r="B483" s="422" t="s">
        <v>498</v>
      </c>
      <c r="C483" s="424"/>
      <c r="D483" s="415">
        <v>30085</v>
      </c>
      <c r="E483" s="415">
        <v>16311</v>
      </c>
    </row>
    <row r="484" spans="1:5" x14ac:dyDescent="0.2">
      <c r="A484" s="523"/>
      <c r="B484" s="422" t="s">
        <v>499</v>
      </c>
      <c r="C484" s="424"/>
      <c r="D484" s="415">
        <v>31933</v>
      </c>
      <c r="E484" s="415">
        <v>14984</v>
      </c>
    </row>
    <row r="485" spans="1:5" x14ac:dyDescent="0.2">
      <c r="A485" s="523"/>
      <c r="B485" s="422" t="s">
        <v>500</v>
      </c>
      <c r="C485" s="424"/>
      <c r="D485" s="415">
        <v>33523</v>
      </c>
      <c r="E485" s="415">
        <v>12121</v>
      </c>
    </row>
    <row r="486" spans="1:5" x14ac:dyDescent="0.2">
      <c r="A486" s="523"/>
      <c r="B486" s="422" t="s">
        <v>501</v>
      </c>
      <c r="C486" s="424"/>
      <c r="D486" s="415">
        <v>34933</v>
      </c>
      <c r="E486" s="415">
        <v>9256</v>
      </c>
    </row>
    <row r="487" spans="1:5" x14ac:dyDescent="0.2">
      <c r="A487" s="523"/>
      <c r="B487" s="422" t="s">
        <v>502</v>
      </c>
      <c r="C487" s="424"/>
      <c r="D487" s="415">
        <v>36273</v>
      </c>
      <c r="E487" s="415">
        <v>3642</v>
      </c>
    </row>
    <row r="488" spans="1:5" ht="12.75" customHeight="1" x14ac:dyDescent="0.2">
      <c r="A488" s="523" t="s">
        <v>114</v>
      </c>
      <c r="B488" s="422" t="s">
        <v>432</v>
      </c>
      <c r="C488" s="424"/>
      <c r="D488" s="415">
        <v>7168</v>
      </c>
      <c r="E488" s="415">
        <v>6056</v>
      </c>
    </row>
    <row r="489" spans="1:5" x14ac:dyDescent="0.2">
      <c r="A489" s="523"/>
      <c r="B489" s="422" t="s">
        <v>433</v>
      </c>
      <c r="C489" s="424"/>
      <c r="D489" s="415">
        <v>9479</v>
      </c>
      <c r="E489" s="415">
        <v>7355</v>
      </c>
    </row>
    <row r="490" spans="1:5" x14ac:dyDescent="0.2">
      <c r="A490" s="523"/>
      <c r="B490" s="422" t="s">
        <v>434</v>
      </c>
      <c r="C490" s="424"/>
      <c r="D490" s="415">
        <v>11775</v>
      </c>
      <c r="E490" s="415">
        <v>8638</v>
      </c>
    </row>
    <row r="491" spans="1:5" x14ac:dyDescent="0.2">
      <c r="A491" s="523"/>
      <c r="B491" s="422" t="s">
        <v>435</v>
      </c>
      <c r="C491" s="424"/>
      <c r="D491" s="415">
        <v>12884</v>
      </c>
      <c r="E491" s="415">
        <v>9011</v>
      </c>
    </row>
    <row r="492" spans="1:5" x14ac:dyDescent="0.2">
      <c r="A492" s="523"/>
      <c r="B492" s="422" t="s">
        <v>436</v>
      </c>
      <c r="C492" s="424"/>
      <c r="D492" s="415">
        <v>14584</v>
      </c>
      <c r="E492" s="415">
        <v>9547</v>
      </c>
    </row>
    <row r="493" spans="1:5" x14ac:dyDescent="0.2">
      <c r="A493" s="523"/>
      <c r="B493" s="422" t="s">
        <v>437</v>
      </c>
      <c r="C493" s="424"/>
      <c r="D493" s="415">
        <v>16064</v>
      </c>
      <c r="E493" s="415">
        <v>9754</v>
      </c>
    </row>
    <row r="494" spans="1:5" x14ac:dyDescent="0.2">
      <c r="A494" s="523"/>
      <c r="B494" s="422" t="s">
        <v>438</v>
      </c>
      <c r="C494" s="424"/>
      <c r="D494" s="415">
        <v>17296</v>
      </c>
      <c r="E494" s="415">
        <v>9527</v>
      </c>
    </row>
    <row r="495" spans="1:5" x14ac:dyDescent="0.2">
      <c r="A495" s="523"/>
      <c r="B495" s="422" t="s">
        <v>439</v>
      </c>
      <c r="C495" s="424"/>
      <c r="D495" s="415">
        <v>18492</v>
      </c>
      <c r="E495" s="415">
        <v>8915</v>
      </c>
    </row>
    <row r="496" spans="1:5" x14ac:dyDescent="0.2">
      <c r="A496" s="523"/>
      <c r="B496" s="422" t="s">
        <v>440</v>
      </c>
      <c r="C496" s="424"/>
      <c r="D496" s="415">
        <v>19379</v>
      </c>
      <c r="E496" s="415">
        <v>8058</v>
      </c>
    </row>
    <row r="497" spans="1:5" x14ac:dyDescent="0.2">
      <c r="A497" s="523"/>
      <c r="B497" s="422" t="s">
        <v>441</v>
      </c>
      <c r="C497" s="424"/>
      <c r="D497" s="415">
        <v>20385</v>
      </c>
      <c r="E497" s="415">
        <v>6475</v>
      </c>
    </row>
    <row r="498" spans="1:5" x14ac:dyDescent="0.2">
      <c r="A498" s="523"/>
      <c r="B498" s="422" t="s">
        <v>442</v>
      </c>
      <c r="C498" s="424"/>
      <c r="D498" s="415">
        <v>21056</v>
      </c>
      <c r="E498" s="415">
        <v>4219</v>
      </c>
    </row>
    <row r="499" spans="1:5" x14ac:dyDescent="0.2">
      <c r="A499" s="523"/>
      <c r="B499" s="422" t="s">
        <v>443</v>
      </c>
      <c r="C499" s="424"/>
      <c r="D499" s="415">
        <v>21573</v>
      </c>
      <c r="E499" s="415">
        <v>1148</v>
      </c>
    </row>
    <row r="500" spans="1:5" x14ac:dyDescent="0.2">
      <c r="A500" s="523"/>
      <c r="B500" s="422" t="s">
        <v>453</v>
      </c>
      <c r="C500" s="424"/>
      <c r="D500" s="415">
        <v>5691</v>
      </c>
      <c r="E500" s="415">
        <v>4731</v>
      </c>
    </row>
    <row r="501" spans="1:5" x14ac:dyDescent="0.2">
      <c r="A501" s="523"/>
      <c r="B501" s="422" t="s">
        <v>454</v>
      </c>
      <c r="C501" s="424"/>
      <c r="D501" s="415">
        <v>7614</v>
      </c>
      <c r="E501" s="415">
        <v>5858</v>
      </c>
    </row>
    <row r="502" spans="1:5" x14ac:dyDescent="0.2">
      <c r="A502" s="523"/>
      <c r="B502" s="422" t="s">
        <v>455</v>
      </c>
      <c r="C502" s="424"/>
      <c r="D502" s="415">
        <v>9899</v>
      </c>
      <c r="E502" s="415">
        <v>7242</v>
      </c>
    </row>
    <row r="503" spans="1:5" x14ac:dyDescent="0.2">
      <c r="A503" s="523"/>
      <c r="B503" s="422" t="s">
        <v>456</v>
      </c>
      <c r="C503" s="424"/>
      <c r="D503" s="415">
        <v>11271</v>
      </c>
      <c r="E503" s="415">
        <v>7881</v>
      </c>
    </row>
    <row r="504" spans="1:5" x14ac:dyDescent="0.2">
      <c r="A504" s="523"/>
      <c r="B504" s="422" t="s">
        <v>457</v>
      </c>
      <c r="C504" s="424"/>
      <c r="D504" s="415">
        <v>13194</v>
      </c>
      <c r="E504" s="415">
        <v>8677</v>
      </c>
    </row>
    <row r="505" spans="1:5" x14ac:dyDescent="0.2">
      <c r="A505" s="523"/>
      <c r="B505" s="422" t="s">
        <v>458</v>
      </c>
      <c r="C505" s="424"/>
      <c r="D505" s="415">
        <v>14544</v>
      </c>
      <c r="E505" s="415">
        <v>8789</v>
      </c>
    </row>
    <row r="506" spans="1:5" x14ac:dyDescent="0.2">
      <c r="A506" s="523"/>
      <c r="B506" s="422" t="s">
        <v>459</v>
      </c>
      <c r="C506" s="424"/>
      <c r="D506" s="415">
        <v>15887</v>
      </c>
      <c r="E506" s="415">
        <v>8473</v>
      </c>
    </row>
    <row r="507" spans="1:5" x14ac:dyDescent="0.2">
      <c r="A507" s="523"/>
      <c r="B507" s="422" t="s">
        <v>460</v>
      </c>
      <c r="C507" s="424"/>
      <c r="D507" s="415">
        <v>16943</v>
      </c>
      <c r="E507" s="415">
        <v>7906</v>
      </c>
    </row>
    <row r="508" spans="1:5" x14ac:dyDescent="0.2">
      <c r="A508" s="523"/>
      <c r="B508" s="422" t="s">
        <v>461</v>
      </c>
      <c r="C508" s="424"/>
      <c r="D508" s="415">
        <v>17886</v>
      </c>
      <c r="E508" s="415">
        <v>7163</v>
      </c>
    </row>
    <row r="509" spans="1:5" x14ac:dyDescent="0.2">
      <c r="A509" s="523"/>
      <c r="B509" s="422" t="s">
        <v>462</v>
      </c>
      <c r="C509" s="424"/>
      <c r="D509" s="415">
        <v>18760</v>
      </c>
      <c r="E509" s="415">
        <v>5825</v>
      </c>
    </row>
    <row r="510" spans="1:5" x14ac:dyDescent="0.2">
      <c r="A510" s="523"/>
      <c r="B510" s="422" t="s">
        <v>463</v>
      </c>
      <c r="C510" s="424"/>
      <c r="D510" s="415">
        <v>19488</v>
      </c>
      <c r="E510" s="415">
        <v>3752</v>
      </c>
    </row>
    <row r="511" spans="1:5" x14ac:dyDescent="0.2">
      <c r="A511" s="523"/>
      <c r="B511" s="422" t="s">
        <v>464</v>
      </c>
      <c r="C511" s="424"/>
      <c r="D511" s="415">
        <v>20107</v>
      </c>
      <c r="E511" s="415">
        <v>1106</v>
      </c>
    </row>
    <row r="512" spans="1:5" x14ac:dyDescent="0.2">
      <c r="A512" s="523"/>
      <c r="B512" s="422" t="s">
        <v>465</v>
      </c>
      <c r="C512" s="424"/>
      <c r="D512" s="415">
        <v>5589</v>
      </c>
      <c r="E512" s="415">
        <v>4619</v>
      </c>
    </row>
    <row r="513" spans="1:5" x14ac:dyDescent="0.2">
      <c r="A513" s="523"/>
      <c r="B513" s="422" t="s">
        <v>466</v>
      </c>
      <c r="C513" s="424"/>
      <c r="D513" s="415">
        <v>7190</v>
      </c>
      <c r="E513" s="415">
        <v>5523</v>
      </c>
    </row>
    <row r="514" spans="1:5" x14ac:dyDescent="0.2">
      <c r="A514" s="523"/>
      <c r="B514" s="422" t="s">
        <v>467</v>
      </c>
      <c r="C514" s="424"/>
      <c r="D514" s="415">
        <v>9472</v>
      </c>
      <c r="E514" s="415">
        <v>6960</v>
      </c>
    </row>
    <row r="515" spans="1:5" x14ac:dyDescent="0.2">
      <c r="A515" s="523"/>
      <c r="B515" s="422" t="s">
        <v>468</v>
      </c>
      <c r="C515" s="424"/>
      <c r="D515" s="415">
        <v>10808</v>
      </c>
      <c r="E515" s="415">
        <v>7669</v>
      </c>
    </row>
    <row r="516" spans="1:5" x14ac:dyDescent="0.2">
      <c r="A516" s="523"/>
      <c r="B516" s="422" t="s">
        <v>469</v>
      </c>
      <c r="C516" s="424"/>
      <c r="D516" s="415">
        <v>13005</v>
      </c>
      <c r="E516" s="415">
        <v>8651</v>
      </c>
    </row>
    <row r="517" spans="1:5" x14ac:dyDescent="0.2">
      <c r="A517" s="523"/>
      <c r="B517" s="422" t="s">
        <v>470</v>
      </c>
      <c r="C517" s="424"/>
      <c r="D517" s="415">
        <v>14602</v>
      </c>
      <c r="E517" s="415">
        <v>9105</v>
      </c>
    </row>
    <row r="518" spans="1:5" x14ac:dyDescent="0.2">
      <c r="A518" s="523"/>
      <c r="B518" s="422" t="s">
        <v>471</v>
      </c>
      <c r="C518" s="424"/>
      <c r="D518" s="415">
        <v>16142</v>
      </c>
      <c r="E518" s="415">
        <v>9056</v>
      </c>
    </row>
    <row r="519" spans="1:5" x14ac:dyDescent="0.2">
      <c r="A519" s="523"/>
      <c r="B519" s="422" t="s">
        <v>472</v>
      </c>
      <c r="C519" s="424"/>
      <c r="D519" s="415">
        <v>17207</v>
      </c>
      <c r="E519" s="415">
        <v>8445</v>
      </c>
    </row>
    <row r="520" spans="1:5" x14ac:dyDescent="0.2">
      <c r="A520" s="523"/>
      <c r="B520" s="422" t="s">
        <v>473</v>
      </c>
      <c r="C520" s="424"/>
      <c r="D520" s="415">
        <v>18141</v>
      </c>
      <c r="E520" s="415">
        <v>7751</v>
      </c>
    </row>
    <row r="521" spans="1:5" x14ac:dyDescent="0.2">
      <c r="A521" s="523"/>
      <c r="B521" s="422" t="s">
        <v>474</v>
      </c>
      <c r="C521" s="424"/>
      <c r="D521" s="415">
        <v>19132</v>
      </c>
      <c r="E521" s="415">
        <v>6147</v>
      </c>
    </row>
    <row r="522" spans="1:5" x14ac:dyDescent="0.2">
      <c r="A522" s="523"/>
      <c r="B522" s="422" t="s">
        <v>475</v>
      </c>
      <c r="C522" s="424"/>
      <c r="D522" s="415">
        <v>19968</v>
      </c>
      <c r="E522" s="415">
        <v>3929</v>
      </c>
    </row>
    <row r="523" spans="1:5" x14ac:dyDescent="0.2">
      <c r="A523" s="523"/>
      <c r="B523" s="422" t="s">
        <v>476</v>
      </c>
      <c r="C523" s="424"/>
      <c r="D523" s="415">
        <v>20526</v>
      </c>
      <c r="E523" s="415">
        <v>1268</v>
      </c>
    </row>
    <row r="524" spans="1:5" x14ac:dyDescent="0.2">
      <c r="A524" s="523"/>
      <c r="B524" s="422" t="s">
        <v>479</v>
      </c>
      <c r="C524" s="424"/>
      <c r="D524" s="415">
        <v>5337</v>
      </c>
      <c r="E524" s="415">
        <v>4550</v>
      </c>
    </row>
    <row r="525" spans="1:5" x14ac:dyDescent="0.2">
      <c r="A525" s="523"/>
      <c r="B525" s="422" t="s">
        <v>480</v>
      </c>
      <c r="C525" s="424"/>
      <c r="D525" s="415">
        <v>7214</v>
      </c>
      <c r="E525" s="415">
        <v>5606</v>
      </c>
    </row>
    <row r="526" spans="1:5" x14ac:dyDescent="0.2">
      <c r="A526" s="523"/>
      <c r="B526" s="422" t="s">
        <v>481</v>
      </c>
      <c r="C526" s="424"/>
      <c r="D526" s="415">
        <v>9223</v>
      </c>
      <c r="E526" s="415">
        <v>6783</v>
      </c>
    </row>
    <row r="527" spans="1:5" x14ac:dyDescent="0.2">
      <c r="A527" s="523"/>
      <c r="B527" s="422" t="s">
        <v>482</v>
      </c>
      <c r="C527" s="424"/>
      <c r="D527" s="415">
        <v>10554</v>
      </c>
      <c r="E527" s="415">
        <v>7419</v>
      </c>
    </row>
    <row r="528" spans="1:5" x14ac:dyDescent="0.2">
      <c r="A528" s="523"/>
      <c r="B528" s="422" t="s">
        <v>483</v>
      </c>
      <c r="C528" s="424"/>
      <c r="D528" s="415">
        <v>12327</v>
      </c>
      <c r="E528" s="415">
        <v>8211</v>
      </c>
    </row>
    <row r="529" spans="1:5" x14ac:dyDescent="0.2">
      <c r="A529" s="523"/>
      <c r="B529" s="422" t="s">
        <v>484</v>
      </c>
      <c r="C529" s="424"/>
      <c r="D529" s="415">
        <v>14159</v>
      </c>
      <c r="E529" s="415">
        <v>8725</v>
      </c>
    </row>
    <row r="530" spans="1:5" x14ac:dyDescent="0.2">
      <c r="A530" s="523"/>
      <c r="B530" s="422" t="s">
        <v>485</v>
      </c>
      <c r="C530" s="424"/>
      <c r="D530" s="415">
        <v>15671</v>
      </c>
      <c r="E530" s="415">
        <v>8681</v>
      </c>
    </row>
    <row r="531" spans="1:5" x14ac:dyDescent="0.2">
      <c r="A531" s="523"/>
      <c r="B531" s="422" t="s">
        <v>486</v>
      </c>
      <c r="C531" s="424"/>
      <c r="D531" s="415">
        <v>17076</v>
      </c>
      <c r="E531" s="415">
        <v>8281</v>
      </c>
    </row>
    <row r="532" spans="1:5" x14ac:dyDescent="0.2">
      <c r="A532" s="523"/>
      <c r="B532" s="422" t="s">
        <v>487</v>
      </c>
      <c r="C532" s="424"/>
      <c r="D532" s="415">
        <v>18050</v>
      </c>
      <c r="E532" s="415">
        <v>7614</v>
      </c>
    </row>
    <row r="533" spans="1:5" x14ac:dyDescent="0.2">
      <c r="A533" s="523"/>
      <c r="B533" s="422" t="s">
        <v>488</v>
      </c>
      <c r="C533" s="424"/>
      <c r="D533" s="415">
        <v>19045</v>
      </c>
      <c r="E533" s="415">
        <v>5801</v>
      </c>
    </row>
    <row r="534" spans="1:5" x14ac:dyDescent="0.2">
      <c r="A534" s="523"/>
      <c r="B534" s="422" t="s">
        <v>489</v>
      </c>
      <c r="C534" s="424"/>
      <c r="D534" s="415">
        <v>19742</v>
      </c>
      <c r="E534" s="415">
        <v>4005</v>
      </c>
    </row>
    <row r="535" spans="1:5" x14ac:dyDescent="0.2">
      <c r="A535" s="523"/>
      <c r="B535" s="422" t="s">
        <v>490</v>
      </c>
      <c r="C535" s="424"/>
      <c r="D535" s="415">
        <v>20346</v>
      </c>
      <c r="E535" s="415">
        <v>1463</v>
      </c>
    </row>
    <row r="536" spans="1:5" x14ac:dyDescent="0.2">
      <c r="A536" s="523"/>
      <c r="B536" s="422" t="s">
        <v>491</v>
      </c>
      <c r="C536" s="424"/>
      <c r="D536" s="415">
        <v>6328</v>
      </c>
      <c r="E536" s="415">
        <v>5298</v>
      </c>
    </row>
    <row r="537" spans="1:5" x14ac:dyDescent="0.2">
      <c r="A537" s="523"/>
      <c r="B537" s="422" t="s">
        <v>492</v>
      </c>
      <c r="C537" s="424"/>
      <c r="D537" s="415">
        <v>8165</v>
      </c>
      <c r="E537" s="415">
        <v>6316</v>
      </c>
    </row>
    <row r="538" spans="1:5" x14ac:dyDescent="0.2">
      <c r="A538" s="523"/>
      <c r="B538" s="422" t="s">
        <v>493</v>
      </c>
      <c r="C538" s="424"/>
      <c r="D538" s="415">
        <v>10163</v>
      </c>
      <c r="E538" s="415">
        <v>7596</v>
      </c>
    </row>
    <row r="539" spans="1:5" x14ac:dyDescent="0.2">
      <c r="A539" s="523"/>
      <c r="B539" s="422" t="s">
        <v>494</v>
      </c>
      <c r="C539" s="424"/>
      <c r="D539" s="415">
        <v>11324</v>
      </c>
      <c r="E539" s="415">
        <v>8211</v>
      </c>
    </row>
    <row r="540" spans="1:5" x14ac:dyDescent="0.2">
      <c r="A540" s="523"/>
      <c r="B540" s="422" t="s">
        <v>495</v>
      </c>
      <c r="C540" s="424"/>
      <c r="D540" s="415">
        <v>13174</v>
      </c>
      <c r="E540" s="415">
        <v>9005</v>
      </c>
    </row>
    <row r="541" spans="1:5" x14ac:dyDescent="0.2">
      <c r="A541" s="523"/>
      <c r="B541" s="422" t="s">
        <v>496</v>
      </c>
      <c r="C541" s="424"/>
      <c r="D541" s="415">
        <v>14842</v>
      </c>
      <c r="E541" s="415">
        <v>9429</v>
      </c>
    </row>
    <row r="542" spans="1:5" x14ac:dyDescent="0.2">
      <c r="A542" s="523"/>
      <c r="B542" s="422" t="s">
        <v>497</v>
      </c>
      <c r="C542" s="424"/>
      <c r="D542" s="415">
        <v>16489</v>
      </c>
      <c r="E542" s="415">
        <v>9470</v>
      </c>
    </row>
    <row r="543" spans="1:5" x14ac:dyDescent="0.2">
      <c r="A543" s="523"/>
      <c r="B543" s="422" t="s">
        <v>498</v>
      </c>
      <c r="C543" s="424"/>
      <c r="D543" s="415">
        <v>17736</v>
      </c>
      <c r="E543" s="415">
        <v>9125</v>
      </c>
    </row>
    <row r="544" spans="1:5" x14ac:dyDescent="0.2">
      <c r="A544" s="523"/>
      <c r="B544" s="422" t="s">
        <v>499</v>
      </c>
      <c r="C544" s="424"/>
      <c r="D544" s="415">
        <v>18861</v>
      </c>
      <c r="E544" s="415">
        <v>8098</v>
      </c>
    </row>
    <row r="545" spans="1:5" x14ac:dyDescent="0.2">
      <c r="A545" s="523"/>
      <c r="B545" s="422" t="s">
        <v>500</v>
      </c>
      <c r="C545" s="424"/>
      <c r="D545" s="415">
        <v>19781</v>
      </c>
      <c r="E545" s="415">
        <v>6172</v>
      </c>
    </row>
    <row r="546" spans="1:5" x14ac:dyDescent="0.2">
      <c r="A546" s="523"/>
      <c r="B546" s="422" t="s">
        <v>501</v>
      </c>
      <c r="C546" s="424"/>
      <c r="D546" s="415">
        <v>20335</v>
      </c>
      <c r="E546" s="415">
        <v>4465</v>
      </c>
    </row>
    <row r="547" spans="1:5" x14ac:dyDescent="0.2">
      <c r="A547" s="523"/>
      <c r="B547" s="422" t="s">
        <v>502</v>
      </c>
      <c r="C547" s="424"/>
      <c r="D547" s="415">
        <v>20912</v>
      </c>
      <c r="E547" s="415">
        <v>1372</v>
      </c>
    </row>
    <row r="548" spans="1:5" ht="12.75" customHeight="1" x14ac:dyDescent="0.2">
      <c r="A548" s="523" t="s">
        <v>115</v>
      </c>
      <c r="B548" s="422" t="s">
        <v>432</v>
      </c>
      <c r="C548" s="424"/>
      <c r="D548" s="415">
        <v>16704</v>
      </c>
      <c r="E548" s="415">
        <v>13846</v>
      </c>
    </row>
    <row r="549" spans="1:5" x14ac:dyDescent="0.2">
      <c r="A549" s="523"/>
      <c r="B549" s="422" t="s">
        <v>433</v>
      </c>
      <c r="C549" s="424"/>
      <c r="D549" s="415">
        <v>22536</v>
      </c>
      <c r="E549" s="415">
        <v>17256</v>
      </c>
    </row>
    <row r="550" spans="1:5" x14ac:dyDescent="0.2">
      <c r="A550" s="523"/>
      <c r="B550" s="422" t="s">
        <v>434</v>
      </c>
      <c r="C550" s="424"/>
      <c r="D550" s="415">
        <v>27772</v>
      </c>
      <c r="E550" s="415">
        <v>20169</v>
      </c>
    </row>
    <row r="551" spans="1:5" x14ac:dyDescent="0.2">
      <c r="A551" s="523"/>
      <c r="B551" s="422" t="s">
        <v>435</v>
      </c>
      <c r="C551" s="424"/>
      <c r="D551" s="415">
        <v>31080</v>
      </c>
      <c r="E551" s="415">
        <v>21718</v>
      </c>
    </row>
    <row r="552" spans="1:5" x14ac:dyDescent="0.2">
      <c r="A552" s="523"/>
      <c r="B552" s="422" t="s">
        <v>436</v>
      </c>
      <c r="C552" s="424"/>
      <c r="D552" s="415">
        <v>34866</v>
      </c>
      <c r="E552" s="415">
        <v>22909</v>
      </c>
    </row>
    <row r="553" spans="1:5" x14ac:dyDescent="0.2">
      <c r="A553" s="523"/>
      <c r="B553" s="422" t="s">
        <v>437</v>
      </c>
      <c r="C553" s="424"/>
      <c r="D553" s="415">
        <v>38534</v>
      </c>
      <c r="E553" s="415">
        <v>23409</v>
      </c>
    </row>
    <row r="554" spans="1:5" x14ac:dyDescent="0.2">
      <c r="A554" s="523"/>
      <c r="B554" s="422" t="s">
        <v>438</v>
      </c>
      <c r="C554" s="424"/>
      <c r="D554" s="415">
        <v>41651</v>
      </c>
      <c r="E554" s="415">
        <v>22862</v>
      </c>
    </row>
    <row r="555" spans="1:5" x14ac:dyDescent="0.2">
      <c r="A555" s="523"/>
      <c r="B555" s="422" t="s">
        <v>439</v>
      </c>
      <c r="C555" s="424"/>
      <c r="D555" s="415">
        <v>44379</v>
      </c>
      <c r="E555" s="415">
        <v>21474</v>
      </c>
    </row>
    <row r="556" spans="1:5" x14ac:dyDescent="0.2">
      <c r="A556" s="523"/>
      <c r="B556" s="422" t="s">
        <v>440</v>
      </c>
      <c r="C556" s="424"/>
      <c r="D556" s="415">
        <v>46376</v>
      </c>
      <c r="E556" s="415">
        <v>19530</v>
      </c>
    </row>
    <row r="557" spans="1:5" x14ac:dyDescent="0.2">
      <c r="A557" s="523"/>
      <c r="B557" s="422" t="s">
        <v>441</v>
      </c>
      <c r="C557" s="424"/>
      <c r="D557" s="415">
        <v>48663</v>
      </c>
      <c r="E557" s="415">
        <v>16296</v>
      </c>
    </row>
    <row r="558" spans="1:5" x14ac:dyDescent="0.2">
      <c r="A558" s="523"/>
      <c r="B558" s="422" t="s">
        <v>442</v>
      </c>
      <c r="C558" s="424"/>
      <c r="D558" s="415">
        <v>50819</v>
      </c>
      <c r="E558" s="415">
        <v>9929</v>
      </c>
    </row>
    <row r="559" spans="1:5" x14ac:dyDescent="0.2">
      <c r="A559" s="523"/>
      <c r="B559" s="422" t="s">
        <v>443</v>
      </c>
      <c r="C559" s="424"/>
      <c r="D559" s="415">
        <v>52296</v>
      </c>
      <c r="E559" s="415">
        <v>1118</v>
      </c>
    </row>
    <row r="560" spans="1:5" x14ac:dyDescent="0.2">
      <c r="A560" s="523"/>
      <c r="B560" s="422" t="s">
        <v>453</v>
      </c>
      <c r="C560" s="424"/>
      <c r="D560" s="415">
        <v>15026</v>
      </c>
      <c r="E560" s="415">
        <v>12519</v>
      </c>
    </row>
    <row r="561" spans="1:5" x14ac:dyDescent="0.2">
      <c r="A561" s="523"/>
      <c r="B561" s="422" t="s">
        <v>454</v>
      </c>
      <c r="C561" s="424"/>
      <c r="D561" s="415">
        <v>20359</v>
      </c>
      <c r="E561" s="415">
        <v>15826</v>
      </c>
    </row>
    <row r="562" spans="1:5" x14ac:dyDescent="0.2">
      <c r="A562" s="523"/>
      <c r="B562" s="422" t="s">
        <v>455</v>
      </c>
      <c r="C562" s="424"/>
      <c r="D562" s="415">
        <v>25771</v>
      </c>
      <c r="E562" s="415">
        <v>19022</v>
      </c>
    </row>
    <row r="563" spans="1:5" x14ac:dyDescent="0.2">
      <c r="A563" s="523"/>
      <c r="B563" s="422" t="s">
        <v>456</v>
      </c>
      <c r="C563" s="424"/>
      <c r="D563" s="415">
        <v>28988</v>
      </c>
      <c r="E563" s="415">
        <v>20385</v>
      </c>
    </row>
    <row r="564" spans="1:5" x14ac:dyDescent="0.2">
      <c r="A564" s="523"/>
      <c r="B564" s="422" t="s">
        <v>457</v>
      </c>
      <c r="C564" s="424"/>
      <c r="D564" s="415">
        <v>33571</v>
      </c>
      <c r="E564" s="415">
        <v>21974</v>
      </c>
    </row>
    <row r="565" spans="1:5" x14ac:dyDescent="0.2">
      <c r="A565" s="523"/>
      <c r="B565" s="422" t="s">
        <v>458</v>
      </c>
      <c r="C565" s="424"/>
      <c r="D565" s="415">
        <v>37708</v>
      </c>
      <c r="E565" s="415">
        <v>22657</v>
      </c>
    </row>
    <row r="566" spans="1:5" x14ac:dyDescent="0.2">
      <c r="A566" s="523"/>
      <c r="B566" s="422" t="s">
        <v>459</v>
      </c>
      <c r="C566" s="424"/>
      <c r="D566" s="415">
        <v>40867</v>
      </c>
      <c r="E566" s="415">
        <v>22038</v>
      </c>
    </row>
    <row r="567" spans="1:5" x14ac:dyDescent="0.2">
      <c r="A567" s="523"/>
      <c r="B567" s="422" t="s">
        <v>460</v>
      </c>
      <c r="C567" s="424"/>
      <c r="D567" s="415">
        <v>43408</v>
      </c>
      <c r="E567" s="415">
        <v>20284</v>
      </c>
    </row>
    <row r="568" spans="1:5" x14ac:dyDescent="0.2">
      <c r="A568" s="523"/>
      <c r="B568" s="422" t="s">
        <v>461</v>
      </c>
      <c r="C568" s="424"/>
      <c r="D568" s="415">
        <v>45338</v>
      </c>
      <c r="E568" s="415">
        <v>18121</v>
      </c>
    </row>
    <row r="569" spans="1:5" x14ac:dyDescent="0.2">
      <c r="A569" s="523"/>
      <c r="B569" s="422" t="s">
        <v>462</v>
      </c>
      <c r="C569" s="424"/>
      <c r="D569" s="415">
        <v>47171</v>
      </c>
      <c r="E569" s="415">
        <v>15057</v>
      </c>
    </row>
    <row r="570" spans="1:5" x14ac:dyDescent="0.2">
      <c r="A570" s="523"/>
      <c r="B570" s="422" t="s">
        <v>463</v>
      </c>
      <c r="C570" s="424"/>
      <c r="D570" s="415">
        <v>49053</v>
      </c>
      <c r="E570" s="415">
        <v>9017</v>
      </c>
    </row>
    <row r="571" spans="1:5" x14ac:dyDescent="0.2">
      <c r="A571" s="523"/>
      <c r="B571" s="422" t="s">
        <v>464</v>
      </c>
      <c r="C571" s="424"/>
      <c r="D571" s="415">
        <v>50695</v>
      </c>
      <c r="E571" s="415">
        <v>1010</v>
      </c>
    </row>
    <row r="572" spans="1:5" x14ac:dyDescent="0.2">
      <c r="A572" s="523"/>
      <c r="B572" s="422" t="s">
        <v>465</v>
      </c>
      <c r="C572" s="424"/>
      <c r="D572" s="415">
        <v>16381</v>
      </c>
      <c r="E572" s="415">
        <v>13627</v>
      </c>
    </row>
    <row r="573" spans="1:5" x14ac:dyDescent="0.2">
      <c r="A573" s="523"/>
      <c r="B573" s="422" t="s">
        <v>466</v>
      </c>
      <c r="C573" s="424"/>
      <c r="D573" s="415">
        <v>21943</v>
      </c>
      <c r="E573" s="415">
        <v>16898</v>
      </c>
    </row>
    <row r="574" spans="1:5" x14ac:dyDescent="0.2">
      <c r="A574" s="523"/>
      <c r="B574" s="422" t="s">
        <v>467</v>
      </c>
      <c r="C574" s="424"/>
      <c r="D574" s="415">
        <v>27695</v>
      </c>
      <c r="E574" s="415">
        <v>20092</v>
      </c>
    </row>
    <row r="575" spans="1:5" x14ac:dyDescent="0.2">
      <c r="A575" s="523"/>
      <c r="B575" s="422" t="s">
        <v>468</v>
      </c>
      <c r="C575" s="424"/>
      <c r="D575" s="415">
        <v>30570</v>
      </c>
      <c r="E575" s="415">
        <v>21121</v>
      </c>
    </row>
    <row r="576" spans="1:5" x14ac:dyDescent="0.2">
      <c r="A576" s="523"/>
      <c r="B576" s="422" t="s">
        <v>469</v>
      </c>
      <c r="C576" s="424"/>
      <c r="D576" s="415">
        <v>35301</v>
      </c>
      <c r="E576" s="415">
        <v>22842</v>
      </c>
    </row>
    <row r="577" spans="1:5" x14ac:dyDescent="0.2">
      <c r="A577" s="523"/>
      <c r="B577" s="422" t="s">
        <v>470</v>
      </c>
      <c r="C577" s="424"/>
      <c r="D577" s="415">
        <v>38879</v>
      </c>
      <c r="E577" s="415">
        <v>22958</v>
      </c>
    </row>
    <row r="578" spans="1:5" x14ac:dyDescent="0.2">
      <c r="A578" s="523"/>
      <c r="B578" s="422" t="s">
        <v>471</v>
      </c>
      <c r="C578" s="424"/>
      <c r="D578" s="415">
        <v>42071</v>
      </c>
      <c r="E578" s="415">
        <v>22105</v>
      </c>
    </row>
    <row r="579" spans="1:5" x14ac:dyDescent="0.2">
      <c r="A579" s="523"/>
      <c r="B579" s="422" t="s">
        <v>472</v>
      </c>
      <c r="C579" s="424"/>
      <c r="D579" s="415">
        <v>44455</v>
      </c>
      <c r="E579" s="415">
        <v>20225</v>
      </c>
    </row>
    <row r="580" spans="1:5" x14ac:dyDescent="0.2">
      <c r="A580" s="523"/>
      <c r="B580" s="422" t="s">
        <v>473</v>
      </c>
      <c r="C580" s="424"/>
      <c r="D580" s="415">
        <v>46260</v>
      </c>
      <c r="E580" s="415">
        <v>17817</v>
      </c>
    </row>
    <row r="581" spans="1:5" x14ac:dyDescent="0.2">
      <c r="A581" s="523"/>
      <c r="B581" s="422" t="s">
        <v>474</v>
      </c>
      <c r="C581" s="424"/>
      <c r="D581" s="415">
        <v>48312</v>
      </c>
      <c r="E581" s="415">
        <v>14328</v>
      </c>
    </row>
    <row r="582" spans="1:5" x14ac:dyDescent="0.2">
      <c r="A582" s="523"/>
      <c r="B582" s="422" t="s">
        <v>475</v>
      </c>
      <c r="C582" s="424"/>
      <c r="D582" s="415">
        <v>50196</v>
      </c>
      <c r="E582" s="415">
        <v>8344</v>
      </c>
    </row>
    <row r="583" spans="1:5" x14ac:dyDescent="0.2">
      <c r="A583" s="523"/>
      <c r="B583" s="422" t="s">
        <v>476</v>
      </c>
      <c r="C583" s="424"/>
      <c r="D583" s="415">
        <v>51896</v>
      </c>
      <c r="E583" s="415">
        <v>1134</v>
      </c>
    </row>
    <row r="584" spans="1:5" x14ac:dyDescent="0.2">
      <c r="A584" s="523"/>
      <c r="B584" s="422" t="s">
        <v>479</v>
      </c>
      <c r="C584" s="424"/>
      <c r="D584" s="415">
        <v>17123</v>
      </c>
      <c r="E584" s="415">
        <v>14209</v>
      </c>
    </row>
    <row r="585" spans="1:5" x14ac:dyDescent="0.2">
      <c r="A585" s="523"/>
      <c r="B585" s="422" t="s">
        <v>480</v>
      </c>
      <c r="C585" s="424"/>
      <c r="D585" s="415">
        <v>22567</v>
      </c>
      <c r="E585" s="415">
        <v>17335</v>
      </c>
    </row>
    <row r="586" spans="1:5" x14ac:dyDescent="0.2">
      <c r="A586" s="523"/>
      <c r="B586" s="422" t="s">
        <v>481</v>
      </c>
      <c r="C586" s="424"/>
      <c r="D586" s="415">
        <v>28053</v>
      </c>
      <c r="E586" s="415">
        <v>20236</v>
      </c>
    </row>
    <row r="587" spans="1:5" x14ac:dyDescent="0.2">
      <c r="A587" s="523"/>
      <c r="B587" s="422" t="s">
        <v>482</v>
      </c>
      <c r="C587" s="424"/>
      <c r="D587" s="415">
        <v>31318</v>
      </c>
      <c r="E587" s="415">
        <v>21510</v>
      </c>
    </row>
    <row r="588" spans="1:5" x14ac:dyDescent="0.2">
      <c r="A588" s="523"/>
      <c r="B588" s="422" t="s">
        <v>483</v>
      </c>
      <c r="C588" s="424"/>
      <c r="D588" s="415">
        <v>35669</v>
      </c>
      <c r="E588" s="415">
        <v>22959</v>
      </c>
    </row>
    <row r="589" spans="1:5" x14ac:dyDescent="0.2">
      <c r="A589" s="523"/>
      <c r="B589" s="422" t="s">
        <v>484</v>
      </c>
      <c r="C589" s="424"/>
      <c r="D589" s="415">
        <v>39543</v>
      </c>
      <c r="E589" s="415">
        <v>23488</v>
      </c>
    </row>
    <row r="590" spans="1:5" x14ac:dyDescent="0.2">
      <c r="A590" s="523"/>
      <c r="B590" s="422" t="s">
        <v>485</v>
      </c>
      <c r="C590" s="424"/>
      <c r="D590" s="415">
        <v>42418</v>
      </c>
      <c r="E590" s="415">
        <v>22558</v>
      </c>
    </row>
    <row r="591" spans="1:5" x14ac:dyDescent="0.2">
      <c r="A591" s="523"/>
      <c r="B591" s="422" t="s">
        <v>486</v>
      </c>
      <c r="C591" s="424"/>
      <c r="D591" s="415">
        <v>45120</v>
      </c>
      <c r="E591" s="415">
        <v>20570</v>
      </c>
    </row>
    <row r="592" spans="1:5" x14ac:dyDescent="0.2">
      <c r="A592" s="523"/>
      <c r="B592" s="422" t="s">
        <v>487</v>
      </c>
      <c r="C592" s="424"/>
      <c r="D592" s="415">
        <v>47028</v>
      </c>
      <c r="E592" s="415">
        <v>18671</v>
      </c>
    </row>
    <row r="593" spans="1:5" x14ac:dyDescent="0.2">
      <c r="A593" s="523"/>
      <c r="B593" s="422" t="s">
        <v>488</v>
      </c>
      <c r="C593" s="424"/>
      <c r="D593" s="415">
        <v>49236</v>
      </c>
      <c r="E593" s="415">
        <v>14646</v>
      </c>
    </row>
    <row r="594" spans="1:5" x14ac:dyDescent="0.2">
      <c r="A594" s="523"/>
      <c r="B594" s="422" t="s">
        <v>489</v>
      </c>
      <c r="C594" s="424"/>
      <c r="D594" s="415">
        <v>51094</v>
      </c>
      <c r="E594" s="415">
        <v>8970</v>
      </c>
    </row>
    <row r="595" spans="1:5" x14ac:dyDescent="0.2">
      <c r="A595" s="523"/>
      <c r="B595" s="422" t="s">
        <v>490</v>
      </c>
      <c r="C595" s="424"/>
      <c r="D595" s="415">
        <v>52768</v>
      </c>
      <c r="E595" s="415">
        <v>1490</v>
      </c>
    </row>
    <row r="596" spans="1:5" x14ac:dyDescent="0.2">
      <c r="A596" s="523"/>
      <c r="B596" s="422" t="s">
        <v>491</v>
      </c>
      <c r="C596" s="424"/>
      <c r="D596" s="415">
        <v>17838</v>
      </c>
      <c r="E596" s="415">
        <v>15059</v>
      </c>
    </row>
    <row r="597" spans="1:5" x14ac:dyDescent="0.2">
      <c r="A597" s="523"/>
      <c r="B597" s="422" t="s">
        <v>492</v>
      </c>
      <c r="C597" s="424"/>
      <c r="D597" s="415">
        <v>23807</v>
      </c>
      <c r="E597" s="415">
        <v>18595</v>
      </c>
    </row>
    <row r="598" spans="1:5" x14ac:dyDescent="0.2">
      <c r="A598" s="523"/>
      <c r="B598" s="422" t="s">
        <v>493</v>
      </c>
      <c r="C598" s="424"/>
      <c r="D598" s="415">
        <v>29097</v>
      </c>
      <c r="E598" s="415">
        <v>21431</v>
      </c>
    </row>
    <row r="599" spans="1:5" x14ac:dyDescent="0.2">
      <c r="A599" s="523"/>
      <c r="B599" s="422" t="s">
        <v>494</v>
      </c>
      <c r="C599" s="424"/>
      <c r="D599" s="415">
        <v>32202</v>
      </c>
      <c r="E599" s="415">
        <v>22795</v>
      </c>
    </row>
    <row r="600" spans="1:5" x14ac:dyDescent="0.2">
      <c r="A600" s="523"/>
      <c r="B600" s="422" t="s">
        <v>495</v>
      </c>
      <c r="C600" s="424"/>
      <c r="D600" s="415">
        <v>36648</v>
      </c>
      <c r="E600" s="415">
        <v>24323</v>
      </c>
    </row>
    <row r="601" spans="1:5" x14ac:dyDescent="0.2">
      <c r="A601" s="523"/>
      <c r="B601" s="422" t="s">
        <v>496</v>
      </c>
      <c r="C601" s="424"/>
      <c r="D601" s="415">
        <v>40575</v>
      </c>
      <c r="E601" s="415">
        <v>25035</v>
      </c>
    </row>
    <row r="602" spans="1:5" x14ac:dyDescent="0.2">
      <c r="A602" s="523"/>
      <c r="B602" s="422" t="s">
        <v>497</v>
      </c>
      <c r="C602" s="424"/>
      <c r="D602" s="415">
        <v>43741</v>
      </c>
      <c r="E602" s="415">
        <v>24293</v>
      </c>
    </row>
    <row r="603" spans="1:5" x14ac:dyDescent="0.2">
      <c r="A603" s="523"/>
      <c r="B603" s="422" t="s">
        <v>498</v>
      </c>
      <c r="C603" s="424"/>
      <c r="D603" s="415">
        <v>46289</v>
      </c>
      <c r="E603" s="415">
        <v>22707</v>
      </c>
    </row>
    <row r="604" spans="1:5" x14ac:dyDescent="0.2">
      <c r="A604" s="523"/>
      <c r="B604" s="422" t="s">
        <v>499</v>
      </c>
      <c r="C604" s="424"/>
      <c r="D604" s="415">
        <v>48409</v>
      </c>
      <c r="E604" s="415">
        <v>20408</v>
      </c>
    </row>
    <row r="605" spans="1:5" x14ac:dyDescent="0.2">
      <c r="A605" s="523"/>
      <c r="B605" s="422" t="s">
        <v>500</v>
      </c>
      <c r="C605" s="424"/>
      <c r="D605" s="415">
        <v>50169</v>
      </c>
      <c r="E605" s="415">
        <v>16791</v>
      </c>
    </row>
    <row r="606" spans="1:5" x14ac:dyDescent="0.2">
      <c r="A606" s="523"/>
      <c r="B606" s="422" t="s">
        <v>501</v>
      </c>
      <c r="C606" s="424"/>
      <c r="D606" s="415">
        <v>51983</v>
      </c>
      <c r="E606" s="415">
        <v>10758</v>
      </c>
    </row>
    <row r="607" spans="1:5" x14ac:dyDescent="0.2">
      <c r="A607" s="523"/>
      <c r="B607" s="422" t="s">
        <v>502</v>
      </c>
      <c r="C607" s="424"/>
      <c r="D607" s="415">
        <v>53781</v>
      </c>
      <c r="E607" s="415">
        <v>2718</v>
      </c>
    </row>
    <row r="608" spans="1:5" ht="12.75" customHeight="1" x14ac:dyDescent="0.2">
      <c r="A608" s="523" t="s">
        <v>116</v>
      </c>
      <c r="B608" s="422" t="s">
        <v>432</v>
      </c>
      <c r="C608" s="424"/>
      <c r="D608" s="415">
        <v>23016</v>
      </c>
      <c r="E608" s="415">
        <v>20355</v>
      </c>
    </row>
    <row r="609" spans="1:5" x14ac:dyDescent="0.2">
      <c r="A609" s="523"/>
      <c r="B609" s="422" t="s">
        <v>433</v>
      </c>
      <c r="C609" s="424"/>
      <c r="D609" s="415">
        <v>30703</v>
      </c>
      <c r="E609" s="415">
        <v>24810</v>
      </c>
    </row>
    <row r="610" spans="1:5" x14ac:dyDescent="0.2">
      <c r="A610" s="523"/>
      <c r="B610" s="422" t="s">
        <v>434</v>
      </c>
      <c r="C610" s="424"/>
      <c r="D610" s="415">
        <v>37498</v>
      </c>
      <c r="E610" s="415">
        <v>27894</v>
      </c>
    </row>
    <row r="611" spans="1:5" x14ac:dyDescent="0.2">
      <c r="A611" s="523"/>
      <c r="B611" s="422" t="s">
        <v>435</v>
      </c>
      <c r="C611" s="424"/>
      <c r="D611" s="415">
        <v>40845</v>
      </c>
      <c r="E611" s="415">
        <v>28576</v>
      </c>
    </row>
    <row r="612" spans="1:5" x14ac:dyDescent="0.2">
      <c r="A612" s="523"/>
      <c r="B612" s="422" t="s">
        <v>436</v>
      </c>
      <c r="C612" s="424"/>
      <c r="D612" s="415">
        <v>44960</v>
      </c>
      <c r="E612" s="415">
        <v>28704</v>
      </c>
    </row>
    <row r="613" spans="1:5" x14ac:dyDescent="0.2">
      <c r="A613" s="523"/>
      <c r="B613" s="422" t="s">
        <v>437</v>
      </c>
      <c r="C613" s="424"/>
      <c r="D613" s="415">
        <v>48527</v>
      </c>
      <c r="E613" s="415">
        <v>27992</v>
      </c>
    </row>
    <row r="614" spans="1:5" x14ac:dyDescent="0.2">
      <c r="A614" s="523"/>
      <c r="B614" s="422" t="s">
        <v>438</v>
      </c>
      <c r="C614" s="424"/>
      <c r="D614" s="415">
        <v>51601</v>
      </c>
      <c r="E614" s="415">
        <v>26389</v>
      </c>
    </row>
    <row r="615" spans="1:5" x14ac:dyDescent="0.2">
      <c r="A615" s="523"/>
      <c r="B615" s="422" t="s">
        <v>439</v>
      </c>
      <c r="C615" s="424"/>
      <c r="D615" s="415">
        <v>54473</v>
      </c>
      <c r="E615" s="415">
        <v>23677</v>
      </c>
    </row>
    <row r="616" spans="1:5" x14ac:dyDescent="0.2">
      <c r="A616" s="523"/>
      <c r="B616" s="422" t="s">
        <v>440</v>
      </c>
      <c r="C616" s="424"/>
      <c r="D616" s="415">
        <v>56547</v>
      </c>
      <c r="E616" s="415">
        <v>20824</v>
      </c>
    </row>
    <row r="617" spans="1:5" x14ac:dyDescent="0.2">
      <c r="A617" s="523"/>
      <c r="B617" s="422" t="s">
        <v>441</v>
      </c>
      <c r="C617" s="424"/>
      <c r="D617" s="415">
        <v>58692</v>
      </c>
      <c r="E617" s="415">
        <v>16303</v>
      </c>
    </row>
    <row r="618" spans="1:5" x14ac:dyDescent="0.2">
      <c r="A618" s="523"/>
      <c r="B618" s="422" t="s">
        <v>442</v>
      </c>
      <c r="C618" s="424"/>
      <c r="D618" s="415">
        <v>60601</v>
      </c>
      <c r="E618" s="415">
        <v>8947</v>
      </c>
    </row>
    <row r="619" spans="1:5" x14ac:dyDescent="0.2">
      <c r="A619" s="523"/>
      <c r="B619" s="422" t="s">
        <v>443</v>
      </c>
      <c r="C619" s="424"/>
      <c r="D619" s="415">
        <v>61877</v>
      </c>
      <c r="E619" s="415">
        <v>1085</v>
      </c>
    </row>
    <row r="620" spans="1:5" x14ac:dyDescent="0.2">
      <c r="A620" s="523"/>
      <c r="B620" s="422" t="s">
        <v>453</v>
      </c>
      <c r="C620" s="424"/>
      <c r="D620" s="415">
        <v>21837</v>
      </c>
      <c r="E620" s="415">
        <v>19321</v>
      </c>
    </row>
    <row r="621" spans="1:5" x14ac:dyDescent="0.2">
      <c r="A621" s="523"/>
      <c r="B621" s="422" t="s">
        <v>454</v>
      </c>
      <c r="C621" s="424"/>
      <c r="D621" s="415">
        <v>28833</v>
      </c>
      <c r="E621" s="415">
        <v>23308</v>
      </c>
    </row>
    <row r="622" spans="1:5" x14ac:dyDescent="0.2">
      <c r="A622" s="523"/>
      <c r="B622" s="422" t="s">
        <v>455</v>
      </c>
      <c r="C622" s="424"/>
      <c r="D622" s="415">
        <v>35541</v>
      </c>
      <c r="E622" s="415">
        <v>26340</v>
      </c>
    </row>
    <row r="623" spans="1:5" x14ac:dyDescent="0.2">
      <c r="A623" s="523"/>
      <c r="B623" s="422" t="s">
        <v>456</v>
      </c>
      <c r="C623" s="424"/>
      <c r="D623" s="415">
        <v>39278</v>
      </c>
      <c r="E623" s="415">
        <v>27135</v>
      </c>
    </row>
    <row r="624" spans="1:5" x14ac:dyDescent="0.2">
      <c r="A624" s="523"/>
      <c r="B624" s="422" t="s">
        <v>457</v>
      </c>
      <c r="C624" s="424"/>
      <c r="D624" s="415">
        <v>44102</v>
      </c>
      <c r="E624" s="415">
        <v>27757</v>
      </c>
    </row>
    <row r="625" spans="1:5" x14ac:dyDescent="0.2">
      <c r="A625" s="523"/>
      <c r="B625" s="422" t="s">
        <v>458</v>
      </c>
      <c r="C625" s="424"/>
      <c r="D625" s="415">
        <v>48023</v>
      </c>
      <c r="E625" s="415">
        <v>27347</v>
      </c>
    </row>
    <row r="626" spans="1:5" x14ac:dyDescent="0.2">
      <c r="A626" s="523"/>
      <c r="B626" s="422" t="s">
        <v>459</v>
      </c>
      <c r="C626" s="424"/>
      <c r="D626" s="415">
        <v>51755</v>
      </c>
      <c r="E626" s="415">
        <v>25561</v>
      </c>
    </row>
    <row r="627" spans="1:5" x14ac:dyDescent="0.2">
      <c r="A627" s="523"/>
      <c r="B627" s="422" t="s">
        <v>460</v>
      </c>
      <c r="C627" s="424"/>
      <c r="D627" s="415">
        <v>54235</v>
      </c>
      <c r="E627" s="415">
        <v>23004</v>
      </c>
    </row>
    <row r="628" spans="1:5" x14ac:dyDescent="0.2">
      <c r="A628" s="523"/>
      <c r="B628" s="422" t="s">
        <v>461</v>
      </c>
      <c r="C628" s="424"/>
      <c r="D628" s="415">
        <v>56243</v>
      </c>
      <c r="E628" s="415">
        <v>19764</v>
      </c>
    </row>
    <row r="629" spans="1:5" x14ac:dyDescent="0.2">
      <c r="A629" s="523"/>
      <c r="B629" s="422" t="s">
        <v>462</v>
      </c>
      <c r="C629" s="424"/>
      <c r="D629" s="415">
        <v>57938</v>
      </c>
      <c r="E629" s="415">
        <v>15856</v>
      </c>
    </row>
    <row r="630" spans="1:5" x14ac:dyDescent="0.2">
      <c r="A630" s="523"/>
      <c r="B630" s="422" t="s">
        <v>463</v>
      </c>
      <c r="C630" s="424"/>
      <c r="D630" s="415">
        <v>59602</v>
      </c>
      <c r="E630" s="415">
        <v>8272</v>
      </c>
    </row>
    <row r="631" spans="1:5" x14ac:dyDescent="0.2">
      <c r="A631" s="523"/>
      <c r="B631" s="422" t="s">
        <v>464</v>
      </c>
      <c r="C631" s="424"/>
      <c r="D631" s="415">
        <v>61293</v>
      </c>
      <c r="E631" s="415">
        <v>1040</v>
      </c>
    </row>
    <row r="632" spans="1:5" x14ac:dyDescent="0.2">
      <c r="A632" s="523"/>
      <c r="B632" s="422" t="s">
        <v>465</v>
      </c>
      <c r="C632" s="424"/>
      <c r="D632" s="415">
        <v>23163</v>
      </c>
      <c r="E632" s="415">
        <v>20335</v>
      </c>
    </row>
    <row r="633" spans="1:5" x14ac:dyDescent="0.2">
      <c r="A633" s="523"/>
      <c r="B633" s="422" t="s">
        <v>466</v>
      </c>
      <c r="C633" s="424"/>
      <c r="D633" s="415">
        <v>29495</v>
      </c>
      <c r="E633" s="415">
        <v>23624</v>
      </c>
    </row>
    <row r="634" spans="1:5" x14ac:dyDescent="0.2">
      <c r="A634" s="523"/>
      <c r="B634" s="422" t="s">
        <v>467</v>
      </c>
      <c r="C634" s="424"/>
      <c r="D634" s="415">
        <v>35960</v>
      </c>
      <c r="E634" s="415">
        <v>26212</v>
      </c>
    </row>
    <row r="635" spans="1:5" x14ac:dyDescent="0.2">
      <c r="A635" s="523"/>
      <c r="B635" s="422" t="s">
        <v>468</v>
      </c>
      <c r="C635" s="424"/>
      <c r="D635" s="415">
        <v>39176</v>
      </c>
      <c r="E635" s="415">
        <v>26851</v>
      </c>
    </row>
    <row r="636" spans="1:5" x14ac:dyDescent="0.2">
      <c r="A636" s="523"/>
      <c r="B636" s="422" t="s">
        <v>469</v>
      </c>
      <c r="C636" s="424"/>
      <c r="D636" s="415">
        <v>43857</v>
      </c>
      <c r="E636" s="415">
        <v>27495</v>
      </c>
    </row>
    <row r="637" spans="1:5" x14ac:dyDescent="0.2">
      <c r="A637" s="523"/>
      <c r="B637" s="422" t="s">
        <v>470</v>
      </c>
      <c r="C637" s="424"/>
      <c r="D637" s="415">
        <v>47583</v>
      </c>
      <c r="E637" s="415">
        <v>26755</v>
      </c>
    </row>
    <row r="638" spans="1:5" x14ac:dyDescent="0.2">
      <c r="A638" s="523"/>
      <c r="B638" s="422" t="s">
        <v>471</v>
      </c>
      <c r="C638" s="424"/>
      <c r="D638" s="415">
        <v>50779</v>
      </c>
      <c r="E638" s="415">
        <v>24869</v>
      </c>
    </row>
    <row r="639" spans="1:5" x14ac:dyDescent="0.2">
      <c r="A639" s="523"/>
      <c r="B639" s="422" t="s">
        <v>472</v>
      </c>
      <c r="C639" s="424"/>
      <c r="D639" s="415">
        <v>53297</v>
      </c>
      <c r="E639" s="415">
        <v>22209</v>
      </c>
    </row>
    <row r="640" spans="1:5" x14ac:dyDescent="0.2">
      <c r="A640" s="523"/>
      <c r="B640" s="422" t="s">
        <v>473</v>
      </c>
      <c r="C640" s="424"/>
      <c r="D640" s="415">
        <v>55221</v>
      </c>
      <c r="E640" s="415">
        <v>19298</v>
      </c>
    </row>
    <row r="641" spans="1:5" x14ac:dyDescent="0.2">
      <c r="A641" s="523"/>
      <c r="B641" s="422" t="s">
        <v>474</v>
      </c>
      <c r="C641" s="424"/>
      <c r="D641" s="415">
        <v>57179</v>
      </c>
      <c r="E641" s="415">
        <v>14431</v>
      </c>
    </row>
    <row r="642" spans="1:5" x14ac:dyDescent="0.2">
      <c r="A642" s="523"/>
      <c r="B642" s="422" t="s">
        <v>475</v>
      </c>
      <c r="C642" s="424"/>
      <c r="D642" s="415">
        <v>58896</v>
      </c>
      <c r="E642" s="415">
        <v>7497</v>
      </c>
    </row>
    <row r="643" spans="1:5" x14ac:dyDescent="0.2">
      <c r="A643" s="523"/>
      <c r="B643" s="422" t="s">
        <v>476</v>
      </c>
      <c r="C643" s="424"/>
      <c r="D643" s="415">
        <v>60466</v>
      </c>
      <c r="E643" s="415">
        <v>1169</v>
      </c>
    </row>
    <row r="644" spans="1:5" x14ac:dyDescent="0.2">
      <c r="A644" s="523"/>
      <c r="B644" s="422" t="s">
        <v>479</v>
      </c>
      <c r="C644" s="424"/>
      <c r="D644" s="415">
        <v>23640</v>
      </c>
      <c r="E644" s="415">
        <v>20737</v>
      </c>
    </row>
    <row r="645" spans="1:5" x14ac:dyDescent="0.2">
      <c r="A645" s="523"/>
      <c r="B645" s="422" t="s">
        <v>480</v>
      </c>
      <c r="C645" s="424"/>
      <c r="D645" s="415">
        <v>29247</v>
      </c>
      <c r="E645" s="415">
        <v>23154</v>
      </c>
    </row>
    <row r="646" spans="1:5" x14ac:dyDescent="0.2">
      <c r="A646" s="523"/>
      <c r="B646" s="422" t="s">
        <v>481</v>
      </c>
      <c r="C646" s="424"/>
      <c r="D646" s="415">
        <v>35638</v>
      </c>
      <c r="E646" s="415">
        <v>25631</v>
      </c>
    </row>
    <row r="647" spans="1:5" x14ac:dyDescent="0.2">
      <c r="A647" s="523"/>
      <c r="B647" s="422" t="s">
        <v>482</v>
      </c>
      <c r="C647" s="424"/>
      <c r="D647" s="415">
        <v>39250</v>
      </c>
      <c r="E647" s="415">
        <v>26648</v>
      </c>
    </row>
    <row r="648" spans="1:5" x14ac:dyDescent="0.2">
      <c r="A648" s="523"/>
      <c r="B648" s="422" t="s">
        <v>483</v>
      </c>
      <c r="C648" s="424"/>
      <c r="D648" s="415">
        <v>43746</v>
      </c>
      <c r="E648" s="415">
        <v>27238</v>
      </c>
    </row>
    <row r="649" spans="1:5" x14ac:dyDescent="0.2">
      <c r="A649" s="523"/>
      <c r="B649" s="422" t="s">
        <v>484</v>
      </c>
      <c r="C649" s="424"/>
      <c r="D649" s="415">
        <v>48120</v>
      </c>
      <c r="E649" s="415">
        <v>26891</v>
      </c>
    </row>
    <row r="650" spans="1:5" x14ac:dyDescent="0.2">
      <c r="A650" s="523"/>
      <c r="B650" s="422" t="s">
        <v>485</v>
      </c>
      <c r="C650" s="424"/>
      <c r="D650" s="415">
        <v>51809</v>
      </c>
      <c r="E650" s="415">
        <v>25696</v>
      </c>
    </row>
    <row r="651" spans="1:5" x14ac:dyDescent="0.2">
      <c r="A651" s="523"/>
      <c r="B651" s="422" t="s">
        <v>486</v>
      </c>
      <c r="C651" s="424"/>
      <c r="D651" s="415">
        <v>54696</v>
      </c>
      <c r="E651" s="415">
        <v>23159</v>
      </c>
    </row>
    <row r="652" spans="1:5" x14ac:dyDescent="0.2">
      <c r="A652" s="523"/>
      <c r="B652" s="422" t="s">
        <v>487</v>
      </c>
      <c r="C652" s="424"/>
      <c r="D652" s="415">
        <v>56685</v>
      </c>
      <c r="E652" s="415">
        <v>20455</v>
      </c>
    </row>
    <row r="653" spans="1:5" x14ac:dyDescent="0.2">
      <c r="A653" s="523"/>
      <c r="B653" s="422" t="s">
        <v>488</v>
      </c>
      <c r="C653" s="424"/>
      <c r="D653" s="415">
        <v>58805</v>
      </c>
      <c r="E653" s="415">
        <v>15641</v>
      </c>
    </row>
    <row r="654" spans="1:5" x14ac:dyDescent="0.2">
      <c r="A654" s="523"/>
      <c r="B654" s="422" t="s">
        <v>489</v>
      </c>
      <c r="C654" s="424"/>
      <c r="D654" s="415">
        <v>60494</v>
      </c>
      <c r="E654" s="415">
        <v>8341</v>
      </c>
    </row>
    <row r="655" spans="1:5" x14ac:dyDescent="0.2">
      <c r="A655" s="523"/>
      <c r="B655" s="422" t="s">
        <v>490</v>
      </c>
      <c r="C655" s="424"/>
      <c r="D655" s="415">
        <v>62161</v>
      </c>
      <c r="E655" s="415">
        <v>1481</v>
      </c>
    </row>
    <row r="656" spans="1:5" x14ac:dyDescent="0.2">
      <c r="A656" s="523"/>
      <c r="B656" s="422" t="s">
        <v>491</v>
      </c>
      <c r="C656" s="424"/>
      <c r="D656" s="415">
        <v>24957</v>
      </c>
      <c r="E656" s="415">
        <v>21909</v>
      </c>
    </row>
    <row r="657" spans="1:5" x14ac:dyDescent="0.2">
      <c r="A657" s="523"/>
      <c r="B657" s="422" t="s">
        <v>492</v>
      </c>
      <c r="C657" s="424"/>
      <c r="D657" s="415">
        <v>31135</v>
      </c>
      <c r="E657" s="415">
        <v>25176</v>
      </c>
    </row>
    <row r="658" spans="1:5" x14ac:dyDescent="0.2">
      <c r="A658" s="523"/>
      <c r="B658" s="422" t="s">
        <v>493</v>
      </c>
      <c r="C658" s="424"/>
      <c r="D658" s="415">
        <v>37293</v>
      </c>
      <c r="E658" s="415">
        <v>28012</v>
      </c>
    </row>
    <row r="659" spans="1:5" x14ac:dyDescent="0.2">
      <c r="A659" s="523"/>
      <c r="B659" s="422" t="s">
        <v>494</v>
      </c>
      <c r="C659" s="424"/>
      <c r="D659" s="415">
        <v>40657</v>
      </c>
      <c r="E659" s="415">
        <v>29019</v>
      </c>
    </row>
    <row r="660" spans="1:5" x14ac:dyDescent="0.2">
      <c r="A660" s="523"/>
      <c r="B660" s="422" t="s">
        <v>495</v>
      </c>
      <c r="C660" s="424"/>
      <c r="D660" s="415">
        <v>45129</v>
      </c>
      <c r="E660" s="415">
        <v>29568</v>
      </c>
    </row>
    <row r="661" spans="1:5" x14ac:dyDescent="0.2">
      <c r="A661" s="523"/>
      <c r="B661" s="422" t="s">
        <v>496</v>
      </c>
      <c r="C661" s="424"/>
      <c r="D661" s="415">
        <v>49203</v>
      </c>
      <c r="E661" s="415">
        <v>29162</v>
      </c>
    </row>
    <row r="662" spans="1:5" x14ac:dyDescent="0.2">
      <c r="A662" s="523"/>
      <c r="B662" s="422" t="s">
        <v>497</v>
      </c>
      <c r="C662" s="424"/>
      <c r="D662" s="415">
        <v>53019</v>
      </c>
      <c r="E662" s="415">
        <v>27520</v>
      </c>
    </row>
    <row r="663" spans="1:5" x14ac:dyDescent="0.2">
      <c r="A663" s="523"/>
      <c r="B663" s="422" t="s">
        <v>498</v>
      </c>
      <c r="C663" s="424"/>
      <c r="D663" s="415">
        <v>55672</v>
      </c>
      <c r="E663" s="415">
        <v>25459</v>
      </c>
    </row>
    <row r="664" spans="1:5" x14ac:dyDescent="0.2">
      <c r="A664" s="523"/>
      <c r="B664" s="422" t="s">
        <v>499</v>
      </c>
      <c r="C664" s="424"/>
      <c r="D664" s="415">
        <v>58029</v>
      </c>
      <c r="E664" s="415">
        <v>21793</v>
      </c>
    </row>
    <row r="665" spans="1:5" x14ac:dyDescent="0.2">
      <c r="A665" s="523"/>
      <c r="B665" s="422" t="s">
        <v>500</v>
      </c>
      <c r="C665" s="424"/>
      <c r="D665" s="415">
        <v>59820</v>
      </c>
      <c r="E665" s="415">
        <v>17404</v>
      </c>
    </row>
    <row r="666" spans="1:5" x14ac:dyDescent="0.2">
      <c r="A666" s="523"/>
      <c r="B666" s="422" t="s">
        <v>501</v>
      </c>
      <c r="C666" s="424"/>
      <c r="D666" s="415">
        <v>61475</v>
      </c>
      <c r="E666" s="415">
        <v>9541</v>
      </c>
    </row>
    <row r="667" spans="1:5" x14ac:dyDescent="0.2">
      <c r="A667" s="523"/>
      <c r="B667" s="422" t="s">
        <v>502</v>
      </c>
      <c r="C667" s="424"/>
      <c r="D667" s="415">
        <v>63297</v>
      </c>
      <c r="E667" s="415">
        <v>1846</v>
      </c>
    </row>
    <row r="668" spans="1:5" ht="12.75" customHeight="1" x14ac:dyDescent="0.2">
      <c r="A668" s="523" t="s">
        <v>117</v>
      </c>
      <c r="B668" s="422" t="s">
        <v>432</v>
      </c>
      <c r="C668" s="424"/>
      <c r="D668" s="415">
        <v>1031</v>
      </c>
      <c r="E668" s="415">
        <v>794</v>
      </c>
    </row>
    <row r="669" spans="1:5" x14ac:dyDescent="0.2">
      <c r="A669" s="523"/>
      <c r="B669" s="422" t="s">
        <v>433</v>
      </c>
      <c r="C669" s="424"/>
      <c r="D669" s="415">
        <v>1631</v>
      </c>
      <c r="E669" s="415">
        <v>1174</v>
      </c>
    </row>
    <row r="670" spans="1:5" x14ac:dyDescent="0.2">
      <c r="A670" s="523"/>
      <c r="B670" s="422" t="s">
        <v>434</v>
      </c>
      <c r="C670" s="424"/>
      <c r="D670" s="415">
        <v>2062</v>
      </c>
      <c r="E670" s="415">
        <v>1446</v>
      </c>
    </row>
    <row r="671" spans="1:5" x14ac:dyDescent="0.2">
      <c r="A671" s="523"/>
      <c r="B671" s="422" t="s">
        <v>435</v>
      </c>
      <c r="C671" s="424"/>
      <c r="D671" s="415">
        <v>2334</v>
      </c>
      <c r="E671" s="415">
        <v>1601</v>
      </c>
    </row>
    <row r="672" spans="1:5" x14ac:dyDescent="0.2">
      <c r="A672" s="523"/>
      <c r="B672" s="422" t="s">
        <v>436</v>
      </c>
      <c r="C672" s="424"/>
      <c r="D672" s="415">
        <v>2684</v>
      </c>
      <c r="E672" s="415">
        <v>1744</v>
      </c>
    </row>
    <row r="673" spans="1:5" x14ac:dyDescent="0.2">
      <c r="A673" s="523"/>
      <c r="B673" s="422" t="s">
        <v>437</v>
      </c>
      <c r="C673" s="424"/>
      <c r="D673" s="415">
        <v>3040</v>
      </c>
      <c r="E673" s="415">
        <v>1817</v>
      </c>
    </row>
    <row r="674" spans="1:5" x14ac:dyDescent="0.2">
      <c r="A674" s="523"/>
      <c r="B674" s="422" t="s">
        <v>438</v>
      </c>
      <c r="C674" s="424"/>
      <c r="D674" s="415">
        <v>3295</v>
      </c>
      <c r="E674" s="415">
        <v>1792</v>
      </c>
    </row>
    <row r="675" spans="1:5" x14ac:dyDescent="0.2">
      <c r="A675" s="523"/>
      <c r="B675" s="422" t="s">
        <v>439</v>
      </c>
      <c r="C675" s="424"/>
      <c r="D675" s="415">
        <v>3562</v>
      </c>
      <c r="E675" s="415">
        <v>1732</v>
      </c>
    </row>
    <row r="676" spans="1:5" x14ac:dyDescent="0.2">
      <c r="A676" s="523"/>
      <c r="B676" s="422" t="s">
        <v>440</v>
      </c>
      <c r="C676" s="424"/>
      <c r="D676" s="415">
        <v>3779</v>
      </c>
      <c r="E676" s="415">
        <v>1637</v>
      </c>
    </row>
    <row r="677" spans="1:5" x14ac:dyDescent="0.2">
      <c r="A677" s="523"/>
      <c r="B677" s="422" t="s">
        <v>441</v>
      </c>
      <c r="C677" s="424"/>
      <c r="D677" s="415">
        <v>4050</v>
      </c>
      <c r="E677" s="415">
        <v>1341</v>
      </c>
    </row>
    <row r="678" spans="1:5" x14ac:dyDescent="0.2">
      <c r="A678" s="523"/>
      <c r="B678" s="422" t="s">
        <v>442</v>
      </c>
      <c r="C678" s="424"/>
      <c r="D678" s="415">
        <v>4343</v>
      </c>
      <c r="E678" s="415">
        <v>876</v>
      </c>
    </row>
    <row r="679" spans="1:5" x14ac:dyDescent="0.2">
      <c r="A679" s="523"/>
      <c r="B679" s="422" t="s">
        <v>443</v>
      </c>
      <c r="C679" s="424"/>
      <c r="D679" s="415">
        <v>4463</v>
      </c>
      <c r="E679" s="415">
        <v>84</v>
      </c>
    </row>
    <row r="680" spans="1:5" x14ac:dyDescent="0.2">
      <c r="A680" s="523"/>
      <c r="B680" s="422" t="s">
        <v>453</v>
      </c>
      <c r="C680" s="424"/>
      <c r="D680" s="415">
        <v>811</v>
      </c>
      <c r="E680" s="415">
        <v>590</v>
      </c>
    </row>
    <row r="681" spans="1:5" x14ac:dyDescent="0.2">
      <c r="A681" s="523"/>
      <c r="B681" s="422" t="s">
        <v>454</v>
      </c>
      <c r="C681" s="424"/>
      <c r="D681" s="415">
        <v>1307</v>
      </c>
      <c r="E681" s="415">
        <v>904</v>
      </c>
    </row>
    <row r="682" spans="1:5" x14ac:dyDescent="0.2">
      <c r="A682" s="523"/>
      <c r="B682" s="422" t="s">
        <v>455</v>
      </c>
      <c r="C682" s="424"/>
      <c r="D682" s="415">
        <v>1816</v>
      </c>
      <c r="E682" s="415">
        <v>1235</v>
      </c>
    </row>
    <row r="683" spans="1:5" x14ac:dyDescent="0.2">
      <c r="A683" s="523"/>
      <c r="B683" s="422" t="s">
        <v>456</v>
      </c>
      <c r="C683" s="424"/>
      <c r="D683" s="415">
        <v>2199</v>
      </c>
      <c r="E683" s="415">
        <v>1461</v>
      </c>
    </row>
    <row r="684" spans="1:5" x14ac:dyDescent="0.2">
      <c r="A684" s="523"/>
      <c r="B684" s="422" t="s">
        <v>457</v>
      </c>
      <c r="C684" s="424"/>
      <c r="D684" s="415">
        <v>2670</v>
      </c>
      <c r="E684" s="415">
        <v>1692</v>
      </c>
    </row>
    <row r="685" spans="1:5" x14ac:dyDescent="0.2">
      <c r="A685" s="523"/>
      <c r="B685" s="422" t="s">
        <v>458</v>
      </c>
      <c r="C685" s="424"/>
      <c r="D685" s="415">
        <v>3060</v>
      </c>
      <c r="E685" s="415">
        <v>1815</v>
      </c>
    </row>
    <row r="686" spans="1:5" x14ac:dyDescent="0.2">
      <c r="A686" s="523"/>
      <c r="B686" s="422" t="s">
        <v>459</v>
      </c>
      <c r="C686" s="424"/>
      <c r="D686" s="415">
        <v>3472</v>
      </c>
      <c r="E686" s="415">
        <v>1846</v>
      </c>
    </row>
    <row r="687" spans="1:5" x14ac:dyDescent="0.2">
      <c r="A687" s="523"/>
      <c r="B687" s="422" t="s">
        <v>460</v>
      </c>
      <c r="C687" s="424"/>
      <c r="D687" s="415">
        <v>3723</v>
      </c>
      <c r="E687" s="415">
        <v>1732</v>
      </c>
    </row>
    <row r="688" spans="1:5" x14ac:dyDescent="0.2">
      <c r="A688" s="523"/>
      <c r="B688" s="422" t="s">
        <v>461</v>
      </c>
      <c r="C688" s="424"/>
      <c r="D688" s="415">
        <v>3963</v>
      </c>
      <c r="E688" s="415">
        <v>1595</v>
      </c>
    </row>
    <row r="689" spans="1:5" x14ac:dyDescent="0.2">
      <c r="A689" s="523"/>
      <c r="B689" s="422" t="s">
        <v>462</v>
      </c>
      <c r="C689" s="424"/>
      <c r="D689" s="415">
        <v>4195</v>
      </c>
      <c r="E689" s="415">
        <v>1376</v>
      </c>
    </row>
    <row r="690" spans="1:5" x14ac:dyDescent="0.2">
      <c r="A690" s="523"/>
      <c r="B690" s="422" t="s">
        <v>463</v>
      </c>
      <c r="C690" s="424"/>
      <c r="D690" s="415">
        <v>4453</v>
      </c>
      <c r="E690" s="415">
        <v>932</v>
      </c>
    </row>
    <row r="691" spans="1:5" x14ac:dyDescent="0.2">
      <c r="A691" s="523"/>
      <c r="B691" s="422" t="s">
        <v>464</v>
      </c>
      <c r="C691" s="424"/>
      <c r="D691" s="415">
        <v>4573</v>
      </c>
      <c r="E691" s="415">
        <v>87</v>
      </c>
    </row>
    <row r="692" spans="1:5" x14ac:dyDescent="0.2">
      <c r="A692" s="523"/>
      <c r="B692" s="422" t="s">
        <v>465</v>
      </c>
      <c r="C692" s="424"/>
      <c r="D692" s="415">
        <v>734</v>
      </c>
      <c r="E692" s="415">
        <v>548</v>
      </c>
    </row>
    <row r="693" spans="1:5" x14ac:dyDescent="0.2">
      <c r="A693" s="523"/>
      <c r="B693" s="422" t="s">
        <v>466</v>
      </c>
      <c r="C693" s="424"/>
      <c r="D693" s="415">
        <v>1405</v>
      </c>
      <c r="E693" s="415">
        <v>922</v>
      </c>
    </row>
    <row r="694" spans="1:5" x14ac:dyDescent="0.2">
      <c r="A694" s="523"/>
      <c r="B694" s="422" t="s">
        <v>467</v>
      </c>
      <c r="C694" s="424"/>
      <c r="D694" s="415">
        <v>1917</v>
      </c>
      <c r="E694" s="415">
        <v>1215</v>
      </c>
    </row>
    <row r="695" spans="1:5" x14ac:dyDescent="0.2">
      <c r="A695" s="523"/>
      <c r="B695" s="422" t="s">
        <v>468</v>
      </c>
      <c r="C695" s="424"/>
      <c r="D695" s="415">
        <v>2241</v>
      </c>
      <c r="E695" s="415">
        <v>1402</v>
      </c>
    </row>
    <row r="696" spans="1:5" x14ac:dyDescent="0.2">
      <c r="A696" s="523"/>
      <c r="B696" s="422" t="s">
        <v>469</v>
      </c>
      <c r="C696" s="424"/>
      <c r="D696" s="415">
        <v>2731</v>
      </c>
      <c r="E696" s="415">
        <v>1653</v>
      </c>
    </row>
    <row r="697" spans="1:5" x14ac:dyDescent="0.2">
      <c r="A697" s="523"/>
      <c r="B697" s="422" t="s">
        <v>470</v>
      </c>
      <c r="C697" s="424"/>
      <c r="D697" s="415">
        <v>3108</v>
      </c>
      <c r="E697" s="415">
        <v>1774</v>
      </c>
    </row>
    <row r="698" spans="1:5" x14ac:dyDescent="0.2">
      <c r="A698" s="523"/>
      <c r="B698" s="422" t="s">
        <v>471</v>
      </c>
      <c r="C698" s="424"/>
      <c r="D698" s="415">
        <v>3411</v>
      </c>
      <c r="E698" s="415">
        <v>1804</v>
      </c>
    </row>
    <row r="699" spans="1:5" x14ac:dyDescent="0.2">
      <c r="A699" s="523"/>
      <c r="B699" s="422" t="s">
        <v>472</v>
      </c>
      <c r="C699" s="424"/>
      <c r="D699" s="415">
        <v>3732</v>
      </c>
      <c r="E699" s="415">
        <v>1711</v>
      </c>
    </row>
    <row r="700" spans="1:5" x14ac:dyDescent="0.2">
      <c r="A700" s="523"/>
      <c r="B700" s="422" t="s">
        <v>473</v>
      </c>
      <c r="C700" s="424"/>
      <c r="D700" s="415">
        <v>4024</v>
      </c>
      <c r="E700" s="415">
        <v>1616</v>
      </c>
    </row>
    <row r="701" spans="1:5" x14ac:dyDescent="0.2">
      <c r="A701" s="523"/>
      <c r="B701" s="422" t="s">
        <v>474</v>
      </c>
      <c r="C701" s="424"/>
      <c r="D701" s="415">
        <v>4301</v>
      </c>
      <c r="E701" s="415">
        <v>1362</v>
      </c>
    </row>
    <row r="702" spans="1:5" x14ac:dyDescent="0.2">
      <c r="A702" s="523"/>
      <c r="B702" s="422" t="s">
        <v>475</v>
      </c>
      <c r="C702" s="424"/>
      <c r="D702" s="415">
        <v>4506</v>
      </c>
      <c r="E702" s="415">
        <v>887</v>
      </c>
    </row>
    <row r="703" spans="1:5" x14ac:dyDescent="0.2">
      <c r="A703" s="523"/>
      <c r="B703" s="422" t="s">
        <v>476</v>
      </c>
      <c r="C703" s="424"/>
      <c r="D703" s="415">
        <v>4628</v>
      </c>
      <c r="E703" s="415">
        <v>109</v>
      </c>
    </row>
    <row r="704" spans="1:5" x14ac:dyDescent="0.2">
      <c r="A704" s="523"/>
      <c r="B704" s="422" t="s">
        <v>479</v>
      </c>
      <c r="C704" s="424"/>
      <c r="D704" s="415">
        <v>943</v>
      </c>
      <c r="E704" s="415">
        <v>671</v>
      </c>
    </row>
    <row r="705" spans="1:5" x14ac:dyDescent="0.2">
      <c r="A705" s="523"/>
      <c r="B705" s="422" t="s">
        <v>480</v>
      </c>
      <c r="C705" s="424"/>
      <c r="D705" s="415">
        <v>1550</v>
      </c>
      <c r="E705" s="415">
        <v>1034</v>
      </c>
    </row>
    <row r="706" spans="1:5" x14ac:dyDescent="0.2">
      <c r="A706" s="523"/>
      <c r="B706" s="422" t="s">
        <v>481</v>
      </c>
      <c r="C706" s="424"/>
      <c r="D706" s="415">
        <v>2083</v>
      </c>
      <c r="E706" s="415">
        <v>1403</v>
      </c>
    </row>
    <row r="707" spans="1:5" x14ac:dyDescent="0.2">
      <c r="A707" s="523"/>
      <c r="B707" s="422" t="s">
        <v>482</v>
      </c>
      <c r="C707" s="424"/>
      <c r="D707" s="415">
        <v>2507</v>
      </c>
      <c r="E707" s="415">
        <v>1641</v>
      </c>
    </row>
    <row r="708" spans="1:5" x14ac:dyDescent="0.2">
      <c r="A708" s="523"/>
      <c r="B708" s="422" t="s">
        <v>483</v>
      </c>
      <c r="C708" s="424"/>
      <c r="D708" s="415">
        <v>2963</v>
      </c>
      <c r="E708" s="415">
        <v>1848</v>
      </c>
    </row>
    <row r="709" spans="1:5" x14ac:dyDescent="0.2">
      <c r="A709" s="523"/>
      <c r="B709" s="422" t="s">
        <v>484</v>
      </c>
      <c r="C709" s="424"/>
      <c r="D709" s="415">
        <v>3406</v>
      </c>
      <c r="E709" s="415">
        <v>1929</v>
      </c>
    </row>
    <row r="710" spans="1:5" x14ac:dyDescent="0.2">
      <c r="A710" s="523"/>
      <c r="B710" s="422" t="s">
        <v>485</v>
      </c>
      <c r="C710" s="424"/>
      <c r="D710" s="415">
        <v>3784</v>
      </c>
      <c r="E710" s="415">
        <v>1933</v>
      </c>
    </row>
    <row r="711" spans="1:5" x14ac:dyDescent="0.2">
      <c r="A711" s="523"/>
      <c r="B711" s="422" t="s">
        <v>486</v>
      </c>
      <c r="C711" s="424"/>
      <c r="D711" s="415">
        <v>4129</v>
      </c>
      <c r="E711" s="415">
        <v>1899</v>
      </c>
    </row>
    <row r="712" spans="1:5" x14ac:dyDescent="0.2">
      <c r="A712" s="523"/>
      <c r="B712" s="422" t="s">
        <v>487</v>
      </c>
      <c r="C712" s="424"/>
      <c r="D712" s="415">
        <v>4373</v>
      </c>
      <c r="E712" s="415">
        <v>1746</v>
      </c>
    </row>
    <row r="713" spans="1:5" x14ac:dyDescent="0.2">
      <c r="A713" s="523"/>
      <c r="B713" s="422" t="s">
        <v>488</v>
      </c>
      <c r="C713" s="424"/>
      <c r="D713" s="415">
        <v>4672</v>
      </c>
      <c r="E713" s="415">
        <v>1400</v>
      </c>
    </row>
    <row r="714" spans="1:5" x14ac:dyDescent="0.2">
      <c r="A714" s="523"/>
      <c r="B714" s="422" t="s">
        <v>489</v>
      </c>
      <c r="C714" s="424"/>
      <c r="D714" s="415">
        <v>4852</v>
      </c>
      <c r="E714" s="415">
        <v>840</v>
      </c>
    </row>
    <row r="715" spans="1:5" x14ac:dyDescent="0.2">
      <c r="A715" s="523"/>
      <c r="B715" s="422" t="s">
        <v>490</v>
      </c>
      <c r="C715" s="424"/>
      <c r="D715" s="415">
        <v>5007</v>
      </c>
      <c r="E715" s="415">
        <v>98</v>
      </c>
    </row>
    <row r="716" spans="1:5" x14ac:dyDescent="0.2">
      <c r="A716" s="523"/>
      <c r="B716" s="422" t="s">
        <v>491</v>
      </c>
      <c r="C716" s="424"/>
      <c r="D716" s="415">
        <v>1132</v>
      </c>
      <c r="E716" s="415">
        <v>841</v>
      </c>
    </row>
    <row r="717" spans="1:5" x14ac:dyDescent="0.2">
      <c r="A717" s="523"/>
      <c r="B717" s="422" t="s">
        <v>492</v>
      </c>
      <c r="C717" s="424"/>
      <c r="D717" s="415">
        <v>1636</v>
      </c>
      <c r="E717" s="415">
        <v>1173</v>
      </c>
    </row>
    <row r="718" spans="1:5" x14ac:dyDescent="0.2">
      <c r="A718" s="523"/>
      <c r="B718" s="422" t="s">
        <v>493</v>
      </c>
      <c r="C718" s="424"/>
      <c r="D718" s="415">
        <v>2148</v>
      </c>
      <c r="E718" s="415">
        <v>1535</v>
      </c>
    </row>
    <row r="719" spans="1:5" x14ac:dyDescent="0.2">
      <c r="A719" s="523"/>
      <c r="B719" s="422" t="s">
        <v>494</v>
      </c>
      <c r="C719" s="424"/>
      <c r="D719" s="415">
        <v>2446</v>
      </c>
      <c r="E719" s="415">
        <v>1693</v>
      </c>
    </row>
    <row r="720" spans="1:5" x14ac:dyDescent="0.2">
      <c r="A720" s="523"/>
      <c r="B720" s="422" t="s">
        <v>495</v>
      </c>
      <c r="C720" s="424"/>
      <c r="D720" s="415">
        <v>2903</v>
      </c>
      <c r="E720" s="415">
        <v>1917</v>
      </c>
    </row>
    <row r="721" spans="1:5" x14ac:dyDescent="0.2">
      <c r="A721" s="523"/>
      <c r="B721" s="422" t="s">
        <v>496</v>
      </c>
      <c r="C721" s="424"/>
      <c r="D721" s="415">
        <v>3313</v>
      </c>
      <c r="E721" s="415">
        <v>2029</v>
      </c>
    </row>
    <row r="722" spans="1:5" x14ac:dyDescent="0.2">
      <c r="A722" s="523"/>
      <c r="B722" s="422" t="s">
        <v>497</v>
      </c>
      <c r="C722" s="424"/>
      <c r="D722" s="415">
        <v>3711</v>
      </c>
      <c r="E722" s="415">
        <v>2006</v>
      </c>
    </row>
    <row r="723" spans="1:5" x14ac:dyDescent="0.2">
      <c r="A723" s="523"/>
      <c r="B723" s="422" t="s">
        <v>498</v>
      </c>
      <c r="C723" s="424"/>
      <c r="D723" s="415">
        <v>3975</v>
      </c>
      <c r="E723" s="415">
        <v>1907</v>
      </c>
    </row>
    <row r="724" spans="1:5" x14ac:dyDescent="0.2">
      <c r="A724" s="523"/>
      <c r="B724" s="422" t="s">
        <v>499</v>
      </c>
      <c r="C724" s="424"/>
      <c r="D724" s="415">
        <v>4255</v>
      </c>
      <c r="E724" s="415">
        <v>1733</v>
      </c>
    </row>
    <row r="725" spans="1:5" x14ac:dyDescent="0.2">
      <c r="A725" s="523"/>
      <c r="B725" s="422" t="s">
        <v>500</v>
      </c>
      <c r="C725" s="424"/>
      <c r="D725" s="415">
        <v>4563</v>
      </c>
      <c r="E725" s="415">
        <v>1387</v>
      </c>
    </row>
    <row r="726" spans="1:5" x14ac:dyDescent="0.2">
      <c r="A726" s="523"/>
      <c r="B726" s="422" t="s">
        <v>501</v>
      </c>
      <c r="C726" s="424"/>
      <c r="D726" s="415">
        <v>4752</v>
      </c>
      <c r="E726" s="415">
        <v>975</v>
      </c>
    </row>
    <row r="727" spans="1:5" x14ac:dyDescent="0.2">
      <c r="A727" s="523"/>
      <c r="B727" s="422" t="s">
        <v>502</v>
      </c>
      <c r="C727" s="424"/>
      <c r="D727" s="415">
        <v>4871</v>
      </c>
      <c r="E727" s="415">
        <v>139</v>
      </c>
    </row>
    <row r="728" spans="1:5" ht="12.75" customHeight="1" x14ac:dyDescent="0.2">
      <c r="A728" s="523" t="s">
        <v>125</v>
      </c>
      <c r="B728" s="422" t="s">
        <v>432</v>
      </c>
      <c r="C728" s="424"/>
      <c r="D728" s="415">
        <v>26501</v>
      </c>
      <c r="E728" s="415">
        <v>22698</v>
      </c>
    </row>
    <row r="729" spans="1:5" x14ac:dyDescent="0.2">
      <c r="A729" s="523"/>
      <c r="B729" s="422" t="s">
        <v>433</v>
      </c>
      <c r="C729" s="424"/>
      <c r="D729" s="415">
        <v>33958</v>
      </c>
      <c r="E729" s="415">
        <v>27367</v>
      </c>
    </row>
    <row r="730" spans="1:5" x14ac:dyDescent="0.2">
      <c r="A730" s="523"/>
      <c r="B730" s="422" t="s">
        <v>434</v>
      </c>
      <c r="C730" s="424"/>
      <c r="D730" s="415">
        <v>40710</v>
      </c>
      <c r="E730" s="415">
        <v>31684</v>
      </c>
    </row>
    <row r="731" spans="1:5" x14ac:dyDescent="0.2">
      <c r="A731" s="523"/>
      <c r="B731" s="422" t="s">
        <v>435</v>
      </c>
      <c r="C731" s="424"/>
      <c r="D731" s="415">
        <v>44703</v>
      </c>
      <c r="E731" s="415">
        <v>33752</v>
      </c>
    </row>
    <row r="732" spans="1:5" x14ac:dyDescent="0.2">
      <c r="A732" s="523"/>
      <c r="B732" s="422" t="s">
        <v>436</v>
      </c>
      <c r="C732" s="424"/>
      <c r="D732" s="415">
        <v>50082</v>
      </c>
      <c r="E732" s="415">
        <v>36085</v>
      </c>
    </row>
    <row r="733" spans="1:5" x14ac:dyDescent="0.2">
      <c r="A733" s="523"/>
      <c r="B733" s="422" t="s">
        <v>437</v>
      </c>
      <c r="C733" s="424"/>
      <c r="D733" s="415">
        <v>55477</v>
      </c>
      <c r="E733" s="415">
        <v>37398</v>
      </c>
    </row>
    <row r="734" spans="1:5" x14ac:dyDescent="0.2">
      <c r="A734" s="523"/>
      <c r="B734" s="422" t="s">
        <v>438</v>
      </c>
      <c r="C734" s="424"/>
      <c r="D734" s="415">
        <v>59408</v>
      </c>
      <c r="E734" s="415">
        <v>36435</v>
      </c>
    </row>
    <row r="735" spans="1:5" x14ac:dyDescent="0.2">
      <c r="A735" s="523"/>
      <c r="B735" s="422" t="s">
        <v>439</v>
      </c>
      <c r="C735" s="424"/>
      <c r="D735" s="415">
        <v>63181</v>
      </c>
      <c r="E735" s="415">
        <v>34264</v>
      </c>
    </row>
    <row r="736" spans="1:5" x14ac:dyDescent="0.2">
      <c r="A736" s="523"/>
      <c r="B736" s="422" t="s">
        <v>440</v>
      </c>
      <c r="C736" s="424"/>
      <c r="D736" s="415">
        <v>66851</v>
      </c>
      <c r="E736" s="415">
        <v>30405</v>
      </c>
    </row>
    <row r="737" spans="1:5" x14ac:dyDescent="0.2">
      <c r="A737" s="523"/>
      <c r="B737" s="422" t="s">
        <v>441</v>
      </c>
      <c r="C737" s="424"/>
      <c r="D737" s="415">
        <v>70754</v>
      </c>
      <c r="E737" s="415">
        <v>25046</v>
      </c>
    </row>
    <row r="738" spans="1:5" x14ac:dyDescent="0.2">
      <c r="A738" s="523"/>
      <c r="B738" s="422" t="s">
        <v>442</v>
      </c>
      <c r="C738" s="424"/>
      <c r="D738" s="415">
        <v>73926</v>
      </c>
      <c r="E738" s="415">
        <v>17862</v>
      </c>
    </row>
    <row r="739" spans="1:5" x14ac:dyDescent="0.2">
      <c r="A739" s="523"/>
      <c r="B739" s="422" t="s">
        <v>443</v>
      </c>
      <c r="C739" s="424"/>
      <c r="D739" s="415">
        <v>76789</v>
      </c>
      <c r="E739" s="415">
        <v>6515</v>
      </c>
    </row>
    <row r="740" spans="1:5" x14ac:dyDescent="0.2">
      <c r="A740" s="523"/>
      <c r="B740" s="422" t="s">
        <v>453</v>
      </c>
      <c r="C740" s="424"/>
      <c r="D740" s="415">
        <v>23766</v>
      </c>
      <c r="E740" s="415">
        <v>20023</v>
      </c>
    </row>
    <row r="741" spans="1:5" x14ac:dyDescent="0.2">
      <c r="A741" s="523"/>
      <c r="B741" s="422" t="s">
        <v>454</v>
      </c>
      <c r="C741" s="424"/>
      <c r="D741" s="415">
        <v>31371</v>
      </c>
      <c r="E741" s="415">
        <v>25054</v>
      </c>
    </row>
    <row r="742" spans="1:5" x14ac:dyDescent="0.2">
      <c r="A742" s="523"/>
      <c r="B742" s="422" t="s">
        <v>455</v>
      </c>
      <c r="C742" s="424"/>
      <c r="D742" s="415">
        <v>38829</v>
      </c>
      <c r="E742" s="415">
        <v>30057</v>
      </c>
    </row>
    <row r="743" spans="1:5" x14ac:dyDescent="0.2">
      <c r="A743" s="523"/>
      <c r="B743" s="422" t="s">
        <v>456</v>
      </c>
      <c r="C743" s="424"/>
      <c r="D743" s="415">
        <v>43711</v>
      </c>
      <c r="E743" s="415">
        <v>32743</v>
      </c>
    </row>
    <row r="744" spans="1:5" x14ac:dyDescent="0.2">
      <c r="A744" s="523"/>
      <c r="B744" s="422" t="s">
        <v>457</v>
      </c>
      <c r="C744" s="424"/>
      <c r="D744" s="415">
        <v>49792</v>
      </c>
      <c r="E744" s="415">
        <v>35345</v>
      </c>
    </row>
    <row r="745" spans="1:5" x14ac:dyDescent="0.2">
      <c r="A745" s="523"/>
      <c r="B745" s="422" t="s">
        <v>458</v>
      </c>
      <c r="C745" s="424"/>
      <c r="D745" s="415">
        <v>54986</v>
      </c>
      <c r="E745" s="415">
        <v>36605</v>
      </c>
    </row>
    <row r="746" spans="1:5" x14ac:dyDescent="0.2">
      <c r="A746" s="523"/>
      <c r="B746" s="422" t="s">
        <v>459</v>
      </c>
      <c r="C746" s="424"/>
      <c r="D746" s="415">
        <v>59670</v>
      </c>
      <c r="E746" s="415">
        <v>35865</v>
      </c>
    </row>
    <row r="747" spans="1:5" x14ac:dyDescent="0.2">
      <c r="A747" s="523"/>
      <c r="B747" s="422" t="s">
        <v>460</v>
      </c>
      <c r="C747" s="424"/>
      <c r="D747" s="415">
        <v>63235</v>
      </c>
      <c r="E747" s="415">
        <v>33033</v>
      </c>
    </row>
    <row r="748" spans="1:5" x14ac:dyDescent="0.2">
      <c r="A748" s="523"/>
      <c r="B748" s="422" t="s">
        <v>461</v>
      </c>
      <c r="C748" s="424"/>
      <c r="D748" s="415">
        <v>66484</v>
      </c>
      <c r="E748" s="415">
        <v>29356</v>
      </c>
    </row>
    <row r="749" spans="1:5" x14ac:dyDescent="0.2">
      <c r="A749" s="523"/>
      <c r="B749" s="422" t="s">
        <v>462</v>
      </c>
      <c r="C749" s="424"/>
      <c r="D749" s="415">
        <v>70086</v>
      </c>
      <c r="E749" s="415">
        <v>24179</v>
      </c>
    </row>
    <row r="750" spans="1:5" x14ac:dyDescent="0.2">
      <c r="A750" s="523"/>
      <c r="B750" s="422" t="s">
        <v>463</v>
      </c>
      <c r="C750" s="424"/>
      <c r="D750" s="415">
        <v>73103</v>
      </c>
      <c r="E750" s="415">
        <v>16947</v>
      </c>
    </row>
    <row r="751" spans="1:5" x14ac:dyDescent="0.2">
      <c r="A751" s="523"/>
      <c r="B751" s="422" t="s">
        <v>464</v>
      </c>
      <c r="C751" s="424"/>
      <c r="D751" s="415">
        <v>76186</v>
      </c>
      <c r="E751" s="415">
        <v>6099</v>
      </c>
    </row>
    <row r="752" spans="1:5" x14ac:dyDescent="0.2">
      <c r="A752" s="523"/>
      <c r="B752" s="422" t="s">
        <v>465</v>
      </c>
      <c r="C752" s="424"/>
      <c r="D752" s="415">
        <v>25346</v>
      </c>
      <c r="E752" s="415">
        <v>21985</v>
      </c>
    </row>
    <row r="753" spans="1:5" x14ac:dyDescent="0.2">
      <c r="A753" s="523"/>
      <c r="B753" s="422" t="s">
        <v>466</v>
      </c>
      <c r="C753" s="424"/>
      <c r="D753" s="415">
        <v>32295</v>
      </c>
      <c r="E753" s="415">
        <v>26266</v>
      </c>
    </row>
    <row r="754" spans="1:5" x14ac:dyDescent="0.2">
      <c r="A754" s="523"/>
      <c r="B754" s="422" t="s">
        <v>467</v>
      </c>
      <c r="C754" s="424"/>
      <c r="D754" s="415">
        <v>38879</v>
      </c>
      <c r="E754" s="415">
        <v>30377</v>
      </c>
    </row>
    <row r="755" spans="1:5" x14ac:dyDescent="0.2">
      <c r="A755" s="523"/>
      <c r="B755" s="422" t="s">
        <v>468</v>
      </c>
      <c r="C755" s="424"/>
      <c r="D755" s="415">
        <v>43343</v>
      </c>
      <c r="E755" s="415">
        <v>32709</v>
      </c>
    </row>
    <row r="756" spans="1:5" x14ac:dyDescent="0.2">
      <c r="A756" s="523"/>
      <c r="B756" s="422" t="s">
        <v>469</v>
      </c>
      <c r="C756" s="424"/>
      <c r="D756" s="415">
        <v>49738</v>
      </c>
      <c r="E756" s="415">
        <v>35392</v>
      </c>
    </row>
    <row r="757" spans="1:5" x14ac:dyDescent="0.2">
      <c r="A757" s="523"/>
      <c r="B757" s="422" t="s">
        <v>470</v>
      </c>
      <c r="C757" s="424"/>
      <c r="D757" s="415">
        <v>54835</v>
      </c>
      <c r="E757" s="415">
        <v>36422</v>
      </c>
    </row>
    <row r="758" spans="1:5" x14ac:dyDescent="0.2">
      <c r="A758" s="523"/>
      <c r="B758" s="422" t="s">
        <v>471</v>
      </c>
      <c r="C758" s="424"/>
      <c r="D758" s="415">
        <v>59382</v>
      </c>
      <c r="E758" s="415">
        <v>35709</v>
      </c>
    </row>
    <row r="759" spans="1:5" x14ac:dyDescent="0.2">
      <c r="A759" s="523"/>
      <c r="B759" s="422" t="s">
        <v>472</v>
      </c>
      <c r="C759" s="424"/>
      <c r="D759" s="415">
        <v>62888</v>
      </c>
      <c r="E759" s="415">
        <v>33019</v>
      </c>
    </row>
    <row r="760" spans="1:5" x14ac:dyDescent="0.2">
      <c r="A760" s="523"/>
      <c r="B760" s="422" t="s">
        <v>473</v>
      </c>
      <c r="C760" s="424"/>
      <c r="D760" s="415">
        <v>66397</v>
      </c>
      <c r="E760" s="415">
        <v>29396</v>
      </c>
    </row>
    <row r="761" spans="1:5" x14ac:dyDescent="0.2">
      <c r="A761" s="523"/>
      <c r="B761" s="422" t="s">
        <v>474</v>
      </c>
      <c r="C761" s="424"/>
      <c r="D761" s="415">
        <v>69984</v>
      </c>
      <c r="E761" s="415">
        <v>24059</v>
      </c>
    </row>
    <row r="762" spans="1:5" x14ac:dyDescent="0.2">
      <c r="A762" s="523"/>
      <c r="B762" s="422" t="s">
        <v>475</v>
      </c>
      <c r="C762" s="424"/>
      <c r="D762" s="415">
        <v>72774</v>
      </c>
      <c r="E762" s="415">
        <v>16950</v>
      </c>
    </row>
    <row r="763" spans="1:5" x14ac:dyDescent="0.2">
      <c r="A763" s="523"/>
      <c r="B763" s="422" t="s">
        <v>476</v>
      </c>
      <c r="C763" s="424"/>
      <c r="D763" s="415">
        <v>75808</v>
      </c>
      <c r="E763" s="415">
        <v>6799</v>
      </c>
    </row>
    <row r="764" spans="1:5" x14ac:dyDescent="0.2">
      <c r="A764" s="523"/>
      <c r="B764" s="422" t="s">
        <v>479</v>
      </c>
      <c r="C764" s="424"/>
      <c r="D764" s="415">
        <v>26232</v>
      </c>
      <c r="E764" s="415">
        <v>22775</v>
      </c>
    </row>
    <row r="765" spans="1:5" x14ac:dyDescent="0.2">
      <c r="A765" s="523"/>
      <c r="B765" s="422" t="s">
        <v>480</v>
      </c>
      <c r="C765" s="424"/>
      <c r="D765" s="415">
        <v>32904</v>
      </c>
      <c r="E765" s="415">
        <v>26903</v>
      </c>
    </row>
    <row r="766" spans="1:5" x14ac:dyDescent="0.2">
      <c r="A766" s="523"/>
      <c r="B766" s="422" t="s">
        <v>481</v>
      </c>
      <c r="C766" s="424"/>
      <c r="D766" s="415">
        <v>39771</v>
      </c>
      <c r="E766" s="415">
        <v>31285</v>
      </c>
    </row>
    <row r="767" spans="1:5" x14ac:dyDescent="0.2">
      <c r="A767" s="523"/>
      <c r="B767" s="422" t="s">
        <v>482</v>
      </c>
      <c r="C767" s="424"/>
      <c r="D767" s="415">
        <v>44364</v>
      </c>
      <c r="E767" s="415">
        <v>33547</v>
      </c>
    </row>
    <row r="768" spans="1:5" x14ac:dyDescent="0.2">
      <c r="A768" s="523"/>
      <c r="B768" s="422" t="s">
        <v>483</v>
      </c>
      <c r="C768" s="424"/>
      <c r="D768" s="415">
        <v>50380</v>
      </c>
      <c r="E768" s="415">
        <v>35717</v>
      </c>
    </row>
    <row r="769" spans="1:5" x14ac:dyDescent="0.2">
      <c r="A769" s="523"/>
      <c r="B769" s="422" t="s">
        <v>484</v>
      </c>
      <c r="C769" s="424"/>
      <c r="D769" s="415">
        <v>55690</v>
      </c>
      <c r="E769" s="415">
        <v>36494</v>
      </c>
    </row>
    <row r="770" spans="1:5" x14ac:dyDescent="0.2">
      <c r="A770" s="523"/>
      <c r="B770" s="422" t="s">
        <v>485</v>
      </c>
      <c r="C770" s="424"/>
      <c r="D770" s="415">
        <v>60223</v>
      </c>
      <c r="E770" s="415">
        <v>35678</v>
      </c>
    </row>
    <row r="771" spans="1:5" x14ac:dyDescent="0.2">
      <c r="A771" s="523"/>
      <c r="B771" s="422" t="s">
        <v>486</v>
      </c>
      <c r="C771" s="424"/>
      <c r="D771" s="415">
        <v>63872</v>
      </c>
      <c r="E771" s="415">
        <v>32780</v>
      </c>
    </row>
    <row r="772" spans="1:5" x14ac:dyDescent="0.2">
      <c r="A772" s="523"/>
      <c r="B772" s="422" t="s">
        <v>487</v>
      </c>
      <c r="C772" s="424"/>
      <c r="D772" s="415">
        <v>67335</v>
      </c>
      <c r="E772" s="415">
        <v>29616</v>
      </c>
    </row>
    <row r="773" spans="1:5" x14ac:dyDescent="0.2">
      <c r="A773" s="523"/>
      <c r="B773" s="422" t="s">
        <v>488</v>
      </c>
      <c r="C773" s="424"/>
      <c r="D773" s="415">
        <v>70902</v>
      </c>
      <c r="E773" s="415">
        <v>24238</v>
      </c>
    </row>
    <row r="774" spans="1:5" x14ac:dyDescent="0.2">
      <c r="A774" s="523"/>
      <c r="B774" s="422" t="s">
        <v>489</v>
      </c>
      <c r="C774" s="424"/>
      <c r="D774" s="415">
        <v>73707</v>
      </c>
      <c r="E774" s="415">
        <v>17215</v>
      </c>
    </row>
    <row r="775" spans="1:5" x14ac:dyDescent="0.2">
      <c r="A775" s="523"/>
      <c r="B775" s="422" t="s">
        <v>490</v>
      </c>
      <c r="C775" s="424"/>
      <c r="D775" s="415">
        <v>76435</v>
      </c>
      <c r="E775" s="415">
        <v>7095</v>
      </c>
    </row>
    <row r="776" spans="1:5" x14ac:dyDescent="0.2">
      <c r="A776" s="523"/>
      <c r="B776" s="422" t="s">
        <v>491</v>
      </c>
      <c r="C776" s="424"/>
      <c r="D776" s="415">
        <v>27303</v>
      </c>
      <c r="E776" s="415">
        <v>23870</v>
      </c>
    </row>
    <row r="777" spans="1:5" x14ac:dyDescent="0.2">
      <c r="A777" s="523"/>
      <c r="B777" s="422" t="s">
        <v>492</v>
      </c>
      <c r="C777" s="424"/>
      <c r="D777" s="415">
        <v>34053</v>
      </c>
      <c r="E777" s="415">
        <v>28124</v>
      </c>
    </row>
    <row r="778" spans="1:5" x14ac:dyDescent="0.2">
      <c r="A778" s="523"/>
      <c r="B778" s="422" t="s">
        <v>493</v>
      </c>
      <c r="C778" s="424"/>
      <c r="D778" s="415">
        <v>40761</v>
      </c>
      <c r="E778" s="415">
        <v>32382</v>
      </c>
    </row>
    <row r="779" spans="1:5" x14ac:dyDescent="0.2">
      <c r="A779" s="523"/>
      <c r="B779" s="422" t="s">
        <v>494</v>
      </c>
      <c r="C779" s="424"/>
      <c r="D779" s="415">
        <v>45218</v>
      </c>
      <c r="E779" s="415">
        <v>34676</v>
      </c>
    </row>
    <row r="780" spans="1:5" x14ac:dyDescent="0.2">
      <c r="A780" s="523"/>
      <c r="B780" s="422" t="s">
        <v>495</v>
      </c>
      <c r="C780" s="424"/>
      <c r="D780" s="415">
        <v>51131</v>
      </c>
      <c r="E780" s="415">
        <v>37133</v>
      </c>
    </row>
    <row r="781" spans="1:5" x14ac:dyDescent="0.2">
      <c r="A781" s="523"/>
      <c r="B781" s="422" t="s">
        <v>496</v>
      </c>
      <c r="C781" s="424"/>
      <c r="D781" s="415">
        <v>56990</v>
      </c>
      <c r="E781" s="415">
        <v>38479</v>
      </c>
    </row>
    <row r="782" spans="1:5" x14ac:dyDescent="0.2">
      <c r="A782" s="523"/>
      <c r="B782" s="422" t="s">
        <v>497</v>
      </c>
      <c r="C782" s="424"/>
      <c r="D782" s="415">
        <v>61750</v>
      </c>
      <c r="E782" s="415">
        <v>37835</v>
      </c>
    </row>
    <row r="783" spans="1:5" x14ac:dyDescent="0.2">
      <c r="A783" s="523"/>
      <c r="B783" s="422" t="s">
        <v>498</v>
      </c>
      <c r="C783" s="424"/>
      <c r="D783" s="415">
        <v>65424</v>
      </c>
      <c r="E783" s="415">
        <v>35924</v>
      </c>
    </row>
    <row r="784" spans="1:5" x14ac:dyDescent="0.2">
      <c r="A784" s="523"/>
      <c r="B784" s="422" t="s">
        <v>499</v>
      </c>
      <c r="C784" s="424"/>
      <c r="D784" s="415">
        <v>68870</v>
      </c>
      <c r="E784" s="415">
        <v>32410</v>
      </c>
    </row>
    <row r="785" spans="1:5" x14ac:dyDescent="0.2">
      <c r="A785" s="523"/>
      <c r="B785" s="422" t="s">
        <v>500</v>
      </c>
      <c r="C785" s="424"/>
      <c r="D785" s="415">
        <v>72496</v>
      </c>
      <c r="E785" s="415">
        <v>26948</v>
      </c>
    </row>
    <row r="786" spans="1:5" x14ac:dyDescent="0.2">
      <c r="A786" s="523"/>
      <c r="B786" s="422" t="s">
        <v>501</v>
      </c>
      <c r="C786" s="424"/>
      <c r="D786" s="415">
        <v>75455</v>
      </c>
      <c r="E786" s="415">
        <v>19489</v>
      </c>
    </row>
    <row r="787" spans="1:5" x14ac:dyDescent="0.2">
      <c r="A787" s="523"/>
      <c r="B787" s="422" t="s">
        <v>502</v>
      </c>
      <c r="C787" s="424"/>
      <c r="D787" s="415">
        <v>78324</v>
      </c>
      <c r="E787" s="415">
        <v>8332</v>
      </c>
    </row>
    <row r="788" spans="1:5" ht="12.75" customHeight="1" x14ac:dyDescent="0.2">
      <c r="A788" s="523" t="s">
        <v>118</v>
      </c>
      <c r="B788" s="422" t="s">
        <v>432</v>
      </c>
      <c r="C788" s="424"/>
      <c r="D788" s="415">
        <v>6488</v>
      </c>
      <c r="E788" s="415">
        <v>5605</v>
      </c>
    </row>
    <row r="789" spans="1:5" ht="12.75" customHeight="1" x14ac:dyDescent="0.2">
      <c r="A789" s="523"/>
      <c r="B789" s="422" t="s">
        <v>433</v>
      </c>
      <c r="C789" s="424"/>
      <c r="D789" s="415">
        <v>8217</v>
      </c>
      <c r="E789" s="415">
        <v>6333</v>
      </c>
    </row>
    <row r="790" spans="1:5" ht="12.75" customHeight="1" x14ac:dyDescent="0.2">
      <c r="A790" s="523"/>
      <c r="B790" s="422" t="s">
        <v>434</v>
      </c>
      <c r="C790" s="424"/>
      <c r="D790" s="415">
        <v>10024</v>
      </c>
      <c r="E790" s="415">
        <v>7375</v>
      </c>
    </row>
    <row r="791" spans="1:5" ht="12.75" customHeight="1" x14ac:dyDescent="0.2">
      <c r="A791" s="523"/>
      <c r="B791" s="422" t="s">
        <v>435</v>
      </c>
      <c r="C791" s="424"/>
      <c r="D791" s="415">
        <v>11156</v>
      </c>
      <c r="E791" s="415">
        <v>7881</v>
      </c>
    </row>
    <row r="792" spans="1:5" ht="12.75" customHeight="1" x14ac:dyDescent="0.2">
      <c r="A792" s="523"/>
      <c r="B792" s="422" t="s">
        <v>436</v>
      </c>
      <c r="C792" s="424"/>
      <c r="D792" s="415">
        <v>12640</v>
      </c>
      <c r="E792" s="415">
        <v>8468</v>
      </c>
    </row>
    <row r="793" spans="1:5" ht="12.75" customHeight="1" x14ac:dyDescent="0.2">
      <c r="A793" s="523"/>
      <c r="B793" s="422" t="s">
        <v>437</v>
      </c>
      <c r="C793" s="424"/>
      <c r="D793" s="415">
        <v>14063</v>
      </c>
      <c r="E793" s="415">
        <v>8961</v>
      </c>
    </row>
    <row r="794" spans="1:5" ht="12.75" customHeight="1" x14ac:dyDescent="0.2">
      <c r="A794" s="523"/>
      <c r="B794" s="422" t="s">
        <v>438</v>
      </c>
      <c r="C794" s="424"/>
      <c r="D794" s="415">
        <v>15182</v>
      </c>
      <c r="E794" s="415">
        <v>9124</v>
      </c>
    </row>
    <row r="795" spans="1:5" x14ac:dyDescent="0.2">
      <c r="A795" s="523"/>
      <c r="B795" s="422" t="s">
        <v>439</v>
      </c>
      <c r="C795" s="424"/>
      <c r="D795" s="415">
        <v>16329</v>
      </c>
      <c r="E795" s="415">
        <v>9271</v>
      </c>
    </row>
    <row r="796" spans="1:5" x14ac:dyDescent="0.2">
      <c r="A796" s="523"/>
      <c r="B796" s="422" t="s">
        <v>440</v>
      </c>
      <c r="C796" s="424"/>
      <c r="D796" s="415">
        <v>17489</v>
      </c>
      <c r="E796" s="415">
        <v>8750</v>
      </c>
    </row>
    <row r="797" spans="1:5" x14ac:dyDescent="0.2">
      <c r="A797" s="523"/>
      <c r="B797" s="422" t="s">
        <v>441</v>
      </c>
      <c r="C797" s="424"/>
      <c r="D797" s="415">
        <v>18579</v>
      </c>
      <c r="E797" s="415">
        <v>7643</v>
      </c>
    </row>
    <row r="798" spans="1:5" ht="12.75" customHeight="1" x14ac:dyDescent="0.2">
      <c r="A798" s="523"/>
      <c r="B798" s="422" t="s">
        <v>442</v>
      </c>
      <c r="C798" s="424"/>
      <c r="D798" s="415">
        <v>19499</v>
      </c>
      <c r="E798" s="415">
        <v>6254</v>
      </c>
    </row>
    <row r="799" spans="1:5" ht="12.75" customHeight="1" x14ac:dyDescent="0.2">
      <c r="A799" s="523"/>
      <c r="B799" s="422" t="s">
        <v>443</v>
      </c>
      <c r="C799" s="424"/>
      <c r="D799" s="415">
        <v>20788</v>
      </c>
      <c r="E799" s="415">
        <v>3394</v>
      </c>
    </row>
    <row r="800" spans="1:5" ht="12.75" customHeight="1" x14ac:dyDescent="0.2">
      <c r="A800" s="523"/>
      <c r="B800" s="422" t="s">
        <v>453</v>
      </c>
      <c r="C800" s="424"/>
      <c r="D800" s="415">
        <v>6546</v>
      </c>
      <c r="E800" s="415">
        <v>5548</v>
      </c>
    </row>
    <row r="801" spans="1:5" ht="12.75" customHeight="1" x14ac:dyDescent="0.2">
      <c r="A801" s="523"/>
      <c r="B801" s="422" t="s">
        <v>454</v>
      </c>
      <c r="C801" s="424"/>
      <c r="D801" s="415">
        <v>8263</v>
      </c>
      <c r="E801" s="415">
        <v>6314</v>
      </c>
    </row>
    <row r="802" spans="1:5" ht="12.75" customHeight="1" x14ac:dyDescent="0.2">
      <c r="A802" s="523"/>
      <c r="B802" s="422" t="s">
        <v>455</v>
      </c>
      <c r="C802" s="424"/>
      <c r="D802" s="415">
        <v>10232</v>
      </c>
      <c r="E802" s="415">
        <v>7395</v>
      </c>
    </row>
    <row r="803" spans="1:5" ht="12.75" customHeight="1" x14ac:dyDescent="0.2">
      <c r="A803" s="523"/>
      <c r="B803" s="422" t="s">
        <v>456</v>
      </c>
      <c r="C803" s="424"/>
      <c r="D803" s="415">
        <v>11608</v>
      </c>
      <c r="E803" s="415">
        <v>8131</v>
      </c>
    </row>
    <row r="804" spans="1:5" ht="12.75" customHeight="1" x14ac:dyDescent="0.2">
      <c r="A804" s="523"/>
      <c r="B804" s="422" t="s">
        <v>457</v>
      </c>
      <c r="C804" s="424"/>
      <c r="D804" s="415">
        <v>13252</v>
      </c>
      <c r="E804" s="415">
        <v>8699</v>
      </c>
    </row>
    <row r="805" spans="1:5" ht="12.75" customHeight="1" x14ac:dyDescent="0.2">
      <c r="A805" s="523"/>
      <c r="B805" s="422" t="s">
        <v>458</v>
      </c>
      <c r="C805" s="424"/>
      <c r="D805" s="415">
        <v>14609</v>
      </c>
      <c r="E805" s="415">
        <v>9046</v>
      </c>
    </row>
    <row r="806" spans="1:5" ht="12.75" customHeight="1" x14ac:dyDescent="0.2">
      <c r="A806" s="523"/>
      <c r="B806" s="422" t="s">
        <v>459</v>
      </c>
      <c r="C806" s="424"/>
      <c r="D806" s="415">
        <v>15936</v>
      </c>
      <c r="E806" s="415">
        <v>9241</v>
      </c>
    </row>
    <row r="807" spans="1:5" x14ac:dyDescent="0.2">
      <c r="A807" s="523"/>
      <c r="B807" s="422" t="s">
        <v>460</v>
      </c>
      <c r="C807" s="424"/>
      <c r="D807" s="415">
        <v>16908</v>
      </c>
      <c r="E807" s="415">
        <v>9047</v>
      </c>
    </row>
    <row r="808" spans="1:5" x14ac:dyDescent="0.2">
      <c r="A808" s="523"/>
      <c r="B808" s="422" t="s">
        <v>461</v>
      </c>
      <c r="C808" s="424"/>
      <c r="D808" s="415">
        <v>17873</v>
      </c>
      <c r="E808" s="415">
        <v>8701</v>
      </c>
    </row>
    <row r="809" spans="1:5" x14ac:dyDescent="0.2">
      <c r="A809" s="523"/>
      <c r="B809" s="422" t="s">
        <v>462</v>
      </c>
      <c r="C809" s="424"/>
      <c r="D809" s="415">
        <v>18845</v>
      </c>
      <c r="E809" s="415">
        <v>7449</v>
      </c>
    </row>
    <row r="810" spans="1:5" ht="12.75" customHeight="1" x14ac:dyDescent="0.2">
      <c r="A810" s="523"/>
      <c r="B810" s="422" t="s">
        <v>463</v>
      </c>
      <c r="C810" s="424"/>
      <c r="D810" s="415">
        <v>19744</v>
      </c>
      <c r="E810" s="415">
        <v>6000</v>
      </c>
    </row>
    <row r="811" spans="1:5" ht="12.75" customHeight="1" x14ac:dyDescent="0.2">
      <c r="A811" s="523"/>
      <c r="B811" s="422" t="s">
        <v>464</v>
      </c>
      <c r="C811" s="424"/>
      <c r="D811" s="415">
        <v>20902</v>
      </c>
      <c r="E811" s="415">
        <v>3135</v>
      </c>
    </row>
    <row r="812" spans="1:5" ht="12.75" customHeight="1" x14ac:dyDescent="0.2">
      <c r="A812" s="523"/>
      <c r="B812" s="422" t="s">
        <v>465</v>
      </c>
      <c r="C812" s="424"/>
      <c r="D812" s="415">
        <v>6202</v>
      </c>
      <c r="E812" s="415">
        <v>5345</v>
      </c>
    </row>
    <row r="813" spans="1:5" ht="12.75" customHeight="1" x14ac:dyDescent="0.2">
      <c r="A813" s="523"/>
      <c r="B813" s="422" t="s">
        <v>466</v>
      </c>
      <c r="C813" s="424"/>
      <c r="D813" s="415">
        <v>8192</v>
      </c>
      <c r="E813" s="415">
        <v>6355</v>
      </c>
    </row>
    <row r="814" spans="1:5" ht="12.75" customHeight="1" x14ac:dyDescent="0.2">
      <c r="A814" s="523"/>
      <c r="B814" s="422" t="s">
        <v>467</v>
      </c>
      <c r="C814" s="424"/>
      <c r="D814" s="415">
        <v>9848</v>
      </c>
      <c r="E814" s="415">
        <v>7281</v>
      </c>
    </row>
    <row r="815" spans="1:5" ht="12.75" customHeight="1" x14ac:dyDescent="0.2">
      <c r="A815" s="523"/>
      <c r="B815" s="422" t="s">
        <v>468</v>
      </c>
      <c r="C815" s="424"/>
      <c r="D815" s="415">
        <v>11183</v>
      </c>
      <c r="E815" s="415">
        <v>8008</v>
      </c>
    </row>
    <row r="816" spans="1:5" ht="12.75" customHeight="1" x14ac:dyDescent="0.2">
      <c r="A816" s="523"/>
      <c r="B816" s="422" t="s">
        <v>469</v>
      </c>
      <c r="C816" s="424"/>
      <c r="D816" s="415">
        <v>13111</v>
      </c>
      <c r="E816" s="415">
        <v>8809</v>
      </c>
    </row>
    <row r="817" spans="1:5" ht="12.75" customHeight="1" x14ac:dyDescent="0.2">
      <c r="A817" s="523"/>
      <c r="B817" s="422" t="s">
        <v>470</v>
      </c>
      <c r="C817" s="424"/>
      <c r="D817" s="415">
        <v>14623</v>
      </c>
      <c r="E817" s="415">
        <v>9308</v>
      </c>
    </row>
    <row r="818" spans="1:5" ht="12.75" customHeight="1" x14ac:dyDescent="0.2">
      <c r="A818" s="523"/>
      <c r="B818" s="422" t="s">
        <v>471</v>
      </c>
      <c r="C818" s="424"/>
      <c r="D818" s="415">
        <v>15874</v>
      </c>
      <c r="E818" s="415">
        <v>9598</v>
      </c>
    </row>
    <row r="819" spans="1:5" x14ac:dyDescent="0.2">
      <c r="A819" s="523"/>
      <c r="B819" s="422" t="s">
        <v>472</v>
      </c>
      <c r="C819" s="424"/>
      <c r="D819" s="415">
        <v>16885</v>
      </c>
      <c r="E819" s="415">
        <v>9513</v>
      </c>
    </row>
    <row r="820" spans="1:5" x14ac:dyDescent="0.2">
      <c r="A820" s="523"/>
      <c r="B820" s="422" t="s">
        <v>473</v>
      </c>
      <c r="C820" s="424"/>
      <c r="D820" s="415">
        <v>17924</v>
      </c>
      <c r="E820" s="415">
        <v>9054</v>
      </c>
    </row>
    <row r="821" spans="1:5" x14ac:dyDescent="0.2">
      <c r="A821" s="523"/>
      <c r="B821" s="422" t="s">
        <v>474</v>
      </c>
      <c r="C821" s="424"/>
      <c r="D821" s="415">
        <v>18987</v>
      </c>
      <c r="E821" s="415">
        <v>8102</v>
      </c>
    </row>
    <row r="822" spans="1:5" ht="12.75" customHeight="1" x14ac:dyDescent="0.2">
      <c r="A822" s="523"/>
      <c r="B822" s="422" t="s">
        <v>475</v>
      </c>
      <c r="C822" s="424"/>
      <c r="D822" s="415">
        <v>19949</v>
      </c>
      <c r="E822" s="415">
        <v>6546</v>
      </c>
    </row>
    <row r="823" spans="1:5" ht="12.75" customHeight="1" x14ac:dyDescent="0.2">
      <c r="A823" s="523"/>
      <c r="B823" s="422" t="s">
        <v>476</v>
      </c>
      <c r="C823" s="424"/>
      <c r="D823" s="415">
        <v>21176</v>
      </c>
      <c r="E823" s="415">
        <v>3707</v>
      </c>
    </row>
    <row r="824" spans="1:5" ht="12.75" customHeight="1" x14ac:dyDescent="0.2">
      <c r="A824" s="523"/>
      <c r="B824" s="422" t="s">
        <v>479</v>
      </c>
      <c r="C824" s="424"/>
      <c r="D824" s="415">
        <v>7163</v>
      </c>
      <c r="E824" s="415">
        <v>6100</v>
      </c>
    </row>
    <row r="825" spans="1:5" ht="12.75" customHeight="1" x14ac:dyDescent="0.2">
      <c r="A825" s="523"/>
      <c r="B825" s="422" t="s">
        <v>480</v>
      </c>
      <c r="C825" s="424"/>
      <c r="D825" s="415">
        <v>8980</v>
      </c>
      <c r="E825" s="415">
        <v>6921</v>
      </c>
    </row>
    <row r="826" spans="1:5" ht="12.75" customHeight="1" x14ac:dyDescent="0.2">
      <c r="A826" s="523"/>
      <c r="B826" s="422" t="s">
        <v>481</v>
      </c>
      <c r="C826" s="424"/>
      <c r="D826" s="415">
        <v>10810</v>
      </c>
      <c r="E826" s="415">
        <v>7978</v>
      </c>
    </row>
    <row r="827" spans="1:5" ht="12.75" customHeight="1" x14ac:dyDescent="0.2">
      <c r="A827" s="523"/>
      <c r="B827" s="422" t="s">
        <v>482</v>
      </c>
      <c r="C827" s="424"/>
      <c r="D827" s="415">
        <v>12156</v>
      </c>
      <c r="E827" s="415">
        <v>8602</v>
      </c>
    </row>
    <row r="828" spans="1:5" ht="12.75" customHeight="1" x14ac:dyDescent="0.2">
      <c r="A828" s="523"/>
      <c r="B828" s="422" t="s">
        <v>483</v>
      </c>
      <c r="C828" s="424"/>
      <c r="D828" s="415">
        <v>13850</v>
      </c>
      <c r="E828" s="415">
        <v>9261</v>
      </c>
    </row>
    <row r="829" spans="1:5" ht="12.75" customHeight="1" x14ac:dyDescent="0.2">
      <c r="A829" s="523"/>
      <c r="B829" s="422" t="s">
        <v>484</v>
      </c>
      <c r="C829" s="424"/>
      <c r="D829" s="415">
        <v>15403</v>
      </c>
      <c r="E829" s="415">
        <v>9700</v>
      </c>
    </row>
    <row r="830" spans="1:5" ht="12.75" customHeight="1" x14ac:dyDescent="0.2">
      <c r="A830" s="523"/>
      <c r="B830" s="422" t="s">
        <v>485</v>
      </c>
      <c r="C830" s="424"/>
      <c r="D830" s="415">
        <v>16775</v>
      </c>
      <c r="E830" s="415">
        <v>10077</v>
      </c>
    </row>
    <row r="831" spans="1:5" x14ac:dyDescent="0.2">
      <c r="A831" s="523"/>
      <c r="B831" s="422" t="s">
        <v>486</v>
      </c>
      <c r="C831" s="424"/>
      <c r="D831" s="415">
        <v>17950</v>
      </c>
      <c r="E831" s="415">
        <v>10042</v>
      </c>
    </row>
    <row r="832" spans="1:5" x14ac:dyDescent="0.2">
      <c r="A832" s="523"/>
      <c r="B832" s="422" t="s">
        <v>487</v>
      </c>
      <c r="C832" s="424"/>
      <c r="D832" s="415">
        <v>18969</v>
      </c>
      <c r="E832" s="415">
        <v>9755</v>
      </c>
    </row>
    <row r="833" spans="1:5" x14ac:dyDescent="0.2">
      <c r="A833" s="523"/>
      <c r="B833" s="422" t="s">
        <v>488</v>
      </c>
      <c r="C833" s="424"/>
      <c r="D833" s="415">
        <v>20098</v>
      </c>
      <c r="E833" s="415">
        <v>8966</v>
      </c>
    </row>
    <row r="834" spans="1:5" ht="12.75" customHeight="1" x14ac:dyDescent="0.2">
      <c r="A834" s="523"/>
      <c r="B834" s="422" t="s">
        <v>489</v>
      </c>
      <c r="C834" s="424"/>
      <c r="D834" s="415">
        <v>21118</v>
      </c>
      <c r="E834" s="415">
        <v>7144</v>
      </c>
    </row>
    <row r="835" spans="1:5" ht="12.75" customHeight="1" x14ac:dyDescent="0.2">
      <c r="A835" s="523"/>
      <c r="B835" s="422" t="s">
        <v>490</v>
      </c>
      <c r="C835" s="424"/>
      <c r="D835" s="415">
        <v>22152</v>
      </c>
      <c r="E835" s="415">
        <v>3453</v>
      </c>
    </row>
    <row r="836" spans="1:5" ht="12.75" customHeight="1" x14ac:dyDescent="0.2">
      <c r="A836" s="523"/>
      <c r="B836" s="422" t="s">
        <v>491</v>
      </c>
      <c r="C836" s="424"/>
      <c r="D836" s="415">
        <v>6606</v>
      </c>
      <c r="E836" s="415">
        <v>5687</v>
      </c>
    </row>
    <row r="837" spans="1:5" ht="12.75" customHeight="1" x14ac:dyDescent="0.2">
      <c r="A837" s="523"/>
      <c r="B837" s="422" t="s">
        <v>492</v>
      </c>
      <c r="C837" s="424"/>
      <c r="D837" s="415">
        <v>8428</v>
      </c>
      <c r="E837" s="415">
        <v>6722</v>
      </c>
    </row>
    <row r="838" spans="1:5" ht="12.75" customHeight="1" x14ac:dyDescent="0.2">
      <c r="A838" s="523"/>
      <c r="B838" s="422" t="s">
        <v>493</v>
      </c>
      <c r="C838" s="424"/>
      <c r="D838" s="415">
        <v>10410</v>
      </c>
      <c r="E838" s="415">
        <v>7936</v>
      </c>
    </row>
    <row r="839" spans="1:5" ht="12.75" customHeight="1" x14ac:dyDescent="0.2">
      <c r="A839" s="523"/>
      <c r="B839" s="422" t="s">
        <v>494</v>
      </c>
      <c r="C839" s="424"/>
      <c r="D839" s="415">
        <v>11811</v>
      </c>
      <c r="E839" s="415">
        <v>8687</v>
      </c>
    </row>
    <row r="840" spans="1:5" ht="12.75" customHeight="1" x14ac:dyDescent="0.2">
      <c r="A840" s="523"/>
      <c r="B840" s="422" t="s">
        <v>495</v>
      </c>
      <c r="C840" s="424"/>
      <c r="D840" s="415">
        <v>13828</v>
      </c>
      <c r="E840" s="415">
        <v>9730</v>
      </c>
    </row>
    <row r="841" spans="1:5" ht="12.75" customHeight="1" x14ac:dyDescent="0.2">
      <c r="A841" s="523"/>
      <c r="B841" s="422" t="s">
        <v>496</v>
      </c>
      <c r="C841" s="424"/>
      <c r="D841" s="415">
        <v>15734</v>
      </c>
      <c r="E841" s="415">
        <v>10566</v>
      </c>
    </row>
    <row r="842" spans="1:5" ht="12.75" customHeight="1" x14ac:dyDescent="0.2">
      <c r="A842" s="523"/>
      <c r="B842" s="422" t="s">
        <v>497</v>
      </c>
      <c r="C842" s="424"/>
      <c r="D842" s="415">
        <v>17244</v>
      </c>
      <c r="E842" s="415">
        <v>10751</v>
      </c>
    </row>
    <row r="843" spans="1:5" x14ac:dyDescent="0.2">
      <c r="A843" s="523"/>
      <c r="B843" s="422" t="s">
        <v>498</v>
      </c>
      <c r="C843" s="424"/>
      <c r="D843" s="415">
        <v>18468</v>
      </c>
      <c r="E843" s="415">
        <v>10892</v>
      </c>
    </row>
    <row r="844" spans="1:5" x14ac:dyDescent="0.2">
      <c r="A844" s="523"/>
      <c r="B844" s="422" t="s">
        <v>499</v>
      </c>
      <c r="C844" s="424"/>
      <c r="D844" s="415">
        <v>19616</v>
      </c>
      <c r="E844" s="415">
        <v>10539</v>
      </c>
    </row>
    <row r="845" spans="1:5" x14ac:dyDescent="0.2">
      <c r="A845" s="523"/>
      <c r="B845" s="422" t="s">
        <v>500</v>
      </c>
      <c r="C845" s="424"/>
      <c r="D845" s="415">
        <v>20792</v>
      </c>
      <c r="E845" s="415">
        <v>9760</v>
      </c>
    </row>
    <row r="846" spans="1:5" ht="12.75" customHeight="1" x14ac:dyDescent="0.2">
      <c r="A846" s="523"/>
      <c r="B846" s="422" t="s">
        <v>501</v>
      </c>
      <c r="C846" s="424"/>
      <c r="D846" s="415">
        <v>22036</v>
      </c>
      <c r="E846" s="415">
        <v>7824</v>
      </c>
    </row>
    <row r="847" spans="1:5" ht="12.75" customHeight="1" x14ac:dyDescent="0.2">
      <c r="A847" s="523"/>
      <c r="B847" s="422" t="s">
        <v>502</v>
      </c>
      <c r="C847" s="424"/>
      <c r="D847" s="415">
        <v>23196</v>
      </c>
      <c r="E847" s="415">
        <v>3835</v>
      </c>
    </row>
    <row r="848" spans="1:5" ht="12.75" customHeight="1" x14ac:dyDescent="0.2">
      <c r="A848" s="523" t="s">
        <v>119</v>
      </c>
      <c r="B848" s="422" t="s">
        <v>432</v>
      </c>
      <c r="C848" s="424"/>
      <c r="D848" s="415">
        <v>4469</v>
      </c>
      <c r="E848" s="415">
        <v>3948</v>
      </c>
    </row>
    <row r="849" spans="1:5" x14ac:dyDescent="0.2">
      <c r="A849" s="523"/>
      <c r="B849" s="422" t="s">
        <v>433</v>
      </c>
      <c r="C849" s="424"/>
      <c r="D849" s="415">
        <v>5756</v>
      </c>
      <c r="E849" s="415">
        <v>4772</v>
      </c>
    </row>
    <row r="850" spans="1:5" x14ac:dyDescent="0.2">
      <c r="A850" s="523"/>
      <c r="B850" s="422" t="s">
        <v>434</v>
      </c>
      <c r="C850" s="424"/>
      <c r="D850" s="415">
        <v>7003</v>
      </c>
      <c r="E850" s="415">
        <v>5651</v>
      </c>
    </row>
    <row r="851" spans="1:5" x14ac:dyDescent="0.2">
      <c r="A851" s="523"/>
      <c r="B851" s="422" t="s">
        <v>435</v>
      </c>
      <c r="C851" s="424"/>
      <c r="D851" s="415">
        <v>7683</v>
      </c>
      <c r="E851" s="415">
        <v>6028</v>
      </c>
    </row>
    <row r="852" spans="1:5" x14ac:dyDescent="0.2">
      <c r="A852" s="523"/>
      <c r="B852" s="422" t="s">
        <v>436</v>
      </c>
      <c r="C852" s="424"/>
      <c r="D852" s="415">
        <v>8559</v>
      </c>
      <c r="E852" s="415">
        <v>6415</v>
      </c>
    </row>
    <row r="853" spans="1:5" x14ac:dyDescent="0.2">
      <c r="A853" s="523"/>
      <c r="B853" s="422" t="s">
        <v>437</v>
      </c>
      <c r="C853" s="424"/>
      <c r="D853" s="415">
        <v>9516</v>
      </c>
      <c r="E853" s="415">
        <v>6703</v>
      </c>
    </row>
    <row r="854" spans="1:5" x14ac:dyDescent="0.2">
      <c r="A854" s="523"/>
      <c r="B854" s="422" t="s">
        <v>438</v>
      </c>
      <c r="C854" s="424"/>
      <c r="D854" s="415">
        <v>10043</v>
      </c>
      <c r="E854" s="415">
        <v>6516</v>
      </c>
    </row>
    <row r="855" spans="1:5" x14ac:dyDescent="0.2">
      <c r="A855" s="523"/>
      <c r="B855" s="422" t="s">
        <v>439</v>
      </c>
      <c r="C855" s="424"/>
      <c r="D855" s="415">
        <v>10568</v>
      </c>
      <c r="E855" s="415">
        <v>6149</v>
      </c>
    </row>
    <row r="856" spans="1:5" x14ac:dyDescent="0.2">
      <c r="A856" s="523"/>
      <c r="B856" s="422" t="s">
        <v>440</v>
      </c>
      <c r="C856" s="424"/>
      <c r="D856" s="415">
        <v>11144</v>
      </c>
      <c r="E856" s="415">
        <v>5463</v>
      </c>
    </row>
    <row r="857" spans="1:5" x14ac:dyDescent="0.2">
      <c r="A857" s="523"/>
      <c r="B857" s="422" t="s">
        <v>441</v>
      </c>
      <c r="C857" s="424"/>
      <c r="D857" s="415">
        <v>11872</v>
      </c>
      <c r="E857" s="415">
        <v>4496</v>
      </c>
    </row>
    <row r="858" spans="1:5" x14ac:dyDescent="0.2">
      <c r="A858" s="523"/>
      <c r="B858" s="422" t="s">
        <v>442</v>
      </c>
      <c r="C858" s="424"/>
      <c r="D858" s="415">
        <v>12404</v>
      </c>
      <c r="E858" s="415">
        <v>3283</v>
      </c>
    </row>
    <row r="859" spans="1:5" x14ac:dyDescent="0.2">
      <c r="A859" s="523"/>
      <c r="B859" s="422" t="s">
        <v>443</v>
      </c>
      <c r="C859" s="424"/>
      <c r="D859" s="415">
        <v>12817</v>
      </c>
      <c r="E859" s="415">
        <v>1329</v>
      </c>
    </row>
    <row r="860" spans="1:5" x14ac:dyDescent="0.2">
      <c r="A860" s="523"/>
      <c r="B860" s="422" t="s">
        <v>453</v>
      </c>
      <c r="C860" s="424"/>
      <c r="D860" s="415">
        <v>4003</v>
      </c>
      <c r="E860" s="415">
        <v>3509</v>
      </c>
    </row>
    <row r="861" spans="1:5" x14ac:dyDescent="0.2">
      <c r="A861" s="523"/>
      <c r="B861" s="422" t="s">
        <v>454</v>
      </c>
      <c r="C861" s="424"/>
      <c r="D861" s="415">
        <v>5150</v>
      </c>
      <c r="E861" s="415">
        <v>4250</v>
      </c>
    </row>
    <row r="862" spans="1:5" x14ac:dyDescent="0.2">
      <c r="A862" s="523"/>
      <c r="B862" s="422" t="s">
        <v>455</v>
      </c>
      <c r="C862" s="424"/>
      <c r="D862" s="415">
        <v>6308</v>
      </c>
      <c r="E862" s="415">
        <v>5062</v>
      </c>
    </row>
    <row r="863" spans="1:5" x14ac:dyDescent="0.2">
      <c r="A863" s="523"/>
      <c r="B863" s="422" t="s">
        <v>456</v>
      </c>
      <c r="C863" s="424"/>
      <c r="D863" s="415">
        <v>7137</v>
      </c>
      <c r="E863" s="415">
        <v>5536</v>
      </c>
    </row>
    <row r="864" spans="1:5" x14ac:dyDescent="0.2">
      <c r="A864" s="523"/>
      <c r="B864" s="422" t="s">
        <v>457</v>
      </c>
      <c r="C864" s="424"/>
      <c r="D864" s="415">
        <v>8069</v>
      </c>
      <c r="E864" s="415">
        <v>5934</v>
      </c>
    </row>
    <row r="865" spans="1:5" x14ac:dyDescent="0.2">
      <c r="A865" s="523"/>
      <c r="B865" s="422" t="s">
        <v>458</v>
      </c>
      <c r="C865" s="424"/>
      <c r="D865" s="415">
        <v>9020</v>
      </c>
      <c r="E865" s="415">
        <v>6230</v>
      </c>
    </row>
    <row r="866" spans="1:5" x14ac:dyDescent="0.2">
      <c r="A866" s="523"/>
      <c r="B866" s="422" t="s">
        <v>459</v>
      </c>
      <c r="C866" s="424"/>
      <c r="D866" s="415">
        <v>9771</v>
      </c>
      <c r="E866" s="415">
        <v>6153</v>
      </c>
    </row>
    <row r="867" spans="1:5" x14ac:dyDescent="0.2">
      <c r="A867" s="523"/>
      <c r="B867" s="422" t="s">
        <v>460</v>
      </c>
      <c r="C867" s="424"/>
      <c r="D867" s="415">
        <v>10324</v>
      </c>
      <c r="E867" s="415">
        <v>5722</v>
      </c>
    </row>
    <row r="868" spans="1:5" x14ac:dyDescent="0.2">
      <c r="A868" s="523"/>
      <c r="B868" s="422" t="s">
        <v>461</v>
      </c>
      <c r="C868" s="424"/>
      <c r="D868" s="415">
        <v>10829</v>
      </c>
      <c r="E868" s="415">
        <v>5053</v>
      </c>
    </row>
    <row r="869" spans="1:5" x14ac:dyDescent="0.2">
      <c r="A869" s="523"/>
      <c r="B869" s="422" t="s">
        <v>462</v>
      </c>
      <c r="C869" s="424"/>
      <c r="D869" s="415">
        <v>11429</v>
      </c>
      <c r="E869" s="415">
        <v>4235</v>
      </c>
    </row>
    <row r="870" spans="1:5" x14ac:dyDescent="0.2">
      <c r="A870" s="523"/>
      <c r="B870" s="422" t="s">
        <v>463</v>
      </c>
      <c r="C870" s="424"/>
      <c r="D870" s="415">
        <v>11924</v>
      </c>
      <c r="E870" s="415">
        <v>2965</v>
      </c>
    </row>
    <row r="871" spans="1:5" x14ac:dyDescent="0.2">
      <c r="A871" s="523"/>
      <c r="B871" s="422" t="s">
        <v>464</v>
      </c>
      <c r="C871" s="424"/>
      <c r="D871" s="415">
        <v>12525</v>
      </c>
      <c r="E871" s="415">
        <v>1179</v>
      </c>
    </row>
    <row r="872" spans="1:5" x14ac:dyDescent="0.2">
      <c r="A872" s="523"/>
      <c r="B872" s="422" t="s">
        <v>465</v>
      </c>
      <c r="C872" s="424"/>
      <c r="D872" s="415">
        <v>4072</v>
      </c>
      <c r="E872" s="415">
        <v>3624</v>
      </c>
    </row>
    <row r="873" spans="1:5" x14ac:dyDescent="0.2">
      <c r="A873" s="523"/>
      <c r="B873" s="422" t="s">
        <v>466</v>
      </c>
      <c r="C873" s="424"/>
      <c r="D873" s="415">
        <v>5177</v>
      </c>
      <c r="E873" s="415">
        <v>4311</v>
      </c>
    </row>
    <row r="874" spans="1:5" x14ac:dyDescent="0.2">
      <c r="A874" s="523"/>
      <c r="B874" s="422" t="s">
        <v>467</v>
      </c>
      <c r="C874" s="424"/>
      <c r="D874" s="415">
        <v>6333</v>
      </c>
      <c r="E874" s="415">
        <v>5069</v>
      </c>
    </row>
    <row r="875" spans="1:5" x14ac:dyDescent="0.2">
      <c r="A875" s="523"/>
      <c r="B875" s="422" t="s">
        <v>468</v>
      </c>
      <c r="C875" s="424"/>
      <c r="D875" s="415">
        <v>7043</v>
      </c>
      <c r="E875" s="415">
        <v>5485</v>
      </c>
    </row>
    <row r="876" spans="1:5" x14ac:dyDescent="0.2">
      <c r="A876" s="523"/>
      <c r="B876" s="422" t="s">
        <v>469</v>
      </c>
      <c r="C876" s="424"/>
      <c r="D876" s="415">
        <v>8211</v>
      </c>
      <c r="E876" s="415">
        <v>6134</v>
      </c>
    </row>
    <row r="877" spans="1:5" x14ac:dyDescent="0.2">
      <c r="A877" s="523"/>
      <c r="B877" s="422" t="s">
        <v>470</v>
      </c>
      <c r="C877" s="424"/>
      <c r="D877" s="415">
        <v>9036</v>
      </c>
      <c r="E877" s="415">
        <v>6316</v>
      </c>
    </row>
    <row r="878" spans="1:5" x14ac:dyDescent="0.2">
      <c r="A878" s="523"/>
      <c r="B878" s="422" t="s">
        <v>471</v>
      </c>
      <c r="C878" s="424"/>
      <c r="D878" s="415">
        <v>9747</v>
      </c>
      <c r="E878" s="415">
        <v>6240</v>
      </c>
    </row>
    <row r="879" spans="1:5" x14ac:dyDescent="0.2">
      <c r="A879" s="523"/>
      <c r="B879" s="422" t="s">
        <v>472</v>
      </c>
      <c r="C879" s="424"/>
      <c r="D879" s="415">
        <v>10281</v>
      </c>
      <c r="E879" s="415">
        <v>5852</v>
      </c>
    </row>
    <row r="880" spans="1:5" x14ac:dyDescent="0.2">
      <c r="A880" s="523"/>
      <c r="B880" s="422" t="s">
        <v>473</v>
      </c>
      <c r="C880" s="424"/>
      <c r="D880" s="415">
        <v>10815</v>
      </c>
      <c r="E880" s="415">
        <v>5215</v>
      </c>
    </row>
    <row r="881" spans="1:5" x14ac:dyDescent="0.2">
      <c r="A881" s="523"/>
      <c r="B881" s="422" t="s">
        <v>474</v>
      </c>
      <c r="C881" s="424"/>
      <c r="D881" s="415">
        <v>11339</v>
      </c>
      <c r="E881" s="415">
        <v>4369</v>
      </c>
    </row>
    <row r="882" spans="1:5" x14ac:dyDescent="0.2">
      <c r="A882" s="523"/>
      <c r="B882" s="422" t="s">
        <v>475</v>
      </c>
      <c r="C882" s="424"/>
      <c r="D882" s="415">
        <v>11796</v>
      </c>
      <c r="E882" s="415">
        <v>3171</v>
      </c>
    </row>
    <row r="883" spans="1:5" x14ac:dyDescent="0.2">
      <c r="A883" s="523"/>
      <c r="B883" s="422" t="s">
        <v>476</v>
      </c>
      <c r="C883" s="424"/>
      <c r="D883" s="415">
        <v>12370</v>
      </c>
      <c r="E883" s="415">
        <v>1328</v>
      </c>
    </row>
    <row r="884" spans="1:5" x14ac:dyDescent="0.2">
      <c r="A884" s="523"/>
      <c r="B884" s="422" t="s">
        <v>479</v>
      </c>
      <c r="C884" s="424"/>
      <c r="D884" s="415">
        <v>3993</v>
      </c>
      <c r="E884" s="415">
        <v>3559</v>
      </c>
    </row>
    <row r="885" spans="1:5" x14ac:dyDescent="0.2">
      <c r="A885" s="523"/>
      <c r="B885" s="422" t="s">
        <v>480</v>
      </c>
      <c r="C885" s="424"/>
      <c r="D885" s="415">
        <v>5112</v>
      </c>
      <c r="E885" s="415">
        <v>4268</v>
      </c>
    </row>
    <row r="886" spans="1:5" x14ac:dyDescent="0.2">
      <c r="A886" s="523"/>
      <c r="B886" s="422" t="s">
        <v>481</v>
      </c>
      <c r="C886" s="424"/>
      <c r="D886" s="415">
        <v>6450</v>
      </c>
      <c r="E886" s="415">
        <v>5227</v>
      </c>
    </row>
    <row r="887" spans="1:5" x14ac:dyDescent="0.2">
      <c r="A887" s="523"/>
      <c r="B887" s="422" t="s">
        <v>482</v>
      </c>
      <c r="C887" s="424"/>
      <c r="D887" s="415">
        <v>7273</v>
      </c>
      <c r="E887" s="415">
        <v>5719</v>
      </c>
    </row>
    <row r="888" spans="1:5" x14ac:dyDescent="0.2">
      <c r="A888" s="523"/>
      <c r="B888" s="422" t="s">
        <v>483</v>
      </c>
      <c r="C888" s="424"/>
      <c r="D888" s="415">
        <v>8348</v>
      </c>
      <c r="E888" s="415">
        <v>6293</v>
      </c>
    </row>
    <row r="889" spans="1:5" x14ac:dyDescent="0.2">
      <c r="A889" s="523"/>
      <c r="B889" s="422" t="s">
        <v>484</v>
      </c>
      <c r="C889" s="424"/>
      <c r="D889" s="415">
        <v>9220</v>
      </c>
      <c r="E889" s="415">
        <v>6486</v>
      </c>
    </row>
    <row r="890" spans="1:5" x14ac:dyDescent="0.2">
      <c r="A890" s="523"/>
      <c r="B890" s="422" t="s">
        <v>485</v>
      </c>
      <c r="C890" s="424"/>
      <c r="D890" s="415">
        <v>9920</v>
      </c>
      <c r="E890" s="415">
        <v>6322</v>
      </c>
    </row>
    <row r="891" spans="1:5" x14ac:dyDescent="0.2">
      <c r="A891" s="523"/>
      <c r="B891" s="422" t="s">
        <v>486</v>
      </c>
      <c r="C891" s="424"/>
      <c r="D891" s="415">
        <v>10503</v>
      </c>
      <c r="E891" s="415">
        <v>5990</v>
      </c>
    </row>
    <row r="892" spans="1:5" x14ac:dyDescent="0.2">
      <c r="A892" s="523"/>
      <c r="B892" s="422" t="s">
        <v>487</v>
      </c>
      <c r="C892" s="424"/>
      <c r="D892" s="415">
        <v>11019</v>
      </c>
      <c r="E892" s="415">
        <v>5438</v>
      </c>
    </row>
    <row r="893" spans="1:5" x14ac:dyDescent="0.2">
      <c r="A893" s="523"/>
      <c r="B893" s="422" t="s">
        <v>488</v>
      </c>
      <c r="C893" s="424"/>
      <c r="D893" s="415">
        <v>11564</v>
      </c>
      <c r="E893" s="415">
        <v>4575</v>
      </c>
    </row>
    <row r="894" spans="1:5" x14ac:dyDescent="0.2">
      <c r="A894" s="523"/>
      <c r="B894" s="422" t="s">
        <v>489</v>
      </c>
      <c r="C894" s="424"/>
      <c r="D894" s="415">
        <v>12037</v>
      </c>
      <c r="E894" s="415">
        <v>3350</v>
      </c>
    </row>
    <row r="895" spans="1:5" x14ac:dyDescent="0.2">
      <c r="A895" s="523"/>
      <c r="B895" s="422" t="s">
        <v>490</v>
      </c>
      <c r="C895" s="424"/>
      <c r="D895" s="415">
        <v>12670</v>
      </c>
      <c r="E895" s="415">
        <v>1375</v>
      </c>
    </row>
    <row r="896" spans="1:5" x14ac:dyDescent="0.2">
      <c r="A896" s="523"/>
      <c r="B896" s="422" t="s">
        <v>491</v>
      </c>
      <c r="C896" s="424"/>
      <c r="D896" s="415">
        <v>4216</v>
      </c>
      <c r="E896" s="415">
        <v>3727</v>
      </c>
    </row>
    <row r="897" spans="1:5" x14ac:dyDescent="0.2">
      <c r="A897" s="523"/>
      <c r="B897" s="422" t="s">
        <v>492</v>
      </c>
      <c r="C897" s="424"/>
      <c r="D897" s="415">
        <v>5305</v>
      </c>
      <c r="E897" s="415">
        <v>4427</v>
      </c>
    </row>
    <row r="898" spans="1:5" x14ac:dyDescent="0.2">
      <c r="A898" s="523"/>
      <c r="B898" s="422" t="s">
        <v>493</v>
      </c>
      <c r="C898" s="424"/>
      <c r="D898" s="415">
        <v>6526</v>
      </c>
      <c r="E898" s="415">
        <v>5277</v>
      </c>
    </row>
    <row r="899" spans="1:5" x14ac:dyDescent="0.2">
      <c r="A899" s="523"/>
      <c r="B899" s="422" t="s">
        <v>494</v>
      </c>
      <c r="C899" s="424"/>
      <c r="D899" s="415">
        <v>7393</v>
      </c>
      <c r="E899" s="415">
        <v>5843</v>
      </c>
    </row>
    <row r="900" spans="1:5" x14ac:dyDescent="0.2">
      <c r="A900" s="523"/>
      <c r="B900" s="422" t="s">
        <v>495</v>
      </c>
      <c r="C900" s="424"/>
      <c r="D900" s="415">
        <v>8354</v>
      </c>
      <c r="E900" s="415">
        <v>6268</v>
      </c>
    </row>
    <row r="901" spans="1:5" x14ac:dyDescent="0.2">
      <c r="A901" s="523"/>
      <c r="B901" s="422" t="s">
        <v>496</v>
      </c>
      <c r="C901" s="424"/>
      <c r="D901" s="415">
        <v>9327</v>
      </c>
      <c r="E901" s="415">
        <v>6514</v>
      </c>
    </row>
    <row r="902" spans="1:5" x14ac:dyDescent="0.2">
      <c r="A902" s="523"/>
      <c r="B902" s="422" t="s">
        <v>497</v>
      </c>
      <c r="C902" s="424"/>
      <c r="D902" s="415">
        <v>10026</v>
      </c>
      <c r="E902" s="415">
        <v>6461</v>
      </c>
    </row>
    <row r="903" spans="1:5" x14ac:dyDescent="0.2">
      <c r="A903" s="523"/>
      <c r="B903" s="422" t="s">
        <v>498</v>
      </c>
      <c r="C903" s="424"/>
      <c r="D903" s="415">
        <v>10569</v>
      </c>
      <c r="E903" s="415">
        <v>6235</v>
      </c>
    </row>
    <row r="904" spans="1:5" x14ac:dyDescent="0.2">
      <c r="A904" s="523"/>
      <c r="B904" s="422" t="s">
        <v>499</v>
      </c>
      <c r="C904" s="424"/>
      <c r="D904" s="415">
        <v>11098</v>
      </c>
      <c r="E904" s="415">
        <v>5698</v>
      </c>
    </row>
    <row r="905" spans="1:5" x14ac:dyDescent="0.2">
      <c r="A905" s="523"/>
      <c r="B905" s="422" t="s">
        <v>500</v>
      </c>
      <c r="C905" s="424"/>
      <c r="D905" s="415">
        <v>11614</v>
      </c>
      <c r="E905" s="415">
        <v>4928</v>
      </c>
    </row>
    <row r="906" spans="1:5" x14ac:dyDescent="0.2">
      <c r="A906" s="523"/>
      <c r="B906" s="422" t="s">
        <v>501</v>
      </c>
      <c r="C906" s="424"/>
      <c r="D906" s="415">
        <v>12052</v>
      </c>
      <c r="E906" s="415">
        <v>3621</v>
      </c>
    </row>
    <row r="907" spans="1:5" x14ac:dyDescent="0.2">
      <c r="A907" s="523"/>
      <c r="B907" s="422" t="s">
        <v>502</v>
      </c>
      <c r="C907" s="424"/>
      <c r="D907" s="415">
        <v>12697</v>
      </c>
      <c r="E907" s="415">
        <v>1691</v>
      </c>
    </row>
    <row r="908" spans="1:5" ht="12.75" customHeight="1" x14ac:dyDescent="0.2">
      <c r="A908" s="523" t="s">
        <v>120</v>
      </c>
      <c r="B908" s="422" t="s">
        <v>432</v>
      </c>
      <c r="C908" s="424"/>
      <c r="D908" s="415">
        <v>2373</v>
      </c>
      <c r="E908" s="415">
        <v>2036</v>
      </c>
    </row>
    <row r="909" spans="1:5" x14ac:dyDescent="0.2">
      <c r="A909" s="523"/>
      <c r="B909" s="422" t="s">
        <v>433</v>
      </c>
      <c r="C909" s="424"/>
      <c r="D909" s="415">
        <v>3003</v>
      </c>
      <c r="E909" s="415">
        <v>2518</v>
      </c>
    </row>
    <row r="910" spans="1:5" x14ac:dyDescent="0.2">
      <c r="A910" s="523"/>
      <c r="B910" s="422" t="s">
        <v>434</v>
      </c>
      <c r="C910" s="424"/>
      <c r="D910" s="415">
        <v>3614</v>
      </c>
      <c r="E910" s="415">
        <v>2952</v>
      </c>
    </row>
    <row r="911" spans="1:5" x14ac:dyDescent="0.2">
      <c r="A911" s="523"/>
      <c r="B911" s="422" t="s">
        <v>435</v>
      </c>
      <c r="C911" s="424"/>
      <c r="D911" s="415">
        <v>3938</v>
      </c>
      <c r="E911" s="415">
        <v>3137</v>
      </c>
    </row>
    <row r="912" spans="1:5" x14ac:dyDescent="0.2">
      <c r="A912" s="523"/>
      <c r="B912" s="422" t="s">
        <v>436</v>
      </c>
      <c r="C912" s="424"/>
      <c r="D912" s="415">
        <v>4431</v>
      </c>
      <c r="E912" s="415">
        <v>3374</v>
      </c>
    </row>
    <row r="913" spans="1:5" x14ac:dyDescent="0.2">
      <c r="A913" s="523"/>
      <c r="B913" s="422" t="s">
        <v>437</v>
      </c>
      <c r="C913" s="424"/>
      <c r="D913" s="415">
        <v>4868</v>
      </c>
      <c r="E913" s="415">
        <v>3447</v>
      </c>
    </row>
    <row r="914" spans="1:5" x14ac:dyDescent="0.2">
      <c r="A914" s="523"/>
      <c r="B914" s="422" t="s">
        <v>438</v>
      </c>
      <c r="C914" s="424"/>
      <c r="D914" s="415">
        <v>5172</v>
      </c>
      <c r="E914" s="415">
        <v>3243</v>
      </c>
    </row>
    <row r="915" spans="1:5" x14ac:dyDescent="0.2">
      <c r="A915" s="523"/>
      <c r="B915" s="422" t="s">
        <v>439</v>
      </c>
      <c r="C915" s="424"/>
      <c r="D915" s="415">
        <v>5455</v>
      </c>
      <c r="E915" s="415">
        <v>2991</v>
      </c>
    </row>
    <row r="916" spans="1:5" x14ac:dyDescent="0.2">
      <c r="A916" s="523"/>
      <c r="B916" s="422" t="s">
        <v>440</v>
      </c>
      <c r="C916" s="424"/>
      <c r="D916" s="415">
        <v>5736</v>
      </c>
      <c r="E916" s="415">
        <v>2558</v>
      </c>
    </row>
    <row r="917" spans="1:5" x14ac:dyDescent="0.2">
      <c r="A917" s="523"/>
      <c r="B917" s="422" t="s">
        <v>441</v>
      </c>
      <c r="C917" s="424"/>
      <c r="D917" s="415">
        <v>6046</v>
      </c>
      <c r="E917" s="415">
        <v>1950</v>
      </c>
    </row>
    <row r="918" spans="1:5" x14ac:dyDescent="0.2">
      <c r="A918" s="523"/>
      <c r="B918" s="422" t="s">
        <v>442</v>
      </c>
      <c r="C918" s="424"/>
      <c r="D918" s="415">
        <v>6288</v>
      </c>
      <c r="E918" s="415">
        <v>1396</v>
      </c>
    </row>
    <row r="919" spans="1:5" x14ac:dyDescent="0.2">
      <c r="A919" s="523"/>
      <c r="B919" s="422" t="s">
        <v>443</v>
      </c>
      <c r="C919" s="424"/>
      <c r="D919" s="415">
        <v>6505</v>
      </c>
      <c r="E919" s="415">
        <v>330</v>
      </c>
    </row>
    <row r="920" spans="1:5" x14ac:dyDescent="0.2">
      <c r="A920" s="523"/>
      <c r="B920" s="422" t="s">
        <v>453</v>
      </c>
      <c r="C920" s="424"/>
      <c r="D920" s="415">
        <v>2087</v>
      </c>
      <c r="E920" s="415">
        <v>1747</v>
      </c>
    </row>
    <row r="921" spans="1:5" x14ac:dyDescent="0.2">
      <c r="A921" s="523"/>
      <c r="B921" s="422" t="s">
        <v>454</v>
      </c>
      <c r="C921" s="424"/>
      <c r="D921" s="415">
        <v>2764</v>
      </c>
      <c r="E921" s="415">
        <v>2255</v>
      </c>
    </row>
    <row r="922" spans="1:5" x14ac:dyDescent="0.2">
      <c r="A922" s="523"/>
      <c r="B922" s="422" t="s">
        <v>455</v>
      </c>
      <c r="C922" s="424"/>
      <c r="D922" s="415">
        <v>3252</v>
      </c>
      <c r="E922" s="415">
        <v>2573</v>
      </c>
    </row>
    <row r="923" spans="1:5" x14ac:dyDescent="0.2">
      <c r="A923" s="523"/>
      <c r="B923" s="422" t="s">
        <v>456</v>
      </c>
      <c r="C923" s="424"/>
      <c r="D923" s="415">
        <v>3552</v>
      </c>
      <c r="E923" s="415">
        <v>2716</v>
      </c>
    </row>
    <row r="924" spans="1:5" x14ac:dyDescent="0.2">
      <c r="A924" s="523"/>
      <c r="B924" s="422" t="s">
        <v>457</v>
      </c>
      <c r="C924" s="424"/>
      <c r="D924" s="415">
        <v>3970</v>
      </c>
      <c r="E924" s="415">
        <v>2898</v>
      </c>
    </row>
    <row r="925" spans="1:5" x14ac:dyDescent="0.2">
      <c r="A925" s="523"/>
      <c r="B925" s="422" t="s">
        <v>458</v>
      </c>
      <c r="C925" s="424"/>
      <c r="D925" s="415">
        <v>4381</v>
      </c>
      <c r="E925" s="415">
        <v>3020</v>
      </c>
    </row>
    <row r="926" spans="1:5" x14ac:dyDescent="0.2">
      <c r="A926" s="523"/>
      <c r="B926" s="422" t="s">
        <v>459</v>
      </c>
      <c r="C926" s="424"/>
      <c r="D926" s="415">
        <v>4785</v>
      </c>
      <c r="E926" s="415">
        <v>2953</v>
      </c>
    </row>
    <row r="927" spans="1:5" x14ac:dyDescent="0.2">
      <c r="A927" s="523"/>
      <c r="B927" s="422" t="s">
        <v>460</v>
      </c>
      <c r="C927" s="424"/>
      <c r="D927" s="415">
        <v>5058</v>
      </c>
      <c r="E927" s="415">
        <v>2776</v>
      </c>
    </row>
    <row r="928" spans="1:5" x14ac:dyDescent="0.2">
      <c r="A928" s="523"/>
      <c r="B928" s="422" t="s">
        <v>461</v>
      </c>
      <c r="C928" s="424"/>
      <c r="D928" s="415">
        <v>5322</v>
      </c>
      <c r="E928" s="415">
        <v>2417</v>
      </c>
    </row>
    <row r="929" spans="1:5" x14ac:dyDescent="0.2">
      <c r="A929" s="523"/>
      <c r="B929" s="422" t="s">
        <v>462</v>
      </c>
      <c r="C929" s="424"/>
      <c r="D929" s="415">
        <v>5633</v>
      </c>
      <c r="E929" s="415">
        <v>2078</v>
      </c>
    </row>
    <row r="930" spans="1:5" x14ac:dyDescent="0.2">
      <c r="A930" s="523"/>
      <c r="B930" s="422" t="s">
        <v>463</v>
      </c>
      <c r="C930" s="424"/>
      <c r="D930" s="415">
        <v>5870</v>
      </c>
      <c r="E930" s="415">
        <v>1535</v>
      </c>
    </row>
    <row r="931" spans="1:5" x14ac:dyDescent="0.2">
      <c r="A931" s="523"/>
      <c r="B931" s="422" t="s">
        <v>464</v>
      </c>
      <c r="C931" s="424"/>
      <c r="D931" s="415">
        <v>6138</v>
      </c>
      <c r="E931" s="415">
        <v>365</v>
      </c>
    </row>
    <row r="932" spans="1:5" x14ac:dyDescent="0.2">
      <c r="A932" s="523"/>
      <c r="B932" s="422" t="s">
        <v>465</v>
      </c>
      <c r="C932" s="424"/>
      <c r="D932" s="415">
        <v>2051</v>
      </c>
      <c r="E932" s="415">
        <v>1730</v>
      </c>
    </row>
    <row r="933" spans="1:5" x14ac:dyDescent="0.2">
      <c r="A933" s="523"/>
      <c r="B933" s="422" t="s">
        <v>466</v>
      </c>
      <c r="C933" s="424"/>
      <c r="D933" s="415">
        <v>2649</v>
      </c>
      <c r="E933" s="415">
        <v>2151</v>
      </c>
    </row>
    <row r="934" spans="1:5" x14ac:dyDescent="0.2">
      <c r="A934" s="523"/>
      <c r="B934" s="422" t="s">
        <v>467</v>
      </c>
      <c r="C934" s="424"/>
      <c r="D934" s="415">
        <v>3245</v>
      </c>
      <c r="E934" s="415">
        <v>2555</v>
      </c>
    </row>
    <row r="935" spans="1:5" x14ac:dyDescent="0.2">
      <c r="A935" s="523"/>
      <c r="B935" s="422" t="s">
        <v>468</v>
      </c>
      <c r="C935" s="424"/>
      <c r="D935" s="415">
        <v>3566</v>
      </c>
      <c r="E935" s="415">
        <v>2736</v>
      </c>
    </row>
    <row r="936" spans="1:5" x14ac:dyDescent="0.2">
      <c r="A936" s="523"/>
      <c r="B936" s="422" t="s">
        <v>469</v>
      </c>
      <c r="C936" s="424"/>
      <c r="D936" s="415">
        <v>4041</v>
      </c>
      <c r="E936" s="415">
        <v>3013</v>
      </c>
    </row>
    <row r="937" spans="1:5" x14ac:dyDescent="0.2">
      <c r="A937" s="523"/>
      <c r="B937" s="422" t="s">
        <v>470</v>
      </c>
      <c r="C937" s="424"/>
      <c r="D937" s="415">
        <v>4436</v>
      </c>
      <c r="E937" s="415">
        <v>3091</v>
      </c>
    </row>
    <row r="938" spans="1:5" x14ac:dyDescent="0.2">
      <c r="A938" s="523"/>
      <c r="B938" s="422" t="s">
        <v>471</v>
      </c>
      <c r="C938" s="424"/>
      <c r="D938" s="415">
        <v>4843</v>
      </c>
      <c r="E938" s="415">
        <v>3034</v>
      </c>
    </row>
    <row r="939" spans="1:5" x14ac:dyDescent="0.2">
      <c r="A939" s="523"/>
      <c r="B939" s="422" t="s">
        <v>472</v>
      </c>
      <c r="C939" s="424"/>
      <c r="D939" s="415">
        <v>5178</v>
      </c>
      <c r="E939" s="415">
        <v>2826</v>
      </c>
    </row>
    <row r="940" spans="1:5" x14ac:dyDescent="0.2">
      <c r="A940" s="523"/>
      <c r="B940" s="422" t="s">
        <v>473</v>
      </c>
      <c r="C940" s="424"/>
      <c r="D940" s="415">
        <v>5489</v>
      </c>
      <c r="E940" s="415">
        <v>2464</v>
      </c>
    </row>
    <row r="941" spans="1:5" x14ac:dyDescent="0.2">
      <c r="A941" s="523"/>
      <c r="B941" s="422" t="s">
        <v>474</v>
      </c>
      <c r="C941" s="424"/>
      <c r="D941" s="415">
        <v>5824</v>
      </c>
      <c r="E941" s="415">
        <v>2036</v>
      </c>
    </row>
    <row r="942" spans="1:5" x14ac:dyDescent="0.2">
      <c r="A942" s="523"/>
      <c r="B942" s="422" t="s">
        <v>475</v>
      </c>
      <c r="C942" s="424"/>
      <c r="D942" s="415">
        <v>6046</v>
      </c>
      <c r="E942" s="415">
        <v>1419</v>
      </c>
    </row>
    <row r="943" spans="1:5" x14ac:dyDescent="0.2">
      <c r="A943" s="523"/>
      <c r="B943" s="422" t="s">
        <v>476</v>
      </c>
      <c r="C943" s="424"/>
      <c r="D943" s="415">
        <v>6251</v>
      </c>
      <c r="E943" s="415">
        <v>438</v>
      </c>
    </row>
    <row r="944" spans="1:5" x14ac:dyDescent="0.2">
      <c r="A944" s="523"/>
      <c r="B944" s="422" t="s">
        <v>479</v>
      </c>
      <c r="C944" s="424"/>
      <c r="D944" s="415">
        <v>1972</v>
      </c>
      <c r="E944" s="415">
        <v>1688</v>
      </c>
    </row>
    <row r="945" spans="1:5" x14ac:dyDescent="0.2">
      <c r="A945" s="523"/>
      <c r="B945" s="422" t="s">
        <v>480</v>
      </c>
      <c r="C945" s="424"/>
      <c r="D945" s="415">
        <v>2461</v>
      </c>
      <c r="E945" s="415">
        <v>2000</v>
      </c>
    </row>
    <row r="946" spans="1:5" x14ac:dyDescent="0.2">
      <c r="A946" s="523"/>
      <c r="B946" s="422" t="s">
        <v>481</v>
      </c>
      <c r="C946" s="424"/>
      <c r="D946" s="415">
        <v>3062</v>
      </c>
      <c r="E946" s="415">
        <v>2452</v>
      </c>
    </row>
    <row r="947" spans="1:5" x14ac:dyDescent="0.2">
      <c r="A947" s="523"/>
      <c r="B947" s="422" t="s">
        <v>482</v>
      </c>
      <c r="C947" s="424"/>
      <c r="D947" s="415">
        <v>3463</v>
      </c>
      <c r="E947" s="415">
        <v>2693</v>
      </c>
    </row>
    <row r="948" spans="1:5" x14ac:dyDescent="0.2">
      <c r="A948" s="523"/>
      <c r="B948" s="422" t="s">
        <v>483</v>
      </c>
      <c r="C948" s="424"/>
      <c r="D948" s="415">
        <v>4040</v>
      </c>
      <c r="E948" s="415">
        <v>2962</v>
      </c>
    </row>
    <row r="949" spans="1:5" x14ac:dyDescent="0.2">
      <c r="A949" s="523"/>
      <c r="B949" s="422" t="s">
        <v>484</v>
      </c>
      <c r="C949" s="424"/>
      <c r="D949" s="415">
        <v>4473</v>
      </c>
      <c r="E949" s="415">
        <v>3062</v>
      </c>
    </row>
    <row r="950" spans="1:5" x14ac:dyDescent="0.2">
      <c r="A950" s="523"/>
      <c r="B950" s="422" t="s">
        <v>485</v>
      </c>
      <c r="C950" s="424"/>
      <c r="D950" s="415">
        <v>4866</v>
      </c>
      <c r="E950" s="415">
        <v>3010</v>
      </c>
    </row>
    <row r="951" spans="1:5" x14ac:dyDescent="0.2">
      <c r="A951" s="523"/>
      <c r="B951" s="422" t="s">
        <v>486</v>
      </c>
      <c r="C951" s="424"/>
      <c r="D951" s="415">
        <v>5228</v>
      </c>
      <c r="E951" s="415">
        <v>2807</v>
      </c>
    </row>
    <row r="952" spans="1:5" x14ac:dyDescent="0.2">
      <c r="A952" s="523"/>
      <c r="B952" s="422" t="s">
        <v>487</v>
      </c>
      <c r="C952" s="424"/>
      <c r="D952" s="415">
        <v>5522</v>
      </c>
      <c r="E952" s="415">
        <v>2486</v>
      </c>
    </row>
    <row r="953" spans="1:5" x14ac:dyDescent="0.2">
      <c r="A953" s="523"/>
      <c r="B953" s="422" t="s">
        <v>488</v>
      </c>
      <c r="C953" s="424"/>
      <c r="D953" s="415">
        <v>5808</v>
      </c>
      <c r="E953" s="415">
        <v>2070</v>
      </c>
    </row>
    <row r="954" spans="1:5" x14ac:dyDescent="0.2">
      <c r="A954" s="523"/>
      <c r="B954" s="422" t="s">
        <v>489</v>
      </c>
      <c r="C954" s="424"/>
      <c r="D954" s="415">
        <v>6030</v>
      </c>
      <c r="E954" s="415">
        <v>1484</v>
      </c>
    </row>
    <row r="955" spans="1:5" x14ac:dyDescent="0.2">
      <c r="A955" s="523"/>
      <c r="B955" s="422" t="s">
        <v>490</v>
      </c>
      <c r="C955" s="424"/>
      <c r="D955" s="415">
        <v>6263</v>
      </c>
      <c r="E955" s="415">
        <v>478</v>
      </c>
    </row>
    <row r="956" spans="1:5" x14ac:dyDescent="0.2">
      <c r="A956" s="523"/>
      <c r="B956" s="422" t="s">
        <v>491</v>
      </c>
      <c r="C956" s="424"/>
      <c r="D956" s="415">
        <v>2303</v>
      </c>
      <c r="E956" s="415">
        <v>2041</v>
      </c>
    </row>
    <row r="957" spans="1:5" x14ac:dyDescent="0.2">
      <c r="A957" s="523"/>
      <c r="B957" s="422" t="s">
        <v>492</v>
      </c>
      <c r="C957" s="424"/>
      <c r="D957" s="415">
        <v>2929</v>
      </c>
      <c r="E957" s="415">
        <v>2441</v>
      </c>
    </row>
    <row r="958" spans="1:5" x14ac:dyDescent="0.2">
      <c r="A958" s="523"/>
      <c r="B958" s="422" t="s">
        <v>493</v>
      </c>
      <c r="C958" s="424"/>
      <c r="D958" s="415">
        <v>3491</v>
      </c>
      <c r="E958" s="415">
        <v>2841</v>
      </c>
    </row>
    <row r="959" spans="1:5" x14ac:dyDescent="0.2">
      <c r="A959" s="523"/>
      <c r="B959" s="422" t="s">
        <v>494</v>
      </c>
      <c r="C959" s="424"/>
      <c r="D959" s="415">
        <v>3887</v>
      </c>
      <c r="E959" s="415">
        <v>3039</v>
      </c>
    </row>
    <row r="960" spans="1:5" x14ac:dyDescent="0.2">
      <c r="A960" s="523"/>
      <c r="B960" s="422" t="s">
        <v>495</v>
      </c>
      <c r="C960" s="424"/>
      <c r="D960" s="415">
        <v>4294</v>
      </c>
      <c r="E960" s="415">
        <v>3256</v>
      </c>
    </row>
    <row r="961" spans="1:5" x14ac:dyDescent="0.2">
      <c r="A961" s="523"/>
      <c r="B961" s="422" t="s">
        <v>496</v>
      </c>
      <c r="C961" s="424"/>
      <c r="D961" s="415">
        <v>4808</v>
      </c>
      <c r="E961" s="415">
        <v>3358</v>
      </c>
    </row>
    <row r="962" spans="1:5" x14ac:dyDescent="0.2">
      <c r="A962" s="523"/>
      <c r="B962" s="422" t="s">
        <v>497</v>
      </c>
      <c r="C962" s="424"/>
      <c r="D962" s="415">
        <v>5320</v>
      </c>
      <c r="E962" s="415">
        <v>3391</v>
      </c>
    </row>
    <row r="963" spans="1:5" x14ac:dyDescent="0.2">
      <c r="A963" s="523"/>
      <c r="B963" s="422" t="s">
        <v>498</v>
      </c>
      <c r="C963" s="424"/>
      <c r="D963" s="415">
        <v>5632</v>
      </c>
      <c r="E963" s="415">
        <v>3167</v>
      </c>
    </row>
    <row r="964" spans="1:5" x14ac:dyDescent="0.2">
      <c r="A964" s="523"/>
      <c r="B964" s="422" t="s">
        <v>499</v>
      </c>
      <c r="C964" s="424"/>
      <c r="D964" s="415">
        <v>5927</v>
      </c>
      <c r="E964" s="415">
        <v>2729</v>
      </c>
    </row>
    <row r="965" spans="1:5" x14ac:dyDescent="0.2">
      <c r="A965" s="523"/>
      <c r="B965" s="422" t="s">
        <v>500</v>
      </c>
      <c r="C965" s="424"/>
      <c r="D965" s="415">
        <v>6183</v>
      </c>
      <c r="E965" s="415">
        <v>2314</v>
      </c>
    </row>
    <row r="966" spans="1:5" x14ac:dyDescent="0.2">
      <c r="A966" s="523"/>
      <c r="B966" s="422" t="s">
        <v>501</v>
      </c>
      <c r="C966" s="424"/>
      <c r="D966" s="415">
        <v>6373</v>
      </c>
      <c r="E966" s="415">
        <v>1625</v>
      </c>
    </row>
    <row r="967" spans="1:5" x14ac:dyDescent="0.2">
      <c r="A967" s="523"/>
      <c r="B967" s="422" t="s">
        <v>502</v>
      </c>
      <c r="C967" s="424"/>
      <c r="D967" s="415">
        <v>6545</v>
      </c>
      <c r="E967" s="415">
        <v>448</v>
      </c>
    </row>
    <row r="968" spans="1:5" ht="12.75" customHeight="1" x14ac:dyDescent="0.2">
      <c r="A968" s="523" t="s">
        <v>121</v>
      </c>
      <c r="B968" s="422" t="s">
        <v>432</v>
      </c>
      <c r="C968" s="424"/>
      <c r="D968" s="415">
        <v>7524</v>
      </c>
      <c r="E968" s="415">
        <v>6144</v>
      </c>
    </row>
    <row r="969" spans="1:5" x14ac:dyDescent="0.2">
      <c r="A969" s="523"/>
      <c r="B969" s="422" t="s">
        <v>433</v>
      </c>
      <c r="C969" s="424"/>
      <c r="D969" s="415">
        <v>9481</v>
      </c>
      <c r="E969" s="415">
        <v>7551</v>
      </c>
    </row>
    <row r="970" spans="1:5" x14ac:dyDescent="0.2">
      <c r="A970" s="523"/>
      <c r="B970" s="422" t="s">
        <v>434</v>
      </c>
      <c r="C970" s="424"/>
      <c r="D970" s="415">
        <v>10977</v>
      </c>
      <c r="E970" s="415">
        <v>8477</v>
      </c>
    </row>
    <row r="971" spans="1:5" x14ac:dyDescent="0.2">
      <c r="A971" s="523"/>
      <c r="B971" s="422" t="s">
        <v>435</v>
      </c>
      <c r="C971" s="424"/>
      <c r="D971" s="415">
        <v>11972</v>
      </c>
      <c r="E971" s="415">
        <v>9026</v>
      </c>
    </row>
    <row r="972" spans="1:5" x14ac:dyDescent="0.2">
      <c r="A972" s="523"/>
      <c r="B972" s="422" t="s">
        <v>436</v>
      </c>
      <c r="C972" s="424"/>
      <c r="D972" s="415">
        <v>13113</v>
      </c>
      <c r="E972" s="415">
        <v>9473</v>
      </c>
    </row>
    <row r="973" spans="1:5" x14ac:dyDescent="0.2">
      <c r="A973" s="523"/>
      <c r="B973" s="422" t="s">
        <v>437</v>
      </c>
      <c r="C973" s="424"/>
      <c r="D973" s="415">
        <v>14475</v>
      </c>
      <c r="E973" s="415">
        <v>9778</v>
      </c>
    </row>
    <row r="974" spans="1:5" x14ac:dyDescent="0.2">
      <c r="A974" s="523"/>
      <c r="B974" s="422" t="s">
        <v>438</v>
      </c>
      <c r="C974" s="424"/>
      <c r="D974" s="415">
        <v>15503</v>
      </c>
      <c r="E974" s="415">
        <v>9420</v>
      </c>
    </row>
    <row r="975" spans="1:5" x14ac:dyDescent="0.2">
      <c r="A975" s="523"/>
      <c r="B975" s="422" t="s">
        <v>439</v>
      </c>
      <c r="C975" s="424"/>
      <c r="D975" s="415">
        <v>16411</v>
      </c>
      <c r="E975" s="415">
        <v>8507</v>
      </c>
    </row>
    <row r="976" spans="1:5" x14ac:dyDescent="0.2">
      <c r="A976" s="523"/>
      <c r="B976" s="422" t="s">
        <v>440</v>
      </c>
      <c r="C976" s="424"/>
      <c r="D976" s="415">
        <v>17202</v>
      </c>
      <c r="E976" s="415">
        <v>7276</v>
      </c>
    </row>
    <row r="977" spans="1:5" x14ac:dyDescent="0.2">
      <c r="A977" s="523"/>
      <c r="B977" s="422" t="s">
        <v>441</v>
      </c>
      <c r="C977" s="424"/>
      <c r="D977" s="415">
        <v>18046</v>
      </c>
      <c r="E977" s="415">
        <v>5878</v>
      </c>
    </row>
    <row r="978" spans="1:5" x14ac:dyDescent="0.2">
      <c r="A978" s="523"/>
      <c r="B978" s="422" t="s">
        <v>442</v>
      </c>
      <c r="C978" s="424"/>
      <c r="D978" s="415">
        <v>18833</v>
      </c>
      <c r="E978" s="415">
        <v>3738</v>
      </c>
    </row>
    <row r="979" spans="1:5" x14ac:dyDescent="0.2">
      <c r="A979" s="523"/>
      <c r="B979" s="422" t="s">
        <v>443</v>
      </c>
      <c r="C979" s="424"/>
      <c r="D979" s="415">
        <v>19325</v>
      </c>
      <c r="E979" s="415">
        <v>816</v>
      </c>
    </row>
    <row r="980" spans="1:5" x14ac:dyDescent="0.2">
      <c r="A980" s="523"/>
      <c r="B980" s="422" t="s">
        <v>453</v>
      </c>
      <c r="C980" s="424"/>
      <c r="D980" s="415">
        <v>6243</v>
      </c>
      <c r="E980" s="415">
        <v>4977</v>
      </c>
    </row>
    <row r="981" spans="1:5" x14ac:dyDescent="0.2">
      <c r="A981" s="523"/>
      <c r="B981" s="422" t="s">
        <v>454</v>
      </c>
      <c r="C981" s="424"/>
      <c r="D981" s="415">
        <v>8379</v>
      </c>
      <c r="E981" s="415">
        <v>6571</v>
      </c>
    </row>
    <row r="982" spans="1:5" x14ac:dyDescent="0.2">
      <c r="A982" s="523"/>
      <c r="B982" s="422" t="s">
        <v>455</v>
      </c>
      <c r="C982" s="424"/>
      <c r="D982" s="415">
        <v>10403</v>
      </c>
      <c r="E982" s="415">
        <v>8100</v>
      </c>
    </row>
    <row r="983" spans="1:5" x14ac:dyDescent="0.2">
      <c r="A983" s="523"/>
      <c r="B983" s="422" t="s">
        <v>456</v>
      </c>
      <c r="C983" s="424"/>
      <c r="D983" s="415">
        <v>11648</v>
      </c>
      <c r="E983" s="415">
        <v>8843</v>
      </c>
    </row>
    <row r="984" spans="1:5" x14ac:dyDescent="0.2">
      <c r="A984" s="523"/>
      <c r="B984" s="422" t="s">
        <v>457</v>
      </c>
      <c r="C984" s="424"/>
      <c r="D984" s="415">
        <v>13207</v>
      </c>
      <c r="E984" s="415">
        <v>9552</v>
      </c>
    </row>
    <row r="985" spans="1:5" x14ac:dyDescent="0.2">
      <c r="A985" s="523"/>
      <c r="B985" s="422" t="s">
        <v>458</v>
      </c>
      <c r="C985" s="424"/>
      <c r="D985" s="415">
        <v>14360</v>
      </c>
      <c r="E985" s="415">
        <v>9712</v>
      </c>
    </row>
    <row r="986" spans="1:5" x14ac:dyDescent="0.2">
      <c r="A986" s="523"/>
      <c r="B986" s="422" t="s">
        <v>459</v>
      </c>
      <c r="C986" s="424"/>
      <c r="D986" s="415">
        <v>15492</v>
      </c>
      <c r="E986" s="415">
        <v>9262</v>
      </c>
    </row>
    <row r="987" spans="1:5" x14ac:dyDescent="0.2">
      <c r="A987" s="523"/>
      <c r="B987" s="422" t="s">
        <v>460</v>
      </c>
      <c r="C987" s="424"/>
      <c r="D987" s="415">
        <v>16378</v>
      </c>
      <c r="E987" s="415">
        <v>8160</v>
      </c>
    </row>
    <row r="988" spans="1:5" x14ac:dyDescent="0.2">
      <c r="A988" s="523"/>
      <c r="B988" s="422" t="s">
        <v>461</v>
      </c>
      <c r="C988" s="424"/>
      <c r="D988" s="415">
        <v>17194</v>
      </c>
      <c r="E988" s="415">
        <v>7048</v>
      </c>
    </row>
    <row r="989" spans="1:5" x14ac:dyDescent="0.2">
      <c r="A989" s="523"/>
      <c r="B989" s="422" t="s">
        <v>462</v>
      </c>
      <c r="C989" s="424"/>
      <c r="D989" s="415">
        <v>17983</v>
      </c>
      <c r="E989" s="415">
        <v>5565</v>
      </c>
    </row>
    <row r="990" spans="1:5" x14ac:dyDescent="0.2">
      <c r="A990" s="523"/>
      <c r="B990" s="422" t="s">
        <v>463</v>
      </c>
      <c r="C990" s="424"/>
      <c r="D990" s="415">
        <v>18703</v>
      </c>
      <c r="E990" s="415">
        <v>3479</v>
      </c>
    </row>
    <row r="991" spans="1:5" x14ac:dyDescent="0.2">
      <c r="A991" s="523"/>
      <c r="B991" s="422" t="s">
        <v>464</v>
      </c>
      <c r="C991" s="424"/>
      <c r="D991" s="415">
        <v>19218</v>
      </c>
      <c r="E991" s="415">
        <v>762</v>
      </c>
    </row>
    <row r="992" spans="1:5" x14ac:dyDescent="0.2">
      <c r="A992" s="523"/>
      <c r="B992" s="422" t="s">
        <v>465</v>
      </c>
      <c r="C992" s="424"/>
      <c r="D992" s="415">
        <v>7399</v>
      </c>
      <c r="E992" s="415">
        <v>6292</v>
      </c>
    </row>
    <row r="993" spans="1:5" x14ac:dyDescent="0.2">
      <c r="A993" s="523"/>
      <c r="B993" s="422" t="s">
        <v>466</v>
      </c>
      <c r="C993" s="424"/>
      <c r="D993" s="415">
        <v>9161</v>
      </c>
      <c r="E993" s="415">
        <v>7404</v>
      </c>
    </row>
    <row r="994" spans="1:5" x14ac:dyDescent="0.2">
      <c r="A994" s="523"/>
      <c r="B994" s="422" t="s">
        <v>467</v>
      </c>
      <c r="C994" s="424"/>
      <c r="D994" s="415">
        <v>10676</v>
      </c>
      <c r="E994" s="415">
        <v>8305</v>
      </c>
    </row>
    <row r="995" spans="1:5" x14ac:dyDescent="0.2">
      <c r="A995" s="523"/>
      <c r="B995" s="422" t="s">
        <v>468</v>
      </c>
      <c r="C995" s="424"/>
      <c r="D995" s="415">
        <v>11695</v>
      </c>
      <c r="E995" s="415">
        <v>8804</v>
      </c>
    </row>
    <row r="996" spans="1:5" x14ac:dyDescent="0.2">
      <c r="A996" s="523"/>
      <c r="B996" s="422" t="s">
        <v>469</v>
      </c>
      <c r="C996" s="424"/>
      <c r="D996" s="415">
        <v>13156</v>
      </c>
      <c r="E996" s="415">
        <v>9314</v>
      </c>
    </row>
    <row r="997" spans="1:5" x14ac:dyDescent="0.2">
      <c r="A997" s="523"/>
      <c r="B997" s="422" t="s">
        <v>470</v>
      </c>
      <c r="C997" s="424"/>
      <c r="D997" s="415">
        <v>14339</v>
      </c>
      <c r="E997" s="415">
        <v>9498</v>
      </c>
    </row>
    <row r="998" spans="1:5" x14ac:dyDescent="0.2">
      <c r="A998" s="523"/>
      <c r="B998" s="422" t="s">
        <v>471</v>
      </c>
      <c r="C998" s="424"/>
      <c r="D998" s="415">
        <v>15413</v>
      </c>
      <c r="E998" s="415">
        <v>9053</v>
      </c>
    </row>
    <row r="999" spans="1:5" x14ac:dyDescent="0.2">
      <c r="A999" s="523"/>
      <c r="B999" s="422" t="s">
        <v>472</v>
      </c>
      <c r="C999" s="424"/>
      <c r="D999" s="415">
        <v>16238</v>
      </c>
      <c r="E999" s="415">
        <v>7944</v>
      </c>
    </row>
    <row r="1000" spans="1:5" x14ac:dyDescent="0.2">
      <c r="A1000" s="523"/>
      <c r="B1000" s="422" t="s">
        <v>473</v>
      </c>
      <c r="C1000" s="424"/>
      <c r="D1000" s="415">
        <v>17055</v>
      </c>
      <c r="E1000" s="415">
        <v>6903</v>
      </c>
    </row>
    <row r="1001" spans="1:5" x14ac:dyDescent="0.2">
      <c r="A1001" s="523"/>
      <c r="B1001" s="422" t="s">
        <v>474</v>
      </c>
      <c r="C1001" s="424"/>
      <c r="D1001" s="415">
        <v>17884</v>
      </c>
      <c r="E1001" s="415">
        <v>5251</v>
      </c>
    </row>
    <row r="1002" spans="1:5" x14ac:dyDescent="0.2">
      <c r="A1002" s="523"/>
      <c r="B1002" s="422" t="s">
        <v>475</v>
      </c>
      <c r="C1002" s="424"/>
      <c r="D1002" s="415">
        <v>18494</v>
      </c>
      <c r="E1002" s="415">
        <v>3134</v>
      </c>
    </row>
    <row r="1003" spans="1:5" x14ac:dyDescent="0.2">
      <c r="A1003" s="523"/>
      <c r="B1003" s="422" t="s">
        <v>476</v>
      </c>
      <c r="C1003" s="424"/>
      <c r="D1003" s="415">
        <v>18932</v>
      </c>
      <c r="E1003" s="415">
        <v>669</v>
      </c>
    </row>
    <row r="1004" spans="1:5" x14ac:dyDescent="0.2">
      <c r="A1004" s="523"/>
      <c r="B1004" s="422" t="s">
        <v>479</v>
      </c>
      <c r="C1004" s="424"/>
      <c r="D1004" s="415">
        <v>7422</v>
      </c>
      <c r="E1004" s="415">
        <v>6294</v>
      </c>
    </row>
    <row r="1005" spans="1:5" x14ac:dyDescent="0.2">
      <c r="A1005" s="523"/>
      <c r="B1005" s="422" t="s">
        <v>480</v>
      </c>
      <c r="C1005" s="424"/>
      <c r="D1005" s="415">
        <v>9190</v>
      </c>
      <c r="E1005" s="415">
        <v>7554</v>
      </c>
    </row>
    <row r="1006" spans="1:5" x14ac:dyDescent="0.2">
      <c r="A1006" s="523"/>
      <c r="B1006" s="422" t="s">
        <v>481</v>
      </c>
      <c r="C1006" s="424"/>
      <c r="D1006" s="415">
        <v>10746</v>
      </c>
      <c r="E1006" s="415">
        <v>8471</v>
      </c>
    </row>
    <row r="1007" spans="1:5" x14ac:dyDescent="0.2">
      <c r="A1007" s="523"/>
      <c r="B1007" s="422" t="s">
        <v>482</v>
      </c>
      <c r="C1007" s="424"/>
      <c r="D1007" s="415">
        <v>11679</v>
      </c>
      <c r="E1007" s="415">
        <v>8837</v>
      </c>
    </row>
    <row r="1008" spans="1:5" x14ac:dyDescent="0.2">
      <c r="A1008" s="523"/>
      <c r="B1008" s="422" t="s">
        <v>483</v>
      </c>
      <c r="C1008" s="424"/>
      <c r="D1008" s="415">
        <v>12956</v>
      </c>
      <c r="E1008" s="415">
        <v>9090</v>
      </c>
    </row>
    <row r="1009" spans="1:5" x14ac:dyDescent="0.2">
      <c r="A1009" s="523"/>
      <c r="B1009" s="422" t="s">
        <v>484</v>
      </c>
      <c r="C1009" s="424"/>
      <c r="D1009" s="415">
        <v>14181</v>
      </c>
      <c r="E1009" s="415">
        <v>9148</v>
      </c>
    </row>
    <row r="1010" spans="1:5" x14ac:dyDescent="0.2">
      <c r="A1010" s="523"/>
      <c r="B1010" s="422" t="s">
        <v>485</v>
      </c>
      <c r="C1010" s="424"/>
      <c r="D1010" s="415">
        <v>15297</v>
      </c>
      <c r="E1010" s="415">
        <v>8555</v>
      </c>
    </row>
    <row r="1011" spans="1:5" x14ac:dyDescent="0.2">
      <c r="A1011" s="523"/>
      <c r="B1011" s="422" t="s">
        <v>486</v>
      </c>
      <c r="C1011" s="424"/>
      <c r="D1011" s="415">
        <v>16086</v>
      </c>
      <c r="E1011" s="415">
        <v>7396</v>
      </c>
    </row>
    <row r="1012" spans="1:5" x14ac:dyDescent="0.2">
      <c r="A1012" s="523"/>
      <c r="B1012" s="422" t="s">
        <v>487</v>
      </c>
      <c r="C1012" s="424"/>
      <c r="D1012" s="415">
        <v>16957</v>
      </c>
      <c r="E1012" s="415">
        <v>6398</v>
      </c>
    </row>
    <row r="1013" spans="1:5" x14ac:dyDescent="0.2">
      <c r="A1013" s="523"/>
      <c r="B1013" s="422" t="s">
        <v>488</v>
      </c>
      <c r="C1013" s="424"/>
      <c r="D1013" s="415">
        <v>17746</v>
      </c>
      <c r="E1013" s="415">
        <v>4626</v>
      </c>
    </row>
    <row r="1014" spans="1:5" x14ac:dyDescent="0.2">
      <c r="A1014" s="523"/>
      <c r="B1014" s="422" t="s">
        <v>489</v>
      </c>
      <c r="C1014" s="424"/>
      <c r="D1014" s="415">
        <v>18286</v>
      </c>
      <c r="E1014" s="415">
        <v>2812</v>
      </c>
    </row>
    <row r="1015" spans="1:5" x14ac:dyDescent="0.2">
      <c r="A1015" s="523"/>
      <c r="B1015" s="422" t="s">
        <v>490</v>
      </c>
      <c r="C1015" s="424"/>
      <c r="D1015" s="415">
        <v>18614</v>
      </c>
      <c r="E1015" s="415">
        <v>969</v>
      </c>
    </row>
    <row r="1016" spans="1:5" x14ac:dyDescent="0.2">
      <c r="A1016" s="523"/>
      <c r="B1016" s="422" t="s">
        <v>491</v>
      </c>
      <c r="C1016" s="424"/>
      <c r="D1016" s="415">
        <v>7921</v>
      </c>
      <c r="E1016" s="415">
        <v>6876</v>
      </c>
    </row>
    <row r="1017" spans="1:5" x14ac:dyDescent="0.2">
      <c r="A1017" s="523"/>
      <c r="B1017" s="422" t="s">
        <v>492</v>
      </c>
      <c r="C1017" s="424"/>
      <c r="D1017" s="415">
        <v>9458</v>
      </c>
      <c r="E1017" s="415">
        <v>7826</v>
      </c>
    </row>
    <row r="1018" spans="1:5" x14ac:dyDescent="0.2">
      <c r="A1018" s="523"/>
      <c r="B1018" s="422" t="s">
        <v>493</v>
      </c>
      <c r="C1018" s="424"/>
      <c r="D1018" s="415">
        <v>10834</v>
      </c>
      <c r="E1018" s="415">
        <v>8645</v>
      </c>
    </row>
    <row r="1019" spans="1:5" x14ac:dyDescent="0.2">
      <c r="A1019" s="523"/>
      <c r="B1019" s="422" t="s">
        <v>494</v>
      </c>
      <c r="C1019" s="424"/>
      <c r="D1019" s="415">
        <v>11754</v>
      </c>
      <c r="E1019" s="415">
        <v>9024</v>
      </c>
    </row>
    <row r="1020" spans="1:5" x14ac:dyDescent="0.2">
      <c r="A1020" s="523"/>
      <c r="B1020" s="422" t="s">
        <v>495</v>
      </c>
      <c r="C1020" s="424"/>
      <c r="D1020" s="415">
        <v>12987</v>
      </c>
      <c r="E1020" s="415">
        <v>9338</v>
      </c>
    </row>
    <row r="1021" spans="1:5" x14ac:dyDescent="0.2">
      <c r="A1021" s="523"/>
      <c r="B1021" s="422" t="s">
        <v>496</v>
      </c>
      <c r="C1021" s="424"/>
      <c r="D1021" s="415">
        <v>14153</v>
      </c>
      <c r="E1021" s="415">
        <v>9426</v>
      </c>
    </row>
    <row r="1022" spans="1:5" x14ac:dyDescent="0.2">
      <c r="A1022" s="523"/>
      <c r="B1022" s="422" t="s">
        <v>497</v>
      </c>
      <c r="C1022" s="424"/>
      <c r="D1022" s="415">
        <v>15234</v>
      </c>
      <c r="E1022" s="415">
        <v>8956</v>
      </c>
    </row>
    <row r="1023" spans="1:5" x14ac:dyDescent="0.2">
      <c r="A1023" s="523"/>
      <c r="B1023" s="422" t="s">
        <v>498</v>
      </c>
      <c r="C1023" s="424"/>
      <c r="D1023" s="415">
        <v>16075</v>
      </c>
      <c r="E1023" s="415">
        <v>8267</v>
      </c>
    </row>
    <row r="1024" spans="1:5" x14ac:dyDescent="0.2">
      <c r="A1024" s="523"/>
      <c r="B1024" s="422" t="s">
        <v>499</v>
      </c>
      <c r="C1024" s="424"/>
      <c r="D1024" s="415">
        <v>16762</v>
      </c>
      <c r="E1024" s="415">
        <v>7097</v>
      </c>
    </row>
    <row r="1025" spans="1:5" x14ac:dyDescent="0.2">
      <c r="A1025" s="523"/>
      <c r="B1025" s="422" t="s">
        <v>500</v>
      </c>
      <c r="C1025" s="424"/>
      <c r="D1025" s="415">
        <v>17651</v>
      </c>
      <c r="E1025" s="415">
        <v>5302</v>
      </c>
    </row>
    <row r="1026" spans="1:5" x14ac:dyDescent="0.2">
      <c r="A1026" s="523"/>
      <c r="B1026" s="422" t="s">
        <v>501</v>
      </c>
      <c r="C1026" s="424"/>
      <c r="D1026" s="415">
        <v>18202</v>
      </c>
      <c r="E1026" s="415">
        <v>3378</v>
      </c>
    </row>
    <row r="1027" spans="1:5" x14ac:dyDescent="0.2">
      <c r="A1027" s="523"/>
      <c r="B1027" s="422" t="s">
        <v>502</v>
      </c>
      <c r="C1027" s="424"/>
      <c r="D1027" s="415">
        <v>18607</v>
      </c>
      <c r="E1027" s="415">
        <v>1270</v>
      </c>
    </row>
    <row r="1028" spans="1:5" ht="12.75" customHeight="1" x14ac:dyDescent="0.2">
      <c r="A1028" s="523" t="s">
        <v>122</v>
      </c>
      <c r="B1028" s="422" t="s">
        <v>432</v>
      </c>
      <c r="C1028" s="424"/>
      <c r="D1028" s="415">
        <v>3122</v>
      </c>
      <c r="E1028" s="415">
        <v>2730</v>
      </c>
    </row>
    <row r="1029" spans="1:5" x14ac:dyDescent="0.2">
      <c r="A1029" s="523"/>
      <c r="B1029" s="422" t="s">
        <v>433</v>
      </c>
      <c r="C1029" s="424"/>
      <c r="D1029" s="415">
        <v>4214</v>
      </c>
      <c r="E1029" s="415">
        <v>3393</v>
      </c>
    </row>
    <row r="1030" spans="1:5" x14ac:dyDescent="0.2">
      <c r="A1030" s="523"/>
      <c r="B1030" s="422" t="s">
        <v>434</v>
      </c>
      <c r="C1030" s="424"/>
      <c r="D1030" s="415">
        <v>4957</v>
      </c>
      <c r="E1030" s="415">
        <v>3820</v>
      </c>
    </row>
    <row r="1031" spans="1:5" x14ac:dyDescent="0.2">
      <c r="A1031" s="523"/>
      <c r="B1031" s="422" t="s">
        <v>435</v>
      </c>
      <c r="C1031" s="424"/>
      <c r="D1031" s="415">
        <v>5339</v>
      </c>
      <c r="E1031" s="415">
        <v>4000</v>
      </c>
    </row>
    <row r="1032" spans="1:5" x14ac:dyDescent="0.2">
      <c r="A1032" s="523"/>
      <c r="B1032" s="422" t="s">
        <v>436</v>
      </c>
      <c r="C1032" s="424"/>
      <c r="D1032" s="415">
        <v>6045</v>
      </c>
      <c r="E1032" s="415">
        <v>4315</v>
      </c>
    </row>
    <row r="1033" spans="1:5" x14ac:dyDescent="0.2">
      <c r="A1033" s="523"/>
      <c r="B1033" s="422" t="s">
        <v>437</v>
      </c>
      <c r="C1033" s="424"/>
      <c r="D1033" s="415">
        <v>6678</v>
      </c>
      <c r="E1033" s="415">
        <v>4403</v>
      </c>
    </row>
    <row r="1034" spans="1:5" x14ac:dyDescent="0.2">
      <c r="A1034" s="523"/>
      <c r="B1034" s="422" t="s">
        <v>438</v>
      </c>
      <c r="C1034" s="424"/>
      <c r="D1034" s="415">
        <v>7170</v>
      </c>
      <c r="E1034" s="415">
        <v>4231</v>
      </c>
    </row>
    <row r="1035" spans="1:5" x14ac:dyDescent="0.2">
      <c r="A1035" s="523"/>
      <c r="B1035" s="422" t="s">
        <v>439</v>
      </c>
      <c r="C1035" s="424"/>
      <c r="D1035" s="415">
        <v>7639</v>
      </c>
      <c r="E1035" s="415">
        <v>3864</v>
      </c>
    </row>
    <row r="1036" spans="1:5" x14ac:dyDescent="0.2">
      <c r="A1036" s="523"/>
      <c r="B1036" s="422" t="s">
        <v>440</v>
      </c>
      <c r="C1036" s="424"/>
      <c r="D1036" s="415">
        <v>8075</v>
      </c>
      <c r="E1036" s="415">
        <v>3380</v>
      </c>
    </row>
    <row r="1037" spans="1:5" x14ac:dyDescent="0.2">
      <c r="A1037" s="523"/>
      <c r="B1037" s="422" t="s">
        <v>441</v>
      </c>
      <c r="C1037" s="424"/>
      <c r="D1037" s="415">
        <v>8656</v>
      </c>
      <c r="E1037" s="415">
        <v>2753</v>
      </c>
    </row>
    <row r="1038" spans="1:5" x14ac:dyDescent="0.2">
      <c r="A1038" s="523"/>
      <c r="B1038" s="422" t="s">
        <v>442</v>
      </c>
      <c r="C1038" s="424"/>
      <c r="D1038" s="415">
        <v>9000</v>
      </c>
      <c r="E1038" s="415">
        <v>1767</v>
      </c>
    </row>
    <row r="1039" spans="1:5" x14ac:dyDescent="0.2">
      <c r="A1039" s="523"/>
      <c r="B1039" s="422" t="s">
        <v>443</v>
      </c>
      <c r="C1039" s="424"/>
      <c r="D1039" s="415">
        <v>9290</v>
      </c>
      <c r="E1039" s="415">
        <v>298</v>
      </c>
    </row>
    <row r="1040" spans="1:5" x14ac:dyDescent="0.2">
      <c r="A1040" s="523"/>
      <c r="B1040" s="422" t="s">
        <v>453</v>
      </c>
      <c r="C1040" s="424"/>
      <c r="D1040" s="415">
        <v>2676</v>
      </c>
      <c r="E1040" s="415">
        <v>2336</v>
      </c>
    </row>
    <row r="1041" spans="1:5" x14ac:dyDescent="0.2">
      <c r="A1041" s="523"/>
      <c r="B1041" s="422" t="s">
        <v>454</v>
      </c>
      <c r="C1041" s="424"/>
      <c r="D1041" s="415">
        <v>3672</v>
      </c>
      <c r="E1041" s="415">
        <v>3056</v>
      </c>
    </row>
    <row r="1042" spans="1:5" x14ac:dyDescent="0.2">
      <c r="A1042" s="523"/>
      <c r="B1042" s="422" t="s">
        <v>455</v>
      </c>
      <c r="C1042" s="424"/>
      <c r="D1042" s="415">
        <v>4566</v>
      </c>
      <c r="E1042" s="415">
        <v>3651</v>
      </c>
    </row>
    <row r="1043" spans="1:5" x14ac:dyDescent="0.2">
      <c r="A1043" s="523"/>
      <c r="B1043" s="422" t="s">
        <v>456</v>
      </c>
      <c r="C1043" s="424"/>
      <c r="D1043" s="415">
        <v>5116</v>
      </c>
      <c r="E1043" s="415">
        <v>3889</v>
      </c>
    </row>
    <row r="1044" spans="1:5" x14ac:dyDescent="0.2">
      <c r="A1044" s="523"/>
      <c r="B1044" s="422" t="s">
        <v>457</v>
      </c>
      <c r="C1044" s="424"/>
      <c r="D1044" s="415">
        <v>5913</v>
      </c>
      <c r="E1044" s="415">
        <v>4268</v>
      </c>
    </row>
    <row r="1045" spans="1:5" x14ac:dyDescent="0.2">
      <c r="A1045" s="523"/>
      <c r="B1045" s="422" t="s">
        <v>458</v>
      </c>
      <c r="C1045" s="424"/>
      <c r="D1045" s="415">
        <v>6609</v>
      </c>
      <c r="E1045" s="415">
        <v>4478</v>
      </c>
    </row>
    <row r="1046" spans="1:5" x14ac:dyDescent="0.2">
      <c r="A1046" s="523"/>
      <c r="B1046" s="422" t="s">
        <v>459</v>
      </c>
      <c r="C1046" s="424"/>
      <c r="D1046" s="415">
        <v>7152</v>
      </c>
      <c r="E1046" s="415">
        <v>4306</v>
      </c>
    </row>
    <row r="1047" spans="1:5" x14ac:dyDescent="0.2">
      <c r="A1047" s="523"/>
      <c r="B1047" s="422" t="s">
        <v>460</v>
      </c>
      <c r="C1047" s="424"/>
      <c r="D1047" s="415">
        <v>7638</v>
      </c>
      <c r="E1047" s="415">
        <v>3897</v>
      </c>
    </row>
    <row r="1048" spans="1:5" x14ac:dyDescent="0.2">
      <c r="A1048" s="523"/>
      <c r="B1048" s="422" t="s">
        <v>461</v>
      </c>
      <c r="C1048" s="424"/>
      <c r="D1048" s="415">
        <v>8007</v>
      </c>
      <c r="E1048" s="415">
        <v>3398</v>
      </c>
    </row>
    <row r="1049" spans="1:5" x14ac:dyDescent="0.2">
      <c r="A1049" s="523"/>
      <c r="B1049" s="422" t="s">
        <v>462</v>
      </c>
      <c r="C1049" s="424"/>
      <c r="D1049" s="415">
        <v>8603</v>
      </c>
      <c r="E1049" s="415">
        <v>2779</v>
      </c>
    </row>
    <row r="1050" spans="1:5" x14ac:dyDescent="0.2">
      <c r="A1050" s="523"/>
      <c r="B1050" s="422" t="s">
        <v>463</v>
      </c>
      <c r="C1050" s="424"/>
      <c r="D1050" s="415">
        <v>8995</v>
      </c>
      <c r="E1050" s="415">
        <v>1707</v>
      </c>
    </row>
    <row r="1051" spans="1:5" x14ac:dyDescent="0.2">
      <c r="A1051" s="523"/>
      <c r="B1051" s="422" t="s">
        <v>464</v>
      </c>
      <c r="C1051" s="424"/>
      <c r="D1051" s="415">
        <v>9258</v>
      </c>
      <c r="E1051" s="415">
        <v>336</v>
      </c>
    </row>
    <row r="1052" spans="1:5" x14ac:dyDescent="0.2">
      <c r="A1052" s="523"/>
      <c r="B1052" s="422" t="s">
        <v>465</v>
      </c>
      <c r="C1052" s="424"/>
      <c r="D1052" s="415">
        <v>3253</v>
      </c>
      <c r="E1052" s="415">
        <v>2901</v>
      </c>
    </row>
    <row r="1053" spans="1:5" x14ac:dyDescent="0.2">
      <c r="A1053" s="523"/>
      <c r="B1053" s="422" t="s">
        <v>466</v>
      </c>
      <c r="C1053" s="424"/>
      <c r="D1053" s="415">
        <v>4066</v>
      </c>
      <c r="E1053" s="415">
        <v>3457</v>
      </c>
    </row>
    <row r="1054" spans="1:5" x14ac:dyDescent="0.2">
      <c r="A1054" s="523"/>
      <c r="B1054" s="422" t="s">
        <v>467</v>
      </c>
      <c r="C1054" s="424"/>
      <c r="D1054" s="415">
        <v>4849</v>
      </c>
      <c r="E1054" s="415">
        <v>3932</v>
      </c>
    </row>
    <row r="1055" spans="1:5" x14ac:dyDescent="0.2">
      <c r="A1055" s="523"/>
      <c r="B1055" s="422" t="s">
        <v>468</v>
      </c>
      <c r="C1055" s="424"/>
      <c r="D1055" s="415">
        <v>5416</v>
      </c>
      <c r="E1055" s="415">
        <v>4172</v>
      </c>
    </row>
    <row r="1056" spans="1:5" x14ac:dyDescent="0.2">
      <c r="A1056" s="523"/>
      <c r="B1056" s="422" t="s">
        <v>469</v>
      </c>
      <c r="C1056" s="424"/>
      <c r="D1056" s="415">
        <v>6077</v>
      </c>
      <c r="E1056" s="415">
        <v>4329</v>
      </c>
    </row>
    <row r="1057" spans="1:5" x14ac:dyDescent="0.2">
      <c r="A1057" s="523"/>
      <c r="B1057" s="422" t="s">
        <v>470</v>
      </c>
      <c r="C1057" s="424"/>
      <c r="D1057" s="415">
        <v>6669</v>
      </c>
      <c r="E1057" s="415">
        <v>4283</v>
      </c>
    </row>
    <row r="1058" spans="1:5" x14ac:dyDescent="0.2">
      <c r="A1058" s="523"/>
      <c r="B1058" s="422" t="s">
        <v>471</v>
      </c>
      <c r="C1058" s="424"/>
      <c r="D1058" s="415">
        <v>7228</v>
      </c>
      <c r="E1058" s="415">
        <v>4056</v>
      </c>
    </row>
    <row r="1059" spans="1:5" x14ac:dyDescent="0.2">
      <c r="A1059" s="523"/>
      <c r="B1059" s="422" t="s">
        <v>472</v>
      </c>
      <c r="C1059" s="424"/>
      <c r="D1059" s="415">
        <v>7676</v>
      </c>
      <c r="E1059" s="415">
        <v>3686</v>
      </c>
    </row>
    <row r="1060" spans="1:5" x14ac:dyDescent="0.2">
      <c r="A1060" s="523"/>
      <c r="B1060" s="422" t="s">
        <v>473</v>
      </c>
      <c r="C1060" s="424"/>
      <c r="D1060" s="415">
        <v>8117</v>
      </c>
      <c r="E1060" s="415">
        <v>3231</v>
      </c>
    </row>
    <row r="1061" spans="1:5" x14ac:dyDescent="0.2">
      <c r="A1061" s="523"/>
      <c r="B1061" s="422" t="s">
        <v>474</v>
      </c>
      <c r="C1061" s="424"/>
      <c r="D1061" s="415">
        <v>8630</v>
      </c>
      <c r="E1061" s="415">
        <v>2388</v>
      </c>
    </row>
    <row r="1062" spans="1:5" x14ac:dyDescent="0.2">
      <c r="A1062" s="523"/>
      <c r="B1062" s="422" t="s">
        <v>475</v>
      </c>
      <c r="C1062" s="424"/>
      <c r="D1062" s="415">
        <v>8987</v>
      </c>
      <c r="E1062" s="415">
        <v>1477</v>
      </c>
    </row>
    <row r="1063" spans="1:5" x14ac:dyDescent="0.2">
      <c r="A1063" s="523"/>
      <c r="B1063" s="422" t="s">
        <v>476</v>
      </c>
      <c r="C1063" s="424"/>
      <c r="D1063" s="415">
        <v>9257</v>
      </c>
      <c r="E1063" s="415">
        <v>314</v>
      </c>
    </row>
    <row r="1064" spans="1:5" x14ac:dyDescent="0.2">
      <c r="A1064" s="523"/>
      <c r="B1064" s="422" t="s">
        <v>479</v>
      </c>
      <c r="C1064" s="424"/>
      <c r="D1064" s="415">
        <v>3359</v>
      </c>
      <c r="E1064" s="415">
        <v>3056</v>
      </c>
    </row>
    <row r="1065" spans="1:5" x14ac:dyDescent="0.2">
      <c r="A1065" s="523"/>
      <c r="B1065" s="422" t="s">
        <v>480</v>
      </c>
      <c r="C1065" s="424"/>
      <c r="D1065" s="415">
        <v>4074</v>
      </c>
      <c r="E1065" s="415">
        <v>3494</v>
      </c>
    </row>
    <row r="1066" spans="1:5" x14ac:dyDescent="0.2">
      <c r="A1066" s="523"/>
      <c r="B1066" s="422" t="s">
        <v>481</v>
      </c>
      <c r="C1066" s="424"/>
      <c r="D1066" s="415">
        <v>4843</v>
      </c>
      <c r="E1066" s="415">
        <v>3944</v>
      </c>
    </row>
    <row r="1067" spans="1:5" x14ac:dyDescent="0.2">
      <c r="A1067" s="523"/>
      <c r="B1067" s="422" t="s">
        <v>482</v>
      </c>
      <c r="C1067" s="424"/>
      <c r="D1067" s="415">
        <v>5408</v>
      </c>
      <c r="E1067" s="415">
        <v>4178</v>
      </c>
    </row>
    <row r="1068" spans="1:5" x14ac:dyDescent="0.2">
      <c r="A1068" s="523"/>
      <c r="B1068" s="422" t="s">
        <v>483</v>
      </c>
      <c r="C1068" s="424"/>
      <c r="D1068" s="415">
        <v>6114</v>
      </c>
      <c r="E1068" s="415">
        <v>4350</v>
      </c>
    </row>
    <row r="1069" spans="1:5" x14ac:dyDescent="0.2">
      <c r="A1069" s="523"/>
      <c r="B1069" s="422" t="s">
        <v>484</v>
      </c>
      <c r="C1069" s="424"/>
      <c r="D1069" s="415">
        <v>6731</v>
      </c>
      <c r="E1069" s="415">
        <v>4308</v>
      </c>
    </row>
    <row r="1070" spans="1:5" x14ac:dyDescent="0.2">
      <c r="A1070" s="523"/>
      <c r="B1070" s="422" t="s">
        <v>485</v>
      </c>
      <c r="C1070" s="424"/>
      <c r="D1070" s="415">
        <v>7229</v>
      </c>
      <c r="E1070" s="415">
        <v>4110</v>
      </c>
    </row>
    <row r="1071" spans="1:5" x14ac:dyDescent="0.2">
      <c r="A1071" s="523"/>
      <c r="B1071" s="422" t="s">
        <v>486</v>
      </c>
      <c r="C1071" s="424"/>
      <c r="D1071" s="415">
        <v>7616</v>
      </c>
      <c r="E1071" s="415">
        <v>3580</v>
      </c>
    </row>
    <row r="1072" spans="1:5" x14ac:dyDescent="0.2">
      <c r="A1072" s="523"/>
      <c r="B1072" s="422" t="s">
        <v>487</v>
      </c>
      <c r="C1072" s="424"/>
      <c r="D1072" s="415">
        <v>8032</v>
      </c>
      <c r="E1072" s="415">
        <v>3090</v>
      </c>
    </row>
    <row r="1073" spans="1:5" x14ac:dyDescent="0.2">
      <c r="A1073" s="523"/>
      <c r="B1073" s="422" t="s">
        <v>488</v>
      </c>
      <c r="C1073" s="424"/>
      <c r="D1073" s="415">
        <v>8551</v>
      </c>
      <c r="E1073" s="415">
        <v>2228</v>
      </c>
    </row>
    <row r="1074" spans="1:5" x14ac:dyDescent="0.2">
      <c r="A1074" s="523"/>
      <c r="B1074" s="422" t="s">
        <v>489</v>
      </c>
      <c r="C1074" s="424"/>
      <c r="D1074" s="415">
        <v>8880</v>
      </c>
      <c r="E1074" s="415">
        <v>1348</v>
      </c>
    </row>
    <row r="1075" spans="1:5" x14ac:dyDescent="0.2">
      <c r="A1075" s="523"/>
      <c r="B1075" s="422" t="s">
        <v>490</v>
      </c>
      <c r="C1075" s="424"/>
      <c r="D1075" s="415">
        <v>9120</v>
      </c>
      <c r="E1075" s="415">
        <v>409</v>
      </c>
    </row>
    <row r="1076" spans="1:5" x14ac:dyDescent="0.2">
      <c r="A1076" s="523"/>
      <c r="B1076" s="422" t="s">
        <v>491</v>
      </c>
      <c r="C1076" s="424"/>
      <c r="D1076" s="415">
        <v>3642</v>
      </c>
      <c r="E1076" s="415">
        <v>3187</v>
      </c>
    </row>
    <row r="1077" spans="1:5" x14ac:dyDescent="0.2">
      <c r="A1077" s="523"/>
      <c r="B1077" s="422" t="s">
        <v>492</v>
      </c>
      <c r="C1077" s="424"/>
      <c r="D1077" s="415">
        <v>4528</v>
      </c>
      <c r="E1077" s="415">
        <v>3761</v>
      </c>
    </row>
    <row r="1078" spans="1:5" x14ac:dyDescent="0.2">
      <c r="A1078" s="523"/>
      <c r="B1078" s="422" t="s">
        <v>493</v>
      </c>
      <c r="C1078" s="424"/>
      <c r="D1078" s="415">
        <v>5262</v>
      </c>
      <c r="E1078" s="415">
        <v>4191</v>
      </c>
    </row>
    <row r="1079" spans="1:5" x14ac:dyDescent="0.2">
      <c r="A1079" s="523"/>
      <c r="B1079" s="422" t="s">
        <v>494</v>
      </c>
      <c r="C1079" s="424"/>
      <c r="D1079" s="415">
        <v>5696</v>
      </c>
      <c r="E1079" s="415">
        <v>4370</v>
      </c>
    </row>
    <row r="1080" spans="1:5" x14ac:dyDescent="0.2">
      <c r="A1080" s="523"/>
      <c r="B1080" s="422" t="s">
        <v>495</v>
      </c>
      <c r="C1080" s="424"/>
      <c r="D1080" s="415">
        <v>6353</v>
      </c>
      <c r="E1080" s="415">
        <v>4556</v>
      </c>
    </row>
    <row r="1081" spans="1:5" x14ac:dyDescent="0.2">
      <c r="A1081" s="523"/>
      <c r="B1081" s="422" t="s">
        <v>496</v>
      </c>
      <c r="C1081" s="424"/>
      <c r="D1081" s="415">
        <v>7013</v>
      </c>
      <c r="E1081" s="415">
        <v>4548</v>
      </c>
    </row>
    <row r="1082" spans="1:5" x14ac:dyDescent="0.2">
      <c r="A1082" s="523"/>
      <c r="B1082" s="422" t="s">
        <v>497</v>
      </c>
      <c r="C1082" s="424"/>
      <c r="D1082" s="415">
        <v>7482</v>
      </c>
      <c r="E1082" s="415">
        <v>4319</v>
      </c>
    </row>
    <row r="1083" spans="1:5" x14ac:dyDescent="0.2">
      <c r="A1083" s="523"/>
      <c r="B1083" s="422" t="s">
        <v>498</v>
      </c>
      <c r="C1083" s="424"/>
      <c r="D1083" s="415">
        <v>7864</v>
      </c>
      <c r="E1083" s="415">
        <v>3939</v>
      </c>
    </row>
    <row r="1084" spans="1:5" x14ac:dyDescent="0.2">
      <c r="A1084" s="523"/>
      <c r="B1084" s="422" t="s">
        <v>499</v>
      </c>
      <c r="C1084" s="424"/>
      <c r="D1084" s="415">
        <v>8319</v>
      </c>
      <c r="E1084" s="415">
        <v>3501</v>
      </c>
    </row>
    <row r="1085" spans="1:5" x14ac:dyDescent="0.2">
      <c r="A1085" s="523"/>
      <c r="B1085" s="422" t="s">
        <v>500</v>
      </c>
      <c r="C1085" s="424"/>
      <c r="D1085" s="415">
        <v>8856</v>
      </c>
      <c r="E1085" s="415">
        <v>2579</v>
      </c>
    </row>
    <row r="1086" spans="1:5" x14ac:dyDescent="0.2">
      <c r="A1086" s="523"/>
      <c r="B1086" s="422" t="s">
        <v>501</v>
      </c>
      <c r="C1086" s="424"/>
      <c r="D1086" s="415">
        <v>9214</v>
      </c>
      <c r="E1086" s="415">
        <v>1652</v>
      </c>
    </row>
    <row r="1087" spans="1:5" x14ac:dyDescent="0.2">
      <c r="A1087" s="523"/>
      <c r="B1087" s="422" t="s">
        <v>502</v>
      </c>
      <c r="C1087" s="424"/>
      <c r="D1087" s="415">
        <v>9423</v>
      </c>
      <c r="E1087" s="415">
        <v>492</v>
      </c>
    </row>
    <row r="1088" spans="1:5" ht="12.75" customHeight="1" x14ac:dyDescent="0.2">
      <c r="A1088" s="523" t="s">
        <v>123</v>
      </c>
      <c r="B1088" s="422" t="s">
        <v>432</v>
      </c>
      <c r="C1088" s="424"/>
      <c r="D1088" s="415">
        <v>2525</v>
      </c>
      <c r="E1088" s="415">
        <v>2235</v>
      </c>
    </row>
    <row r="1089" spans="1:5" x14ac:dyDescent="0.2">
      <c r="A1089" s="523"/>
      <c r="B1089" s="422" t="s">
        <v>433</v>
      </c>
      <c r="C1089" s="424"/>
      <c r="D1089" s="415">
        <v>3287</v>
      </c>
      <c r="E1089" s="415">
        <v>2800</v>
      </c>
    </row>
    <row r="1090" spans="1:5" x14ac:dyDescent="0.2">
      <c r="A1090" s="523"/>
      <c r="B1090" s="422" t="s">
        <v>434</v>
      </c>
      <c r="C1090" s="424"/>
      <c r="D1090" s="415">
        <v>4135</v>
      </c>
      <c r="E1090" s="415">
        <v>3409</v>
      </c>
    </row>
    <row r="1091" spans="1:5" x14ac:dyDescent="0.2">
      <c r="A1091" s="523"/>
      <c r="B1091" s="422" t="s">
        <v>435</v>
      </c>
      <c r="C1091" s="424"/>
      <c r="D1091" s="415">
        <v>4615</v>
      </c>
      <c r="E1091" s="415">
        <v>3680</v>
      </c>
    </row>
    <row r="1092" spans="1:5" x14ac:dyDescent="0.2">
      <c r="A1092" s="523"/>
      <c r="B1092" s="422" t="s">
        <v>436</v>
      </c>
      <c r="C1092" s="424"/>
      <c r="D1092" s="415">
        <v>5294</v>
      </c>
      <c r="E1092" s="415">
        <v>4040</v>
      </c>
    </row>
    <row r="1093" spans="1:5" x14ac:dyDescent="0.2">
      <c r="A1093" s="523"/>
      <c r="B1093" s="422" t="s">
        <v>437</v>
      </c>
      <c r="C1093" s="424"/>
      <c r="D1093" s="415">
        <v>5877</v>
      </c>
      <c r="E1093" s="415">
        <v>4106</v>
      </c>
    </row>
    <row r="1094" spans="1:5" x14ac:dyDescent="0.2">
      <c r="A1094" s="523"/>
      <c r="B1094" s="422" t="s">
        <v>438</v>
      </c>
      <c r="C1094" s="424"/>
      <c r="D1094" s="415">
        <v>6338</v>
      </c>
      <c r="E1094" s="415">
        <v>3901</v>
      </c>
    </row>
    <row r="1095" spans="1:5" x14ac:dyDescent="0.2">
      <c r="A1095" s="523"/>
      <c r="B1095" s="422" t="s">
        <v>439</v>
      </c>
      <c r="C1095" s="424"/>
      <c r="D1095" s="415">
        <v>6779</v>
      </c>
      <c r="E1095" s="415">
        <v>3482</v>
      </c>
    </row>
    <row r="1096" spans="1:5" x14ac:dyDescent="0.2">
      <c r="A1096" s="523"/>
      <c r="B1096" s="422" t="s">
        <v>440</v>
      </c>
      <c r="C1096" s="424"/>
      <c r="D1096" s="415">
        <v>7205</v>
      </c>
      <c r="E1096" s="415">
        <v>2978</v>
      </c>
    </row>
    <row r="1097" spans="1:5" x14ac:dyDescent="0.2">
      <c r="A1097" s="523"/>
      <c r="B1097" s="422" t="s">
        <v>441</v>
      </c>
      <c r="C1097" s="424"/>
      <c r="D1097" s="415">
        <v>7555</v>
      </c>
      <c r="E1097" s="415">
        <v>2326</v>
      </c>
    </row>
    <row r="1098" spans="1:5" x14ac:dyDescent="0.2">
      <c r="A1098" s="523"/>
      <c r="B1098" s="422" t="s">
        <v>442</v>
      </c>
      <c r="C1098" s="424"/>
      <c r="D1098" s="415">
        <v>7902</v>
      </c>
      <c r="E1098" s="415">
        <v>1424</v>
      </c>
    </row>
    <row r="1099" spans="1:5" x14ac:dyDescent="0.2">
      <c r="A1099" s="523"/>
      <c r="B1099" s="422" t="s">
        <v>443</v>
      </c>
      <c r="C1099" s="424"/>
      <c r="D1099" s="415">
        <v>8064</v>
      </c>
      <c r="E1099" s="415">
        <v>348</v>
      </c>
    </row>
    <row r="1100" spans="1:5" x14ac:dyDescent="0.2">
      <c r="A1100" s="523"/>
      <c r="B1100" s="422" t="s">
        <v>453</v>
      </c>
      <c r="C1100" s="424"/>
      <c r="D1100" s="415">
        <v>2211</v>
      </c>
      <c r="E1100" s="415">
        <v>1906</v>
      </c>
    </row>
    <row r="1101" spans="1:5" x14ac:dyDescent="0.2">
      <c r="A1101" s="523"/>
      <c r="B1101" s="422" t="s">
        <v>454</v>
      </c>
      <c r="C1101" s="424"/>
      <c r="D1101" s="415">
        <v>3143</v>
      </c>
      <c r="E1101" s="415">
        <v>2608</v>
      </c>
    </row>
    <row r="1102" spans="1:5" x14ac:dyDescent="0.2">
      <c r="A1102" s="523"/>
      <c r="B1102" s="422" t="s">
        <v>455</v>
      </c>
      <c r="C1102" s="424"/>
      <c r="D1102" s="415">
        <v>4068</v>
      </c>
      <c r="E1102" s="415">
        <v>3276</v>
      </c>
    </row>
    <row r="1103" spans="1:5" x14ac:dyDescent="0.2">
      <c r="A1103" s="523"/>
      <c r="B1103" s="422" t="s">
        <v>456</v>
      </c>
      <c r="C1103" s="424"/>
      <c r="D1103" s="415">
        <v>4650</v>
      </c>
      <c r="E1103" s="415">
        <v>3628</v>
      </c>
    </row>
    <row r="1104" spans="1:5" x14ac:dyDescent="0.2">
      <c r="A1104" s="523"/>
      <c r="B1104" s="422" t="s">
        <v>457</v>
      </c>
      <c r="C1104" s="424"/>
      <c r="D1104" s="415">
        <v>5381</v>
      </c>
      <c r="E1104" s="415">
        <v>3994</v>
      </c>
    </row>
    <row r="1105" spans="1:5" x14ac:dyDescent="0.2">
      <c r="A1105" s="523"/>
      <c r="B1105" s="422" t="s">
        <v>458</v>
      </c>
      <c r="C1105" s="424"/>
      <c r="D1105" s="415">
        <v>6007</v>
      </c>
      <c r="E1105" s="415">
        <v>4119</v>
      </c>
    </row>
    <row r="1106" spans="1:5" x14ac:dyDescent="0.2">
      <c r="A1106" s="523"/>
      <c r="B1106" s="422" t="s">
        <v>459</v>
      </c>
      <c r="C1106" s="424"/>
      <c r="D1106" s="415">
        <v>6534</v>
      </c>
      <c r="E1106" s="415">
        <v>3950</v>
      </c>
    </row>
    <row r="1107" spans="1:5" x14ac:dyDescent="0.2">
      <c r="A1107" s="523"/>
      <c r="B1107" s="422" t="s">
        <v>460</v>
      </c>
      <c r="C1107" s="424"/>
      <c r="D1107" s="415">
        <v>6929</v>
      </c>
      <c r="E1107" s="415">
        <v>3431</v>
      </c>
    </row>
    <row r="1108" spans="1:5" x14ac:dyDescent="0.2">
      <c r="A1108" s="523"/>
      <c r="B1108" s="422" t="s">
        <v>461</v>
      </c>
      <c r="C1108" s="424"/>
      <c r="D1108" s="415">
        <v>7259</v>
      </c>
      <c r="E1108" s="415">
        <v>2739</v>
      </c>
    </row>
    <row r="1109" spans="1:5" x14ac:dyDescent="0.2">
      <c r="A1109" s="523"/>
      <c r="B1109" s="422" t="s">
        <v>462</v>
      </c>
      <c r="C1109" s="424"/>
      <c r="D1109" s="415">
        <v>7593</v>
      </c>
      <c r="E1109" s="415">
        <v>2073</v>
      </c>
    </row>
    <row r="1110" spans="1:5" x14ac:dyDescent="0.2">
      <c r="A1110" s="523"/>
      <c r="B1110" s="422" t="s">
        <v>463</v>
      </c>
      <c r="C1110" s="424"/>
      <c r="D1110" s="415">
        <v>7867</v>
      </c>
      <c r="E1110" s="415">
        <v>1261</v>
      </c>
    </row>
    <row r="1111" spans="1:5" x14ac:dyDescent="0.2">
      <c r="A1111" s="523"/>
      <c r="B1111" s="422" t="s">
        <v>464</v>
      </c>
      <c r="C1111" s="424"/>
      <c r="D1111" s="415">
        <v>8145</v>
      </c>
      <c r="E1111" s="415">
        <v>322</v>
      </c>
    </row>
    <row r="1112" spans="1:5" x14ac:dyDescent="0.2">
      <c r="A1112" s="523"/>
      <c r="B1112" s="422" t="s">
        <v>465</v>
      </c>
      <c r="C1112" s="424"/>
      <c r="D1112" s="415">
        <v>2369</v>
      </c>
      <c r="E1112" s="415">
        <v>2093</v>
      </c>
    </row>
    <row r="1113" spans="1:5" x14ac:dyDescent="0.2">
      <c r="A1113" s="523"/>
      <c r="B1113" s="422" t="s">
        <v>466</v>
      </c>
      <c r="C1113" s="424"/>
      <c r="D1113" s="415">
        <v>3050</v>
      </c>
      <c r="E1113" s="415">
        <v>2588</v>
      </c>
    </row>
    <row r="1114" spans="1:5" x14ac:dyDescent="0.2">
      <c r="A1114" s="523"/>
      <c r="B1114" s="422" t="s">
        <v>467</v>
      </c>
      <c r="C1114" s="424"/>
      <c r="D1114" s="415">
        <v>3928</v>
      </c>
      <c r="E1114" s="415">
        <v>3235</v>
      </c>
    </row>
    <row r="1115" spans="1:5" x14ac:dyDescent="0.2">
      <c r="A1115" s="523"/>
      <c r="B1115" s="422" t="s">
        <v>468</v>
      </c>
      <c r="C1115" s="424"/>
      <c r="D1115" s="415">
        <v>4440</v>
      </c>
      <c r="E1115" s="415">
        <v>3504</v>
      </c>
    </row>
    <row r="1116" spans="1:5" x14ac:dyDescent="0.2">
      <c r="A1116" s="523"/>
      <c r="B1116" s="422" t="s">
        <v>469</v>
      </c>
      <c r="C1116" s="424"/>
      <c r="D1116" s="415">
        <v>5142</v>
      </c>
      <c r="E1116" s="415">
        <v>3793</v>
      </c>
    </row>
    <row r="1117" spans="1:5" x14ac:dyDescent="0.2">
      <c r="A1117" s="523"/>
      <c r="B1117" s="422" t="s">
        <v>470</v>
      </c>
      <c r="C1117" s="424"/>
      <c r="D1117" s="415">
        <v>5732</v>
      </c>
      <c r="E1117" s="415">
        <v>3926</v>
      </c>
    </row>
    <row r="1118" spans="1:5" x14ac:dyDescent="0.2">
      <c r="A1118" s="523"/>
      <c r="B1118" s="422" t="s">
        <v>471</v>
      </c>
      <c r="C1118" s="424"/>
      <c r="D1118" s="415">
        <v>6277</v>
      </c>
      <c r="E1118" s="415">
        <v>3728</v>
      </c>
    </row>
    <row r="1119" spans="1:5" x14ac:dyDescent="0.2">
      <c r="A1119" s="523"/>
      <c r="B1119" s="422" t="s">
        <v>472</v>
      </c>
      <c r="C1119" s="424"/>
      <c r="D1119" s="415">
        <v>6630</v>
      </c>
      <c r="E1119" s="415">
        <v>3198</v>
      </c>
    </row>
    <row r="1120" spans="1:5" x14ac:dyDescent="0.2">
      <c r="A1120" s="523"/>
      <c r="B1120" s="422" t="s">
        <v>473</v>
      </c>
      <c r="C1120" s="424"/>
      <c r="D1120" s="415">
        <v>6997</v>
      </c>
      <c r="E1120" s="415">
        <v>2529</v>
      </c>
    </row>
    <row r="1121" spans="1:5" x14ac:dyDescent="0.2">
      <c r="A1121" s="523"/>
      <c r="B1121" s="422" t="s">
        <v>474</v>
      </c>
      <c r="C1121" s="424"/>
      <c r="D1121" s="415">
        <v>7320</v>
      </c>
      <c r="E1121" s="415">
        <v>1913</v>
      </c>
    </row>
    <row r="1122" spans="1:5" x14ac:dyDescent="0.2">
      <c r="A1122" s="523"/>
      <c r="B1122" s="422" t="s">
        <v>475</v>
      </c>
      <c r="C1122" s="424"/>
      <c r="D1122" s="415">
        <v>7502</v>
      </c>
      <c r="E1122" s="415">
        <v>1203</v>
      </c>
    </row>
    <row r="1123" spans="1:5" x14ac:dyDescent="0.2">
      <c r="A1123" s="523"/>
      <c r="B1123" s="422" t="s">
        <v>476</v>
      </c>
      <c r="C1123" s="424"/>
      <c r="D1123" s="415">
        <v>7822</v>
      </c>
      <c r="E1123" s="415">
        <v>343</v>
      </c>
    </row>
    <row r="1124" spans="1:5" x14ac:dyDescent="0.2">
      <c r="A1124" s="523"/>
      <c r="B1124" s="422" t="s">
        <v>479</v>
      </c>
      <c r="C1124" s="424"/>
      <c r="D1124" s="415">
        <v>2323</v>
      </c>
      <c r="E1124" s="415">
        <v>2078</v>
      </c>
    </row>
    <row r="1125" spans="1:5" x14ac:dyDescent="0.2">
      <c r="A1125" s="523"/>
      <c r="B1125" s="422" t="s">
        <v>480</v>
      </c>
      <c r="C1125" s="424"/>
      <c r="D1125" s="415">
        <v>3087</v>
      </c>
      <c r="E1125" s="415">
        <v>2666</v>
      </c>
    </row>
    <row r="1126" spans="1:5" x14ac:dyDescent="0.2">
      <c r="A1126" s="523"/>
      <c r="B1126" s="422" t="s">
        <v>481</v>
      </c>
      <c r="C1126" s="424"/>
      <c r="D1126" s="415">
        <v>3860</v>
      </c>
      <c r="E1126" s="415">
        <v>3213</v>
      </c>
    </row>
    <row r="1127" spans="1:5" x14ac:dyDescent="0.2">
      <c r="A1127" s="523"/>
      <c r="B1127" s="422" t="s">
        <v>482</v>
      </c>
      <c r="C1127" s="424"/>
      <c r="D1127" s="415">
        <v>4385</v>
      </c>
      <c r="E1127" s="415">
        <v>3518</v>
      </c>
    </row>
    <row r="1128" spans="1:5" x14ac:dyDescent="0.2">
      <c r="A1128" s="523"/>
      <c r="B1128" s="422" t="s">
        <v>483</v>
      </c>
      <c r="C1128" s="424"/>
      <c r="D1128" s="415">
        <v>5072</v>
      </c>
      <c r="E1128" s="415">
        <v>3761</v>
      </c>
    </row>
    <row r="1129" spans="1:5" x14ac:dyDescent="0.2">
      <c r="A1129" s="523"/>
      <c r="B1129" s="422" t="s">
        <v>484</v>
      </c>
      <c r="C1129" s="424"/>
      <c r="D1129" s="415">
        <v>5682</v>
      </c>
      <c r="E1129" s="415">
        <v>3790</v>
      </c>
    </row>
    <row r="1130" spans="1:5" x14ac:dyDescent="0.2">
      <c r="A1130" s="523"/>
      <c r="B1130" s="422" t="s">
        <v>485</v>
      </c>
      <c r="C1130" s="424"/>
      <c r="D1130" s="415">
        <v>6136</v>
      </c>
      <c r="E1130" s="415">
        <v>3604</v>
      </c>
    </row>
    <row r="1131" spans="1:5" x14ac:dyDescent="0.2">
      <c r="A1131" s="523"/>
      <c r="B1131" s="422" t="s">
        <v>486</v>
      </c>
      <c r="C1131" s="424"/>
      <c r="D1131" s="415">
        <v>6489</v>
      </c>
      <c r="E1131" s="415">
        <v>2965</v>
      </c>
    </row>
    <row r="1132" spans="1:5" x14ac:dyDescent="0.2">
      <c r="A1132" s="523"/>
      <c r="B1132" s="422" t="s">
        <v>487</v>
      </c>
      <c r="C1132" s="424"/>
      <c r="D1132" s="415">
        <v>6836</v>
      </c>
      <c r="E1132" s="415">
        <v>2449</v>
      </c>
    </row>
    <row r="1133" spans="1:5" x14ac:dyDescent="0.2">
      <c r="A1133" s="523"/>
      <c r="B1133" s="422" t="s">
        <v>488</v>
      </c>
      <c r="C1133" s="424"/>
      <c r="D1133" s="415">
        <v>7135</v>
      </c>
      <c r="E1133" s="415">
        <v>1773</v>
      </c>
    </row>
    <row r="1134" spans="1:5" x14ac:dyDescent="0.2">
      <c r="A1134" s="523"/>
      <c r="B1134" s="422" t="s">
        <v>489</v>
      </c>
      <c r="C1134" s="424"/>
      <c r="D1134" s="415">
        <v>7356</v>
      </c>
      <c r="E1134" s="415">
        <v>1077</v>
      </c>
    </row>
    <row r="1135" spans="1:5" x14ac:dyDescent="0.2">
      <c r="A1135" s="523"/>
      <c r="B1135" s="422" t="s">
        <v>490</v>
      </c>
      <c r="C1135" s="424"/>
      <c r="D1135" s="415">
        <v>7616</v>
      </c>
      <c r="E1135" s="415">
        <v>411</v>
      </c>
    </row>
    <row r="1136" spans="1:5" x14ac:dyDescent="0.2">
      <c r="A1136" s="523"/>
      <c r="B1136" s="422" t="s">
        <v>491</v>
      </c>
      <c r="C1136" s="424"/>
      <c r="D1136" s="415">
        <v>2615</v>
      </c>
      <c r="E1136" s="415">
        <v>2352</v>
      </c>
    </row>
    <row r="1137" spans="1:5" x14ac:dyDescent="0.2">
      <c r="A1137" s="523"/>
      <c r="B1137" s="422" t="s">
        <v>492</v>
      </c>
      <c r="C1137" s="424"/>
      <c r="D1137" s="415">
        <v>3405</v>
      </c>
      <c r="E1137" s="415">
        <v>2947</v>
      </c>
    </row>
    <row r="1138" spans="1:5" x14ac:dyDescent="0.2">
      <c r="A1138" s="523"/>
      <c r="B1138" s="422" t="s">
        <v>493</v>
      </c>
      <c r="C1138" s="424"/>
      <c r="D1138" s="415">
        <v>4238</v>
      </c>
      <c r="E1138" s="415">
        <v>3492</v>
      </c>
    </row>
    <row r="1139" spans="1:5" x14ac:dyDescent="0.2">
      <c r="A1139" s="523"/>
      <c r="B1139" s="422" t="s">
        <v>494</v>
      </c>
      <c r="C1139" s="424"/>
      <c r="D1139" s="415">
        <v>4677</v>
      </c>
      <c r="E1139" s="415">
        <v>3713</v>
      </c>
    </row>
    <row r="1140" spans="1:5" x14ac:dyDescent="0.2">
      <c r="A1140" s="523"/>
      <c r="B1140" s="422" t="s">
        <v>495</v>
      </c>
      <c r="C1140" s="424"/>
      <c r="D1140" s="415">
        <v>5315</v>
      </c>
      <c r="E1140" s="415">
        <v>3985</v>
      </c>
    </row>
    <row r="1141" spans="1:5" x14ac:dyDescent="0.2">
      <c r="A1141" s="523"/>
      <c r="B1141" s="422" t="s">
        <v>496</v>
      </c>
      <c r="C1141" s="424"/>
      <c r="D1141" s="415">
        <v>5955</v>
      </c>
      <c r="E1141" s="415">
        <v>4067</v>
      </c>
    </row>
    <row r="1142" spans="1:5" x14ac:dyDescent="0.2">
      <c r="A1142" s="523"/>
      <c r="B1142" s="422" t="s">
        <v>497</v>
      </c>
      <c r="C1142" s="424"/>
      <c r="D1142" s="415">
        <v>6444</v>
      </c>
      <c r="E1142" s="415">
        <v>3957</v>
      </c>
    </row>
    <row r="1143" spans="1:5" x14ac:dyDescent="0.2">
      <c r="A1143" s="523"/>
      <c r="B1143" s="422" t="s">
        <v>498</v>
      </c>
      <c r="C1143" s="424"/>
      <c r="D1143" s="415">
        <v>6816</v>
      </c>
      <c r="E1143" s="415">
        <v>3424</v>
      </c>
    </row>
    <row r="1144" spans="1:5" x14ac:dyDescent="0.2">
      <c r="A1144" s="523"/>
      <c r="B1144" s="422" t="s">
        <v>499</v>
      </c>
      <c r="C1144" s="424"/>
      <c r="D1144" s="415">
        <v>7148</v>
      </c>
      <c r="E1144" s="415">
        <v>2846</v>
      </c>
    </row>
    <row r="1145" spans="1:5" x14ac:dyDescent="0.2">
      <c r="A1145" s="523"/>
      <c r="B1145" s="422" t="s">
        <v>500</v>
      </c>
      <c r="C1145" s="424"/>
      <c r="D1145" s="415">
        <v>7400</v>
      </c>
      <c r="E1145" s="415">
        <v>2065</v>
      </c>
    </row>
    <row r="1146" spans="1:5" x14ac:dyDescent="0.2">
      <c r="A1146" s="523"/>
      <c r="B1146" s="422" t="s">
        <v>501</v>
      </c>
      <c r="C1146" s="424"/>
      <c r="D1146" s="415">
        <v>7578</v>
      </c>
      <c r="E1146" s="415">
        <v>1389</v>
      </c>
    </row>
    <row r="1147" spans="1:5" x14ac:dyDescent="0.2">
      <c r="A1147" s="523"/>
      <c r="B1147" s="422" t="s">
        <v>502</v>
      </c>
      <c r="C1147" s="424"/>
      <c r="D1147" s="415">
        <v>7856</v>
      </c>
      <c r="E1147" s="415">
        <v>596</v>
      </c>
    </row>
  </sheetData>
  <mergeCells count="21">
    <mergeCell ref="D6:E6"/>
    <mergeCell ref="A968:A1027"/>
    <mergeCell ref="A1028:A1087"/>
    <mergeCell ref="A6:A7"/>
    <mergeCell ref="A8:A67"/>
    <mergeCell ref="A1088:A1147"/>
    <mergeCell ref="A68:A127"/>
    <mergeCell ref="A128:A187"/>
    <mergeCell ref="A188:A247"/>
    <mergeCell ref="A248:A307"/>
    <mergeCell ref="A308:A367"/>
    <mergeCell ref="A368:A427"/>
    <mergeCell ref="A428:A487"/>
    <mergeCell ref="A488:A547"/>
    <mergeCell ref="A548:A607"/>
    <mergeCell ref="A608:A667"/>
    <mergeCell ref="A668:A727"/>
    <mergeCell ref="A728:A787"/>
    <mergeCell ref="A788:A847"/>
    <mergeCell ref="A848:A907"/>
    <mergeCell ref="A908:A967"/>
  </mergeCells>
  <conditionalFormatting sqref="C3:D1294">
    <cfRule type="cellIs" dxfId="25" priority="3" operator="equal">
      <formula>2</formula>
    </cfRule>
    <cfRule type="cellIs" dxfId="24" priority="4" operator="equal">
      <formula>1</formula>
    </cfRule>
  </conditionalFormatting>
  <pageMargins left="0.7" right="0.7" top="0.78740157499999996" bottom="0.78740157499999996"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Tabelle10">
    <tabColor rgb="FFFF0000"/>
  </sheetPr>
  <dimension ref="A1:G1147"/>
  <sheetViews>
    <sheetView topLeftCell="A652" zoomScale="115" zoomScaleNormal="115" workbookViewId="0">
      <selection activeCell="I34" sqref="I34"/>
    </sheetView>
  </sheetViews>
  <sheetFormatPr baseColWidth="10" defaultColWidth="15.28515625" defaultRowHeight="34.5" customHeight="1" x14ac:dyDescent="0.2"/>
  <sheetData>
    <row r="1" spans="1:7" ht="39" x14ac:dyDescent="0.6">
      <c r="A1" s="419" t="s">
        <v>219</v>
      </c>
    </row>
    <row r="3" spans="1:7" ht="12.75" x14ac:dyDescent="0.2">
      <c r="A3" s="420" t="s">
        <v>275</v>
      </c>
    </row>
    <row r="4" spans="1:7" ht="12.75" x14ac:dyDescent="0.2">
      <c r="A4" t="s">
        <v>503</v>
      </c>
    </row>
    <row r="6" spans="1:7" ht="12.75" customHeight="1" x14ac:dyDescent="0.2">
      <c r="A6" s="529" t="s">
        <v>444</v>
      </c>
      <c r="B6" s="427"/>
      <c r="C6" s="427"/>
      <c r="D6" s="528" t="s">
        <v>405</v>
      </c>
      <c r="E6" s="524"/>
      <c r="F6" s="528" t="s">
        <v>406</v>
      </c>
      <c r="G6" s="524"/>
    </row>
    <row r="7" spans="1:7" ht="52.5" x14ac:dyDescent="0.2">
      <c r="A7" s="525"/>
      <c r="B7" s="427" t="s">
        <v>175</v>
      </c>
      <c r="C7" s="427"/>
      <c r="D7" s="426" t="s">
        <v>271</v>
      </c>
      <c r="E7" s="426" t="s">
        <v>273</v>
      </c>
      <c r="F7" s="426" t="s">
        <v>271</v>
      </c>
      <c r="G7" s="426" t="s">
        <v>273</v>
      </c>
    </row>
    <row r="8" spans="1:7" ht="12.75" x14ac:dyDescent="0.2">
      <c r="A8" s="530" t="s">
        <v>271</v>
      </c>
      <c r="B8" s="425" t="s">
        <v>432</v>
      </c>
      <c r="C8" s="424"/>
      <c r="D8" s="415">
        <v>255421</v>
      </c>
      <c r="E8" s="415">
        <v>254842</v>
      </c>
      <c r="F8" s="415">
        <v>225955</v>
      </c>
      <c r="G8" s="415">
        <v>225955</v>
      </c>
    </row>
    <row r="9" spans="1:7" ht="12.75" x14ac:dyDescent="0.2">
      <c r="A9" s="527"/>
      <c r="B9" s="425" t="s">
        <v>433</v>
      </c>
      <c r="C9" s="424"/>
      <c r="D9" s="415">
        <v>300550</v>
      </c>
      <c r="E9" s="415">
        <v>299196</v>
      </c>
      <c r="F9" s="415">
        <v>234247</v>
      </c>
      <c r="G9" s="415">
        <v>234247</v>
      </c>
    </row>
    <row r="10" spans="1:7" ht="12.75" x14ac:dyDescent="0.2">
      <c r="A10" s="527"/>
      <c r="B10" s="425" t="s">
        <v>434</v>
      </c>
      <c r="C10" s="424"/>
      <c r="D10" s="415">
        <v>334648</v>
      </c>
      <c r="E10" s="415">
        <v>332803</v>
      </c>
      <c r="F10" s="415">
        <v>244580</v>
      </c>
      <c r="G10" s="415">
        <v>244580</v>
      </c>
    </row>
    <row r="11" spans="1:7" ht="12.75" x14ac:dyDescent="0.2">
      <c r="A11" s="527"/>
      <c r="B11" s="425" t="s">
        <v>435</v>
      </c>
      <c r="C11" s="424"/>
      <c r="D11" s="415">
        <v>358716</v>
      </c>
      <c r="E11" s="415">
        <v>356669</v>
      </c>
      <c r="F11" s="415">
        <v>251262</v>
      </c>
      <c r="G11" s="415">
        <v>251262</v>
      </c>
    </row>
    <row r="12" spans="1:7" ht="12.75" x14ac:dyDescent="0.2">
      <c r="A12" s="527"/>
      <c r="B12" s="425" t="s">
        <v>436</v>
      </c>
      <c r="C12" s="424"/>
      <c r="D12" s="415">
        <v>387704</v>
      </c>
      <c r="E12" s="415">
        <v>385334</v>
      </c>
      <c r="F12" s="415">
        <v>257799</v>
      </c>
      <c r="G12" s="415">
        <v>257799</v>
      </c>
    </row>
    <row r="13" spans="1:7" ht="12.75" x14ac:dyDescent="0.2">
      <c r="A13" s="527"/>
      <c r="B13" s="425" t="s">
        <v>437</v>
      </c>
      <c r="C13" s="424"/>
      <c r="D13" s="415">
        <v>415651</v>
      </c>
      <c r="E13" s="415">
        <v>412968</v>
      </c>
      <c r="F13" s="415">
        <v>259804</v>
      </c>
      <c r="G13" s="415">
        <v>259804</v>
      </c>
    </row>
    <row r="14" spans="1:7" ht="12.75" x14ac:dyDescent="0.2">
      <c r="A14" s="527"/>
      <c r="B14" s="425" t="s">
        <v>438</v>
      </c>
      <c r="C14" s="424"/>
      <c r="D14" s="415">
        <v>436800</v>
      </c>
      <c r="E14" s="415">
        <v>434006</v>
      </c>
      <c r="F14" s="415">
        <v>249772</v>
      </c>
      <c r="G14" s="415">
        <v>249772</v>
      </c>
    </row>
    <row r="15" spans="1:7" ht="12.75" x14ac:dyDescent="0.2">
      <c r="A15" s="527"/>
      <c r="B15" s="425" t="s">
        <v>439</v>
      </c>
      <c r="C15" s="424"/>
      <c r="D15" s="415">
        <v>455281</v>
      </c>
      <c r="E15" s="415">
        <v>452287</v>
      </c>
      <c r="F15" s="415">
        <v>233919</v>
      </c>
      <c r="G15" s="415">
        <v>233919</v>
      </c>
    </row>
    <row r="16" spans="1:7" ht="12.75" x14ac:dyDescent="0.2">
      <c r="A16" s="527"/>
      <c r="B16" s="425" t="s">
        <v>440</v>
      </c>
      <c r="C16" s="424"/>
      <c r="D16" s="415">
        <v>472596</v>
      </c>
      <c r="E16" s="415">
        <v>469321</v>
      </c>
      <c r="F16" s="415">
        <v>216297</v>
      </c>
      <c r="G16" s="415">
        <v>216297</v>
      </c>
    </row>
    <row r="17" spans="1:7" ht="12.75" x14ac:dyDescent="0.2">
      <c r="A17" s="527"/>
      <c r="B17" s="425" t="s">
        <v>441</v>
      </c>
      <c r="C17" s="424"/>
      <c r="D17" s="415">
        <v>489717</v>
      </c>
      <c r="E17" s="415">
        <v>485486</v>
      </c>
      <c r="F17" s="415">
        <v>193804</v>
      </c>
      <c r="G17" s="415">
        <v>193804</v>
      </c>
    </row>
    <row r="18" spans="1:7" ht="12.75" x14ac:dyDescent="0.2">
      <c r="A18" s="527"/>
      <c r="B18" s="425" t="s">
        <v>442</v>
      </c>
      <c r="C18" s="424"/>
      <c r="D18" s="415">
        <v>505635</v>
      </c>
      <c r="E18" s="415">
        <v>498448</v>
      </c>
      <c r="F18" s="415">
        <v>151499</v>
      </c>
      <c r="G18" s="415">
        <v>151499</v>
      </c>
    </row>
    <row r="19" spans="1:7" ht="12.75" x14ac:dyDescent="0.2">
      <c r="A19" s="527"/>
      <c r="B19" s="425" t="s">
        <v>443</v>
      </c>
      <c r="C19" s="424"/>
      <c r="D19" s="415">
        <v>522867</v>
      </c>
      <c r="E19" s="415">
        <v>508420</v>
      </c>
      <c r="F19" s="415">
        <v>63176</v>
      </c>
      <c r="G19" s="415">
        <v>63176</v>
      </c>
    </row>
    <row r="20" spans="1:7" ht="12.75" x14ac:dyDescent="0.2">
      <c r="A20" s="527"/>
      <c r="B20" s="425" t="s">
        <v>453</v>
      </c>
      <c r="C20" s="424"/>
      <c r="D20" s="415">
        <v>261957</v>
      </c>
      <c r="E20" s="415">
        <v>261291</v>
      </c>
      <c r="F20" s="415">
        <v>232272</v>
      </c>
      <c r="G20" s="415">
        <v>232272</v>
      </c>
    </row>
    <row r="21" spans="1:7" ht="12.75" x14ac:dyDescent="0.2">
      <c r="A21" s="527"/>
      <c r="B21" s="425" t="s">
        <v>454</v>
      </c>
      <c r="C21" s="424"/>
      <c r="D21" s="415">
        <v>312563</v>
      </c>
      <c r="E21" s="415">
        <v>311277</v>
      </c>
      <c r="F21" s="415">
        <v>249290</v>
      </c>
      <c r="G21" s="415">
        <v>249290</v>
      </c>
    </row>
    <row r="22" spans="1:7" ht="12.75" x14ac:dyDescent="0.2">
      <c r="A22" s="527"/>
      <c r="B22" s="425" t="s">
        <v>455</v>
      </c>
      <c r="C22" s="424"/>
      <c r="D22" s="415">
        <v>352517</v>
      </c>
      <c r="E22" s="415">
        <v>350828</v>
      </c>
      <c r="F22" s="415">
        <v>265248</v>
      </c>
      <c r="G22" s="415">
        <v>265248</v>
      </c>
    </row>
    <row r="23" spans="1:7" ht="12.75" x14ac:dyDescent="0.2">
      <c r="A23" s="527"/>
      <c r="B23" s="425" t="s">
        <v>456</v>
      </c>
      <c r="C23" s="424"/>
      <c r="D23" s="415">
        <v>383282</v>
      </c>
      <c r="E23" s="415">
        <v>381399</v>
      </c>
      <c r="F23" s="415">
        <v>279845</v>
      </c>
      <c r="G23" s="415">
        <v>279845</v>
      </c>
    </row>
    <row r="24" spans="1:7" ht="12.75" x14ac:dyDescent="0.2">
      <c r="A24" s="527"/>
      <c r="B24" s="425" t="s">
        <v>457</v>
      </c>
      <c r="C24" s="424"/>
      <c r="D24" s="415">
        <v>417095</v>
      </c>
      <c r="E24" s="415">
        <v>414965</v>
      </c>
      <c r="F24" s="415">
        <v>293265</v>
      </c>
      <c r="G24" s="415">
        <v>293265</v>
      </c>
    </row>
    <row r="25" spans="1:7" ht="12.75" x14ac:dyDescent="0.2">
      <c r="A25" s="527"/>
      <c r="B25" s="425" t="s">
        <v>458</v>
      </c>
      <c r="C25" s="424"/>
      <c r="D25" s="415">
        <v>443407</v>
      </c>
      <c r="E25" s="415">
        <v>440988</v>
      </c>
      <c r="F25" s="415">
        <v>297693</v>
      </c>
      <c r="G25" s="415">
        <v>297693</v>
      </c>
    </row>
    <row r="26" spans="1:7" ht="12.75" x14ac:dyDescent="0.2">
      <c r="A26" s="527"/>
      <c r="B26" s="425" t="s">
        <v>459</v>
      </c>
      <c r="C26" s="424"/>
      <c r="D26" s="415">
        <v>465954</v>
      </c>
      <c r="E26" s="415">
        <v>462430</v>
      </c>
      <c r="F26" s="415">
        <v>290513</v>
      </c>
      <c r="G26" s="415">
        <v>290513</v>
      </c>
    </row>
    <row r="27" spans="1:7" ht="12.75" x14ac:dyDescent="0.2">
      <c r="A27" s="527"/>
      <c r="B27" s="425" t="s">
        <v>460</v>
      </c>
      <c r="C27" s="424"/>
      <c r="D27" s="415">
        <v>482986</v>
      </c>
      <c r="E27" s="415">
        <v>479257</v>
      </c>
      <c r="F27" s="415">
        <v>275477</v>
      </c>
      <c r="G27" s="415">
        <v>275477</v>
      </c>
    </row>
    <row r="28" spans="1:7" ht="12.75" x14ac:dyDescent="0.2">
      <c r="A28" s="527"/>
      <c r="B28" s="425" t="s">
        <v>461</v>
      </c>
      <c r="C28" s="424"/>
      <c r="D28" s="415">
        <v>498733</v>
      </c>
      <c r="E28" s="415">
        <v>495455</v>
      </c>
      <c r="F28" s="415">
        <v>258735</v>
      </c>
      <c r="G28" s="415">
        <v>258735</v>
      </c>
    </row>
    <row r="29" spans="1:7" ht="12.75" x14ac:dyDescent="0.2">
      <c r="A29" s="527"/>
      <c r="B29" s="425" t="s">
        <v>462</v>
      </c>
      <c r="C29" s="424"/>
      <c r="D29" s="415">
        <v>512018</v>
      </c>
      <c r="E29" s="415">
        <v>508347</v>
      </c>
      <c r="F29" s="415">
        <v>233393</v>
      </c>
      <c r="G29" s="415">
        <v>233393</v>
      </c>
    </row>
    <row r="30" spans="1:7" ht="12.75" x14ac:dyDescent="0.2">
      <c r="A30" s="527"/>
      <c r="B30" s="425" t="s">
        <v>463</v>
      </c>
      <c r="C30" s="424"/>
      <c r="D30" s="415">
        <v>525559</v>
      </c>
      <c r="E30" s="415">
        <v>519539</v>
      </c>
      <c r="F30" s="415">
        <v>182154</v>
      </c>
      <c r="G30" s="415">
        <v>182154</v>
      </c>
    </row>
    <row r="31" spans="1:7" ht="12.75" x14ac:dyDescent="0.2">
      <c r="A31" s="527"/>
      <c r="B31" s="425" t="s">
        <v>464</v>
      </c>
      <c r="C31" s="424"/>
      <c r="D31" s="415">
        <v>545960</v>
      </c>
      <c r="E31" s="415">
        <v>528297</v>
      </c>
      <c r="F31" s="415">
        <v>68868</v>
      </c>
      <c r="G31" s="415">
        <v>68868</v>
      </c>
    </row>
    <row r="32" spans="1:7" ht="12.75" x14ac:dyDescent="0.2">
      <c r="A32" s="527"/>
      <c r="B32" s="425" t="s">
        <v>465</v>
      </c>
      <c r="C32" s="424"/>
      <c r="D32" s="415">
        <v>281293</v>
      </c>
      <c r="E32" s="415">
        <v>280580</v>
      </c>
      <c r="F32" s="415">
        <v>246332</v>
      </c>
      <c r="G32" s="415">
        <v>246332</v>
      </c>
    </row>
    <row r="33" spans="1:7" ht="12.75" x14ac:dyDescent="0.2">
      <c r="A33" s="527"/>
      <c r="B33" s="425" t="s">
        <v>466</v>
      </c>
      <c r="C33" s="424"/>
      <c r="D33" s="415">
        <v>325276</v>
      </c>
      <c r="E33" s="415">
        <v>323611</v>
      </c>
      <c r="F33" s="415">
        <v>254694</v>
      </c>
      <c r="G33" s="415">
        <v>254694</v>
      </c>
    </row>
    <row r="34" spans="1:7" ht="12.75" x14ac:dyDescent="0.2">
      <c r="A34" s="527"/>
      <c r="B34" s="425" t="s">
        <v>467</v>
      </c>
      <c r="C34" s="424"/>
      <c r="D34" s="415">
        <v>361946</v>
      </c>
      <c r="E34" s="415">
        <v>359512</v>
      </c>
      <c r="F34" s="415">
        <v>267079</v>
      </c>
      <c r="G34" s="415">
        <v>267079</v>
      </c>
    </row>
    <row r="35" spans="1:7" ht="12.75" x14ac:dyDescent="0.2">
      <c r="A35" s="527"/>
      <c r="B35" s="425" t="s">
        <v>468</v>
      </c>
      <c r="C35" s="424"/>
      <c r="D35" s="415">
        <v>395535</v>
      </c>
      <c r="E35" s="415">
        <v>392570</v>
      </c>
      <c r="F35" s="415">
        <v>285735</v>
      </c>
      <c r="G35" s="415">
        <v>285735</v>
      </c>
    </row>
    <row r="36" spans="1:7" ht="12.75" x14ac:dyDescent="0.2">
      <c r="A36" s="527"/>
      <c r="B36" s="425" t="s">
        <v>469</v>
      </c>
      <c r="C36" s="424"/>
      <c r="D36" s="415">
        <v>427613</v>
      </c>
      <c r="E36" s="415">
        <v>424037</v>
      </c>
      <c r="F36" s="415">
        <v>296333</v>
      </c>
      <c r="G36" s="415">
        <v>296333</v>
      </c>
    </row>
    <row r="37" spans="1:7" ht="12.75" x14ac:dyDescent="0.2">
      <c r="A37" s="527"/>
      <c r="B37" s="425" t="s">
        <v>470</v>
      </c>
      <c r="C37" s="424"/>
      <c r="D37" s="415">
        <v>450798</v>
      </c>
      <c r="E37" s="415">
        <v>446754</v>
      </c>
      <c r="F37" s="415">
        <v>297230</v>
      </c>
      <c r="G37" s="415">
        <v>297230</v>
      </c>
    </row>
    <row r="38" spans="1:7" ht="12.75" x14ac:dyDescent="0.2">
      <c r="A38" s="527"/>
      <c r="B38" s="425" t="s">
        <v>471</v>
      </c>
      <c r="C38" s="424"/>
      <c r="D38" s="415">
        <v>471983</v>
      </c>
      <c r="E38" s="415">
        <v>467663</v>
      </c>
      <c r="F38" s="415">
        <v>290068</v>
      </c>
      <c r="G38" s="415">
        <v>290068</v>
      </c>
    </row>
    <row r="39" spans="1:7" ht="12.75" x14ac:dyDescent="0.2">
      <c r="A39" s="527"/>
      <c r="B39" s="425" t="s">
        <v>472</v>
      </c>
      <c r="C39" s="424"/>
      <c r="D39" s="415">
        <v>487429</v>
      </c>
      <c r="E39" s="415">
        <v>482923</v>
      </c>
      <c r="F39" s="415">
        <v>275529</v>
      </c>
      <c r="G39" s="415">
        <v>275529</v>
      </c>
    </row>
    <row r="40" spans="1:7" ht="12.75" x14ac:dyDescent="0.2">
      <c r="A40" s="527"/>
      <c r="B40" s="425" t="s">
        <v>473</v>
      </c>
      <c r="C40" s="424"/>
      <c r="D40" s="415">
        <v>501664</v>
      </c>
      <c r="E40" s="415">
        <v>496885</v>
      </c>
      <c r="F40" s="415">
        <v>256453</v>
      </c>
      <c r="G40" s="415">
        <v>256453</v>
      </c>
    </row>
    <row r="41" spans="1:7" ht="12.75" x14ac:dyDescent="0.2">
      <c r="A41" s="527"/>
      <c r="B41" s="425" t="s">
        <v>474</v>
      </c>
      <c r="C41" s="424"/>
      <c r="D41" s="415">
        <v>513953</v>
      </c>
      <c r="E41" s="415">
        <v>508949</v>
      </c>
      <c r="F41" s="415">
        <v>227744</v>
      </c>
      <c r="G41" s="415">
        <v>227744</v>
      </c>
    </row>
    <row r="42" spans="1:7" ht="12.75" x14ac:dyDescent="0.2">
      <c r="A42" s="527"/>
      <c r="B42" s="425" t="s">
        <v>475</v>
      </c>
      <c r="C42" s="424"/>
      <c r="D42" s="415">
        <v>527460</v>
      </c>
      <c r="E42" s="415">
        <v>520385</v>
      </c>
      <c r="F42" s="415">
        <v>177403</v>
      </c>
      <c r="G42" s="415">
        <v>177403</v>
      </c>
    </row>
    <row r="43" spans="1:7" ht="12.75" x14ac:dyDescent="0.2">
      <c r="A43" s="527"/>
      <c r="B43" s="425" t="s">
        <v>476</v>
      </c>
      <c r="C43" s="424"/>
      <c r="D43" s="415">
        <v>545039</v>
      </c>
      <c r="E43" s="415">
        <v>528666</v>
      </c>
      <c r="F43" s="415">
        <v>73444</v>
      </c>
      <c r="G43" s="415">
        <v>73444</v>
      </c>
    </row>
    <row r="44" spans="1:7" ht="12.75" x14ac:dyDescent="0.2">
      <c r="A44" s="527"/>
      <c r="B44" s="425" t="s">
        <v>479</v>
      </c>
      <c r="C44" s="424"/>
      <c r="D44" s="415">
        <v>284604</v>
      </c>
      <c r="E44" s="415">
        <v>283962</v>
      </c>
      <c r="F44" s="415">
        <v>250269</v>
      </c>
      <c r="G44" s="415">
        <v>250269</v>
      </c>
    </row>
    <row r="45" spans="1:7" ht="12.75" x14ac:dyDescent="0.2">
      <c r="A45" s="527"/>
      <c r="B45" s="425" t="s">
        <v>480</v>
      </c>
      <c r="C45" s="424"/>
      <c r="D45" s="415">
        <v>330434</v>
      </c>
      <c r="E45" s="415">
        <v>329014</v>
      </c>
      <c r="F45" s="415">
        <v>259292</v>
      </c>
      <c r="G45" s="415">
        <v>259292</v>
      </c>
    </row>
    <row r="46" spans="1:7" ht="12.75" x14ac:dyDescent="0.2">
      <c r="A46" s="527"/>
      <c r="B46" s="425" t="s">
        <v>481</v>
      </c>
      <c r="C46" s="424"/>
      <c r="D46" s="415">
        <v>365915</v>
      </c>
      <c r="E46" s="415">
        <v>363836</v>
      </c>
      <c r="F46" s="415">
        <v>271620</v>
      </c>
      <c r="G46" s="415">
        <v>271620</v>
      </c>
    </row>
    <row r="47" spans="1:7" ht="12.75" x14ac:dyDescent="0.2">
      <c r="A47" s="527"/>
      <c r="B47" s="425" t="s">
        <v>482</v>
      </c>
      <c r="C47" s="424"/>
      <c r="D47" s="415">
        <v>390059</v>
      </c>
      <c r="E47" s="415">
        <v>387604</v>
      </c>
      <c r="F47" s="415">
        <v>279184</v>
      </c>
      <c r="G47" s="415">
        <v>279184</v>
      </c>
    </row>
    <row r="48" spans="1:7" ht="12.75" x14ac:dyDescent="0.2">
      <c r="A48" s="527"/>
      <c r="B48" s="425" t="s">
        <v>483</v>
      </c>
      <c r="C48" s="424"/>
      <c r="D48" s="415">
        <v>416530</v>
      </c>
      <c r="E48" s="415">
        <v>413506</v>
      </c>
      <c r="F48" s="415">
        <v>283156</v>
      </c>
      <c r="G48" s="415">
        <v>283156</v>
      </c>
    </row>
    <row r="49" spans="1:7" ht="12.75" x14ac:dyDescent="0.2">
      <c r="A49" s="527"/>
      <c r="B49" s="425" t="s">
        <v>484</v>
      </c>
      <c r="C49" s="424"/>
      <c r="D49" s="415">
        <v>437637</v>
      </c>
      <c r="E49" s="415">
        <v>434230</v>
      </c>
      <c r="F49" s="415">
        <v>280918</v>
      </c>
      <c r="G49" s="415">
        <v>280918</v>
      </c>
    </row>
    <row r="50" spans="1:7" ht="12.75" x14ac:dyDescent="0.2">
      <c r="A50" s="527"/>
      <c r="B50" s="425" t="s">
        <v>485</v>
      </c>
      <c r="C50" s="424"/>
      <c r="D50" s="415">
        <v>454523</v>
      </c>
      <c r="E50" s="415">
        <v>450838</v>
      </c>
      <c r="F50" s="415">
        <v>270360</v>
      </c>
      <c r="G50" s="415">
        <v>270360</v>
      </c>
    </row>
    <row r="51" spans="1:7" ht="12.75" x14ac:dyDescent="0.2">
      <c r="A51" s="527"/>
      <c r="B51" s="425" t="s">
        <v>486</v>
      </c>
      <c r="C51" s="424"/>
      <c r="D51" s="415">
        <v>468784</v>
      </c>
      <c r="E51" s="415">
        <v>464891</v>
      </c>
      <c r="F51" s="415">
        <v>253596</v>
      </c>
      <c r="G51" s="415">
        <v>253596</v>
      </c>
    </row>
    <row r="52" spans="1:7" ht="12.75" x14ac:dyDescent="0.2">
      <c r="A52" s="527"/>
      <c r="B52" s="425" t="s">
        <v>487</v>
      </c>
      <c r="C52" s="424"/>
      <c r="D52" s="415">
        <v>480457</v>
      </c>
      <c r="E52" s="415">
        <v>476435</v>
      </c>
      <c r="F52" s="415">
        <v>235322</v>
      </c>
      <c r="G52" s="415">
        <v>235322</v>
      </c>
    </row>
    <row r="53" spans="1:7" ht="12.75" x14ac:dyDescent="0.2">
      <c r="A53" s="527"/>
      <c r="B53" s="425" t="s">
        <v>488</v>
      </c>
      <c r="C53" s="424"/>
      <c r="D53" s="415">
        <v>491834</v>
      </c>
      <c r="E53" s="415">
        <v>487559</v>
      </c>
      <c r="F53" s="415">
        <v>204001</v>
      </c>
      <c r="G53" s="415">
        <v>204001</v>
      </c>
    </row>
    <row r="54" spans="1:7" ht="12.75" x14ac:dyDescent="0.2">
      <c r="A54" s="527"/>
      <c r="B54" s="425" t="s">
        <v>489</v>
      </c>
      <c r="C54" s="424"/>
      <c r="D54" s="415">
        <v>502356</v>
      </c>
      <c r="E54" s="415">
        <v>495532</v>
      </c>
      <c r="F54" s="415">
        <v>157533</v>
      </c>
      <c r="G54" s="415">
        <v>157533</v>
      </c>
    </row>
    <row r="55" spans="1:7" ht="12.75" x14ac:dyDescent="0.2">
      <c r="A55" s="527"/>
      <c r="B55" s="425" t="s">
        <v>490</v>
      </c>
      <c r="C55" s="424"/>
      <c r="D55" s="415">
        <v>519399</v>
      </c>
      <c r="E55" s="415">
        <v>502320</v>
      </c>
      <c r="F55" s="415">
        <v>69405</v>
      </c>
      <c r="G55" s="415">
        <v>69405</v>
      </c>
    </row>
    <row r="56" spans="1:7" ht="12.75" x14ac:dyDescent="0.2">
      <c r="A56" s="527"/>
      <c r="B56" s="425" t="s">
        <v>491</v>
      </c>
      <c r="C56" s="424"/>
      <c r="D56" s="415">
        <v>279809</v>
      </c>
      <c r="E56" s="415">
        <v>279119</v>
      </c>
      <c r="F56" s="415">
        <v>246218</v>
      </c>
      <c r="G56" s="415">
        <v>246218</v>
      </c>
    </row>
    <row r="57" spans="1:7" ht="12.75" x14ac:dyDescent="0.2">
      <c r="A57" s="527"/>
      <c r="B57" s="425" t="s">
        <v>492</v>
      </c>
      <c r="C57" s="424"/>
      <c r="D57" s="415">
        <v>325318</v>
      </c>
      <c r="E57" s="415">
        <v>323751</v>
      </c>
      <c r="F57" s="415">
        <v>250868</v>
      </c>
      <c r="G57" s="415">
        <v>250868</v>
      </c>
    </row>
    <row r="58" spans="1:7" ht="12.75" x14ac:dyDescent="0.2">
      <c r="A58" s="527"/>
      <c r="B58" s="425" t="s">
        <v>493</v>
      </c>
      <c r="C58" s="424"/>
      <c r="D58" s="415">
        <v>354177</v>
      </c>
      <c r="E58" s="415">
        <v>352095</v>
      </c>
      <c r="F58" s="415">
        <v>257034</v>
      </c>
      <c r="G58" s="415">
        <v>257034</v>
      </c>
    </row>
    <row r="59" spans="1:7" ht="12.75" x14ac:dyDescent="0.2">
      <c r="A59" s="527"/>
      <c r="B59" s="425" t="s">
        <v>494</v>
      </c>
      <c r="C59" s="424"/>
      <c r="D59" s="415">
        <v>372137</v>
      </c>
      <c r="E59" s="415">
        <v>369707</v>
      </c>
      <c r="F59" s="415">
        <v>257862</v>
      </c>
      <c r="G59" s="415">
        <v>257862</v>
      </c>
    </row>
    <row r="60" spans="1:7" ht="12.75" x14ac:dyDescent="0.2">
      <c r="A60" s="527"/>
      <c r="B60" s="425" t="s">
        <v>495</v>
      </c>
      <c r="C60" s="424"/>
      <c r="D60" s="415">
        <v>396890</v>
      </c>
      <c r="E60" s="415">
        <v>393871</v>
      </c>
      <c r="F60" s="415">
        <v>263074</v>
      </c>
      <c r="G60" s="415">
        <v>263074</v>
      </c>
    </row>
    <row r="61" spans="1:7" ht="12.75" x14ac:dyDescent="0.2">
      <c r="A61" s="527"/>
      <c r="B61" s="425" t="s">
        <v>496</v>
      </c>
      <c r="C61" s="424"/>
      <c r="D61" s="415">
        <v>415886</v>
      </c>
      <c r="E61" s="415">
        <v>412443</v>
      </c>
      <c r="F61" s="415">
        <v>259250</v>
      </c>
      <c r="G61" s="415">
        <v>259250</v>
      </c>
    </row>
    <row r="62" spans="1:7" ht="12.75" x14ac:dyDescent="0.2">
      <c r="A62" s="527"/>
      <c r="B62" s="425" t="s">
        <v>497</v>
      </c>
      <c r="C62" s="424"/>
      <c r="D62" s="415">
        <v>431565</v>
      </c>
      <c r="E62" s="415">
        <v>427880</v>
      </c>
      <c r="F62" s="415">
        <v>248270</v>
      </c>
      <c r="G62" s="415">
        <v>248270</v>
      </c>
    </row>
    <row r="63" spans="1:7" ht="12.75" x14ac:dyDescent="0.2">
      <c r="A63" s="527"/>
      <c r="B63" s="425" t="s">
        <v>498</v>
      </c>
      <c r="C63" s="424"/>
      <c r="D63" s="415">
        <v>443852</v>
      </c>
      <c r="E63" s="415">
        <v>439952</v>
      </c>
      <c r="F63" s="415">
        <v>232341</v>
      </c>
      <c r="G63" s="415">
        <v>232341</v>
      </c>
    </row>
    <row r="64" spans="1:7" ht="12.75" x14ac:dyDescent="0.2">
      <c r="A64" s="527"/>
      <c r="B64" s="425" t="s">
        <v>499</v>
      </c>
      <c r="C64" s="424"/>
      <c r="D64" s="415">
        <v>459910</v>
      </c>
      <c r="E64" s="415">
        <v>455844</v>
      </c>
      <c r="F64" s="415">
        <v>214976</v>
      </c>
      <c r="G64" s="415">
        <v>214976</v>
      </c>
    </row>
    <row r="65" spans="1:7" ht="12.75" x14ac:dyDescent="0.2">
      <c r="A65" s="527"/>
      <c r="B65" s="425" t="s">
        <v>500</v>
      </c>
      <c r="C65" s="424"/>
      <c r="D65" s="415">
        <v>471653</v>
      </c>
      <c r="E65" s="415">
        <v>467384</v>
      </c>
      <c r="F65" s="415">
        <v>185601</v>
      </c>
      <c r="G65" s="415">
        <v>185601</v>
      </c>
    </row>
    <row r="66" spans="1:7" ht="12.75" x14ac:dyDescent="0.2">
      <c r="A66" s="527"/>
      <c r="B66" s="425" t="s">
        <v>501</v>
      </c>
      <c r="C66" s="424"/>
      <c r="D66" s="415">
        <v>483541</v>
      </c>
      <c r="E66" s="415">
        <v>476876</v>
      </c>
      <c r="F66" s="415">
        <v>132490</v>
      </c>
      <c r="G66" s="415">
        <v>132490</v>
      </c>
    </row>
    <row r="67" spans="1:7" ht="12.75" x14ac:dyDescent="0.2">
      <c r="A67" s="523"/>
      <c r="B67" s="425" t="s">
        <v>502</v>
      </c>
      <c r="C67" s="424"/>
      <c r="D67" s="415">
        <v>501338</v>
      </c>
      <c r="E67" s="415">
        <v>484033</v>
      </c>
      <c r="F67" s="415">
        <v>56378</v>
      </c>
      <c r="G67" s="415">
        <v>56378</v>
      </c>
    </row>
    <row r="68" spans="1:7" ht="12.75" x14ac:dyDescent="0.2">
      <c r="A68" s="526" t="s">
        <v>269</v>
      </c>
      <c r="B68" s="425" t="s">
        <v>432</v>
      </c>
      <c r="C68" s="424"/>
      <c r="D68" s="415">
        <v>216498</v>
      </c>
      <c r="E68" s="415">
        <v>216227</v>
      </c>
      <c r="F68" s="415">
        <v>192621</v>
      </c>
      <c r="G68" s="415">
        <v>192621</v>
      </c>
    </row>
    <row r="69" spans="1:7" ht="12.75" x14ac:dyDescent="0.2">
      <c r="A69" s="527"/>
      <c r="B69" s="425" t="s">
        <v>433</v>
      </c>
      <c r="C69" s="424"/>
      <c r="D69" s="415">
        <v>253136</v>
      </c>
      <c r="E69" s="415">
        <v>252505</v>
      </c>
      <c r="F69" s="415">
        <v>198719</v>
      </c>
      <c r="G69" s="415">
        <v>198719</v>
      </c>
    </row>
    <row r="70" spans="1:7" ht="12.75" x14ac:dyDescent="0.2">
      <c r="A70" s="527"/>
      <c r="B70" s="425" t="s">
        <v>434</v>
      </c>
      <c r="C70" s="424"/>
      <c r="D70" s="415">
        <v>280989</v>
      </c>
      <c r="E70" s="415">
        <v>279983</v>
      </c>
      <c r="F70" s="415">
        <v>205571</v>
      </c>
      <c r="G70" s="415">
        <v>205571</v>
      </c>
    </row>
    <row r="71" spans="1:7" ht="12.75" x14ac:dyDescent="0.2">
      <c r="A71" s="527"/>
      <c r="B71" s="425" t="s">
        <v>435</v>
      </c>
      <c r="C71" s="424"/>
      <c r="D71" s="415">
        <v>300936</v>
      </c>
      <c r="E71" s="415">
        <v>299797</v>
      </c>
      <c r="F71" s="415">
        <v>210012</v>
      </c>
      <c r="G71" s="415">
        <v>210012</v>
      </c>
    </row>
    <row r="72" spans="1:7" ht="12.75" x14ac:dyDescent="0.2">
      <c r="A72" s="527"/>
      <c r="B72" s="425" t="s">
        <v>436</v>
      </c>
      <c r="C72" s="424"/>
      <c r="D72" s="415">
        <v>324886</v>
      </c>
      <c r="E72" s="415">
        <v>323555</v>
      </c>
      <c r="F72" s="415">
        <v>214233</v>
      </c>
      <c r="G72" s="415">
        <v>214233</v>
      </c>
    </row>
    <row r="73" spans="1:7" ht="12.75" x14ac:dyDescent="0.2">
      <c r="A73" s="527"/>
      <c r="B73" s="425" t="s">
        <v>437</v>
      </c>
      <c r="C73" s="424"/>
      <c r="D73" s="415">
        <v>348026</v>
      </c>
      <c r="E73" s="415">
        <v>346572</v>
      </c>
      <c r="F73" s="415">
        <v>214983</v>
      </c>
      <c r="G73" s="415">
        <v>214983</v>
      </c>
    </row>
    <row r="74" spans="1:7" ht="12.75" x14ac:dyDescent="0.2">
      <c r="A74" s="527"/>
      <c r="B74" s="425" t="s">
        <v>438</v>
      </c>
      <c r="C74" s="424"/>
      <c r="D74" s="415">
        <v>365720</v>
      </c>
      <c r="E74" s="415">
        <v>364183</v>
      </c>
      <c r="F74" s="415">
        <v>206060</v>
      </c>
      <c r="G74" s="415">
        <v>206060</v>
      </c>
    </row>
    <row r="75" spans="1:7" ht="12.75" x14ac:dyDescent="0.2">
      <c r="A75" s="527"/>
      <c r="B75" s="425" t="s">
        <v>439</v>
      </c>
      <c r="C75" s="424"/>
      <c r="D75" s="415">
        <v>381332</v>
      </c>
      <c r="E75" s="415">
        <v>379603</v>
      </c>
      <c r="F75" s="415">
        <v>193039</v>
      </c>
      <c r="G75" s="415">
        <v>193039</v>
      </c>
    </row>
    <row r="76" spans="1:7" ht="12.75" x14ac:dyDescent="0.2">
      <c r="A76" s="527"/>
      <c r="B76" s="425" t="s">
        <v>440</v>
      </c>
      <c r="C76" s="424"/>
      <c r="D76" s="415">
        <v>395695</v>
      </c>
      <c r="E76" s="415">
        <v>393693</v>
      </c>
      <c r="F76" s="415">
        <v>178557</v>
      </c>
      <c r="G76" s="415">
        <v>178557</v>
      </c>
    </row>
    <row r="77" spans="1:7" ht="12.75" x14ac:dyDescent="0.2">
      <c r="A77" s="527"/>
      <c r="B77" s="425" t="s">
        <v>441</v>
      </c>
      <c r="C77" s="424"/>
      <c r="D77" s="415">
        <v>410129</v>
      </c>
      <c r="E77" s="415">
        <v>407264</v>
      </c>
      <c r="F77" s="415">
        <v>159729</v>
      </c>
      <c r="G77" s="415">
        <v>159729</v>
      </c>
    </row>
    <row r="78" spans="1:7" ht="12.75" x14ac:dyDescent="0.2">
      <c r="A78" s="527"/>
      <c r="B78" s="425" t="s">
        <v>442</v>
      </c>
      <c r="C78" s="424"/>
      <c r="D78" s="415">
        <v>423499</v>
      </c>
      <c r="E78" s="415">
        <v>418119</v>
      </c>
      <c r="F78" s="415">
        <v>124560</v>
      </c>
      <c r="G78" s="415">
        <v>124560</v>
      </c>
    </row>
    <row r="79" spans="1:7" ht="12.75" x14ac:dyDescent="0.2">
      <c r="A79" s="527"/>
      <c r="B79" s="425" t="s">
        <v>443</v>
      </c>
      <c r="C79" s="424"/>
      <c r="D79" s="415">
        <v>436976</v>
      </c>
      <c r="E79" s="415">
        <v>426558</v>
      </c>
      <c r="F79" s="415">
        <v>52204</v>
      </c>
      <c r="G79" s="415">
        <v>52204</v>
      </c>
    </row>
    <row r="80" spans="1:7" ht="12.75" x14ac:dyDescent="0.2">
      <c r="A80" s="527"/>
      <c r="B80" s="425" t="s">
        <v>453</v>
      </c>
      <c r="C80" s="424"/>
      <c r="D80" s="415">
        <v>221964</v>
      </c>
      <c r="E80" s="415">
        <v>221735</v>
      </c>
      <c r="F80" s="415">
        <v>197409</v>
      </c>
      <c r="G80" s="415">
        <v>197409</v>
      </c>
    </row>
    <row r="81" spans="1:7" ht="12.75" x14ac:dyDescent="0.2">
      <c r="A81" s="527"/>
      <c r="B81" s="425" t="s">
        <v>454</v>
      </c>
      <c r="C81" s="424"/>
      <c r="D81" s="415">
        <v>261837</v>
      </c>
      <c r="E81" s="415">
        <v>261231</v>
      </c>
      <c r="F81" s="415">
        <v>209926</v>
      </c>
      <c r="G81" s="415">
        <v>209926</v>
      </c>
    </row>
    <row r="82" spans="1:7" ht="12.75" x14ac:dyDescent="0.2">
      <c r="A82" s="527"/>
      <c r="B82" s="425" t="s">
        <v>455</v>
      </c>
      <c r="C82" s="424"/>
      <c r="D82" s="415">
        <v>295162</v>
      </c>
      <c r="E82" s="415">
        <v>294307</v>
      </c>
      <c r="F82" s="415">
        <v>222758</v>
      </c>
      <c r="G82" s="415">
        <v>222758</v>
      </c>
    </row>
    <row r="83" spans="1:7" ht="12.75" x14ac:dyDescent="0.2">
      <c r="A83" s="527"/>
      <c r="B83" s="425" t="s">
        <v>456</v>
      </c>
      <c r="C83" s="424"/>
      <c r="D83" s="415">
        <v>320401</v>
      </c>
      <c r="E83" s="415">
        <v>319417</v>
      </c>
      <c r="F83" s="415">
        <v>233723</v>
      </c>
      <c r="G83" s="415">
        <v>233723</v>
      </c>
    </row>
    <row r="84" spans="1:7" ht="12.75" x14ac:dyDescent="0.2">
      <c r="A84" s="527"/>
      <c r="B84" s="425" t="s">
        <v>457</v>
      </c>
      <c r="C84" s="424"/>
      <c r="D84" s="415">
        <v>348488</v>
      </c>
      <c r="E84" s="415">
        <v>347348</v>
      </c>
      <c r="F84" s="415">
        <v>243765</v>
      </c>
      <c r="G84" s="415">
        <v>243765</v>
      </c>
    </row>
    <row r="85" spans="1:7" ht="12.75" x14ac:dyDescent="0.2">
      <c r="A85" s="527"/>
      <c r="B85" s="425" t="s">
        <v>458</v>
      </c>
      <c r="C85" s="424"/>
      <c r="D85" s="415">
        <v>370419</v>
      </c>
      <c r="E85" s="415">
        <v>369107</v>
      </c>
      <c r="F85" s="415">
        <v>246891</v>
      </c>
      <c r="G85" s="415">
        <v>246891</v>
      </c>
    </row>
    <row r="86" spans="1:7" ht="12.75" x14ac:dyDescent="0.2">
      <c r="A86" s="527"/>
      <c r="B86" s="425" t="s">
        <v>459</v>
      </c>
      <c r="C86" s="424"/>
      <c r="D86" s="415">
        <v>389503</v>
      </c>
      <c r="E86" s="415">
        <v>387290</v>
      </c>
      <c r="F86" s="415">
        <v>240769</v>
      </c>
      <c r="G86" s="415">
        <v>240769</v>
      </c>
    </row>
    <row r="87" spans="1:7" ht="12.75" x14ac:dyDescent="0.2">
      <c r="A87" s="527"/>
      <c r="B87" s="425" t="s">
        <v>460</v>
      </c>
      <c r="C87" s="424"/>
      <c r="D87" s="415">
        <v>403632</v>
      </c>
      <c r="E87" s="415">
        <v>401236</v>
      </c>
      <c r="F87" s="415">
        <v>228013</v>
      </c>
      <c r="G87" s="415">
        <v>228013</v>
      </c>
    </row>
    <row r="88" spans="1:7" ht="12.75" x14ac:dyDescent="0.2">
      <c r="A88" s="527"/>
      <c r="B88" s="425" t="s">
        <v>461</v>
      </c>
      <c r="C88" s="424"/>
      <c r="D88" s="415">
        <v>416818</v>
      </c>
      <c r="E88" s="415">
        <v>414738</v>
      </c>
      <c r="F88" s="415">
        <v>214552</v>
      </c>
      <c r="G88" s="415">
        <v>214552</v>
      </c>
    </row>
    <row r="89" spans="1:7" ht="12.75" x14ac:dyDescent="0.2">
      <c r="A89" s="527"/>
      <c r="B89" s="425" t="s">
        <v>462</v>
      </c>
      <c r="C89" s="424"/>
      <c r="D89" s="415">
        <v>427820</v>
      </c>
      <c r="E89" s="415">
        <v>425384</v>
      </c>
      <c r="F89" s="415">
        <v>193379</v>
      </c>
      <c r="G89" s="415">
        <v>193379</v>
      </c>
    </row>
    <row r="90" spans="1:7" ht="12.75" x14ac:dyDescent="0.2">
      <c r="A90" s="527"/>
      <c r="B90" s="425" t="s">
        <v>463</v>
      </c>
      <c r="C90" s="424"/>
      <c r="D90" s="415">
        <v>439684</v>
      </c>
      <c r="E90" s="415">
        <v>435006</v>
      </c>
      <c r="F90" s="415">
        <v>150863</v>
      </c>
      <c r="G90" s="415">
        <v>150863</v>
      </c>
    </row>
    <row r="91" spans="1:7" ht="12.75" x14ac:dyDescent="0.2">
      <c r="A91" s="527"/>
      <c r="B91" s="425" t="s">
        <v>464</v>
      </c>
      <c r="C91" s="424"/>
      <c r="D91" s="415">
        <v>455436</v>
      </c>
      <c r="E91" s="415">
        <v>442333</v>
      </c>
      <c r="F91" s="415">
        <v>57397</v>
      </c>
      <c r="G91" s="415">
        <v>57397</v>
      </c>
    </row>
    <row r="92" spans="1:7" ht="12.75" x14ac:dyDescent="0.2">
      <c r="A92" s="527"/>
      <c r="B92" s="425" t="s">
        <v>465</v>
      </c>
      <c r="C92" s="424"/>
      <c r="D92" s="415">
        <v>239516</v>
      </c>
      <c r="E92" s="415">
        <v>238997</v>
      </c>
      <c r="F92" s="415">
        <v>210328</v>
      </c>
      <c r="G92" s="415">
        <v>210328</v>
      </c>
    </row>
    <row r="93" spans="1:7" ht="12.75" x14ac:dyDescent="0.2">
      <c r="A93" s="527"/>
      <c r="B93" s="425" t="s">
        <v>466</v>
      </c>
      <c r="C93" s="424"/>
      <c r="D93" s="415">
        <v>274642</v>
      </c>
      <c r="E93" s="415">
        <v>273427</v>
      </c>
      <c r="F93" s="415">
        <v>215963</v>
      </c>
      <c r="G93" s="415">
        <v>215963</v>
      </c>
    </row>
    <row r="94" spans="1:7" ht="12.75" x14ac:dyDescent="0.2">
      <c r="A94" s="527"/>
      <c r="B94" s="425" t="s">
        <v>467</v>
      </c>
      <c r="C94" s="424"/>
      <c r="D94" s="415">
        <v>305051</v>
      </c>
      <c r="E94" s="415">
        <v>303226</v>
      </c>
      <c r="F94" s="415">
        <v>225169</v>
      </c>
      <c r="G94" s="415">
        <v>225169</v>
      </c>
    </row>
    <row r="95" spans="1:7" ht="12.75" x14ac:dyDescent="0.2">
      <c r="A95" s="527"/>
      <c r="B95" s="425" t="s">
        <v>468</v>
      </c>
      <c r="C95" s="424"/>
      <c r="D95" s="415">
        <v>332237</v>
      </c>
      <c r="E95" s="415">
        <v>329974</v>
      </c>
      <c r="F95" s="415">
        <v>239539</v>
      </c>
      <c r="G95" s="415">
        <v>239539</v>
      </c>
    </row>
    <row r="96" spans="1:7" ht="12.75" x14ac:dyDescent="0.2">
      <c r="A96" s="527"/>
      <c r="B96" s="425" t="s">
        <v>469</v>
      </c>
      <c r="C96" s="424"/>
      <c r="D96" s="415">
        <v>357764</v>
      </c>
      <c r="E96" s="415">
        <v>355018</v>
      </c>
      <c r="F96" s="415">
        <v>246616</v>
      </c>
      <c r="G96" s="415">
        <v>246616</v>
      </c>
    </row>
    <row r="97" spans="1:7" ht="12.75" x14ac:dyDescent="0.2">
      <c r="A97" s="527"/>
      <c r="B97" s="425" t="s">
        <v>470</v>
      </c>
      <c r="C97" s="424"/>
      <c r="D97" s="415">
        <v>376734</v>
      </c>
      <c r="E97" s="415">
        <v>373631</v>
      </c>
      <c r="F97" s="415">
        <v>247133</v>
      </c>
      <c r="G97" s="415">
        <v>247133</v>
      </c>
    </row>
    <row r="98" spans="1:7" ht="12.75" x14ac:dyDescent="0.2">
      <c r="A98" s="527"/>
      <c r="B98" s="425" t="s">
        <v>471</v>
      </c>
      <c r="C98" s="424"/>
      <c r="D98" s="415">
        <v>394124</v>
      </c>
      <c r="E98" s="415">
        <v>390793</v>
      </c>
      <c r="F98" s="415">
        <v>240939</v>
      </c>
      <c r="G98" s="415">
        <v>240939</v>
      </c>
    </row>
    <row r="99" spans="1:7" ht="12.75" x14ac:dyDescent="0.2">
      <c r="A99" s="527"/>
      <c r="B99" s="425" t="s">
        <v>472</v>
      </c>
      <c r="C99" s="424"/>
      <c r="D99" s="415">
        <v>406701</v>
      </c>
      <c r="E99" s="415">
        <v>403215</v>
      </c>
      <c r="F99" s="415">
        <v>228732</v>
      </c>
      <c r="G99" s="415">
        <v>228732</v>
      </c>
    </row>
    <row r="100" spans="1:7" ht="12.75" x14ac:dyDescent="0.2">
      <c r="A100" s="527"/>
      <c r="B100" s="425" t="s">
        <v>473</v>
      </c>
      <c r="C100" s="424"/>
      <c r="D100" s="415">
        <v>418254</v>
      </c>
      <c r="E100" s="415">
        <v>414551</v>
      </c>
      <c r="F100" s="415">
        <v>213521</v>
      </c>
      <c r="G100" s="415">
        <v>213521</v>
      </c>
    </row>
    <row r="101" spans="1:7" ht="12.75" x14ac:dyDescent="0.2">
      <c r="A101" s="527"/>
      <c r="B101" s="425" t="s">
        <v>474</v>
      </c>
      <c r="C101" s="424"/>
      <c r="D101" s="415">
        <v>428414</v>
      </c>
      <c r="E101" s="415">
        <v>424515</v>
      </c>
      <c r="F101" s="415">
        <v>189547</v>
      </c>
      <c r="G101" s="415">
        <v>189547</v>
      </c>
    </row>
    <row r="102" spans="1:7" ht="12.75" x14ac:dyDescent="0.2">
      <c r="A102" s="527"/>
      <c r="B102" s="425" t="s">
        <v>475</v>
      </c>
      <c r="C102" s="424"/>
      <c r="D102" s="415">
        <v>439950</v>
      </c>
      <c r="E102" s="415">
        <v>434137</v>
      </c>
      <c r="F102" s="415">
        <v>147715</v>
      </c>
      <c r="G102" s="415">
        <v>147715</v>
      </c>
    </row>
    <row r="103" spans="1:7" ht="12.75" x14ac:dyDescent="0.2">
      <c r="A103" s="527"/>
      <c r="B103" s="425" t="s">
        <v>476</v>
      </c>
      <c r="C103" s="424"/>
      <c r="D103" s="415">
        <v>453424</v>
      </c>
      <c r="E103" s="415">
        <v>441143</v>
      </c>
      <c r="F103" s="415">
        <v>62461</v>
      </c>
      <c r="G103" s="415">
        <v>62461</v>
      </c>
    </row>
    <row r="104" spans="1:7" ht="12.75" customHeight="1" x14ac:dyDescent="0.2">
      <c r="A104" s="527"/>
      <c r="B104" s="425" t="s">
        <v>479</v>
      </c>
      <c r="C104" s="424"/>
      <c r="D104" s="415">
        <v>242324</v>
      </c>
      <c r="E104" s="415">
        <v>241914</v>
      </c>
      <c r="F104" s="415">
        <v>212814</v>
      </c>
      <c r="G104" s="415">
        <v>212814</v>
      </c>
    </row>
    <row r="105" spans="1:7" ht="12.75" x14ac:dyDescent="0.2">
      <c r="A105" s="527"/>
      <c r="B105" s="425" t="s">
        <v>480</v>
      </c>
      <c r="C105" s="424"/>
      <c r="D105" s="415">
        <v>279034</v>
      </c>
      <c r="E105" s="415">
        <v>278046</v>
      </c>
      <c r="F105" s="415">
        <v>218956</v>
      </c>
      <c r="G105" s="415">
        <v>218956</v>
      </c>
    </row>
    <row r="106" spans="1:7" ht="12.75" x14ac:dyDescent="0.2">
      <c r="A106" s="527"/>
      <c r="B106" s="425" t="s">
        <v>481</v>
      </c>
      <c r="C106" s="424"/>
      <c r="D106" s="415">
        <v>308042</v>
      </c>
      <c r="E106" s="415">
        <v>306509</v>
      </c>
      <c r="F106" s="415">
        <v>227882</v>
      </c>
      <c r="G106" s="415">
        <v>227882</v>
      </c>
    </row>
    <row r="107" spans="1:7" ht="12.75" x14ac:dyDescent="0.2">
      <c r="A107" s="527"/>
      <c r="B107" s="425" t="s">
        <v>482</v>
      </c>
      <c r="C107" s="424"/>
      <c r="D107" s="415">
        <v>327907</v>
      </c>
      <c r="E107" s="415">
        <v>326063</v>
      </c>
      <c r="F107" s="415">
        <v>233391</v>
      </c>
      <c r="G107" s="415">
        <v>233391</v>
      </c>
    </row>
    <row r="108" spans="1:7" ht="12.75" x14ac:dyDescent="0.2">
      <c r="A108" s="527"/>
      <c r="B108" s="425" t="s">
        <v>483</v>
      </c>
      <c r="C108" s="424"/>
      <c r="D108" s="415">
        <v>349432</v>
      </c>
      <c r="E108" s="415">
        <v>347089</v>
      </c>
      <c r="F108" s="415">
        <v>235718</v>
      </c>
      <c r="G108" s="415">
        <v>235718</v>
      </c>
    </row>
    <row r="109" spans="1:7" ht="12.75" x14ac:dyDescent="0.2">
      <c r="A109" s="527"/>
      <c r="B109" s="425" t="s">
        <v>484</v>
      </c>
      <c r="C109" s="424"/>
      <c r="D109" s="415">
        <v>366830</v>
      </c>
      <c r="E109" s="415">
        <v>364187</v>
      </c>
      <c r="F109" s="415">
        <v>233708</v>
      </c>
      <c r="G109" s="415">
        <v>233708</v>
      </c>
    </row>
    <row r="110" spans="1:7" ht="12.75" x14ac:dyDescent="0.2">
      <c r="A110" s="527"/>
      <c r="B110" s="425" t="s">
        <v>485</v>
      </c>
      <c r="C110" s="424"/>
      <c r="D110" s="415">
        <v>380386</v>
      </c>
      <c r="E110" s="415">
        <v>377542</v>
      </c>
      <c r="F110" s="415">
        <v>224650</v>
      </c>
      <c r="G110" s="415">
        <v>224650</v>
      </c>
    </row>
    <row r="111" spans="1:7" ht="12.75" x14ac:dyDescent="0.2">
      <c r="A111" s="527"/>
      <c r="B111" s="425" t="s">
        <v>486</v>
      </c>
      <c r="C111" s="424"/>
      <c r="D111" s="415">
        <v>392187</v>
      </c>
      <c r="E111" s="415">
        <v>389184</v>
      </c>
      <c r="F111" s="415">
        <v>211040</v>
      </c>
      <c r="G111" s="415">
        <v>211040</v>
      </c>
    </row>
    <row r="112" spans="1:7" ht="12.75" x14ac:dyDescent="0.2">
      <c r="A112" s="527"/>
      <c r="B112" s="425" t="s">
        <v>487</v>
      </c>
      <c r="C112" s="424"/>
      <c r="D112" s="415">
        <v>401820</v>
      </c>
      <c r="E112" s="415">
        <v>398705</v>
      </c>
      <c r="F112" s="415">
        <v>196309</v>
      </c>
      <c r="G112" s="415">
        <v>196309</v>
      </c>
    </row>
    <row r="113" spans="1:7" ht="12.75" x14ac:dyDescent="0.2">
      <c r="A113" s="527"/>
      <c r="B113" s="425" t="s">
        <v>488</v>
      </c>
      <c r="C113" s="424"/>
      <c r="D113" s="415">
        <v>411329</v>
      </c>
      <c r="E113" s="415">
        <v>407997</v>
      </c>
      <c r="F113" s="415">
        <v>170576</v>
      </c>
      <c r="G113" s="415">
        <v>170576</v>
      </c>
    </row>
    <row r="114" spans="1:7" ht="12.75" x14ac:dyDescent="0.2">
      <c r="A114" s="527"/>
      <c r="B114" s="425" t="s">
        <v>489</v>
      </c>
      <c r="C114" s="424"/>
      <c r="D114" s="415">
        <v>419972</v>
      </c>
      <c r="E114" s="415">
        <v>414741</v>
      </c>
      <c r="F114" s="415">
        <v>132116</v>
      </c>
      <c r="G114" s="415">
        <v>132116</v>
      </c>
    </row>
    <row r="115" spans="1:7" ht="12.75" x14ac:dyDescent="0.2">
      <c r="A115" s="527"/>
      <c r="B115" s="425" t="s">
        <v>490</v>
      </c>
      <c r="C115" s="424"/>
      <c r="D115" s="415">
        <v>433532</v>
      </c>
      <c r="E115" s="415">
        <v>420467</v>
      </c>
      <c r="F115" s="415">
        <v>59904</v>
      </c>
      <c r="G115" s="415">
        <v>59904</v>
      </c>
    </row>
    <row r="116" spans="1:7" ht="12.75" x14ac:dyDescent="0.2">
      <c r="A116" s="527"/>
      <c r="B116" s="425" t="s">
        <v>491</v>
      </c>
      <c r="C116" s="424"/>
      <c r="D116" s="415">
        <v>238860</v>
      </c>
      <c r="E116" s="415">
        <v>238334</v>
      </c>
      <c r="F116" s="415">
        <v>209973</v>
      </c>
      <c r="G116" s="415">
        <v>209973</v>
      </c>
    </row>
    <row r="117" spans="1:7" ht="12.75" x14ac:dyDescent="0.2">
      <c r="A117" s="527"/>
      <c r="B117" s="425" t="s">
        <v>492</v>
      </c>
      <c r="C117" s="424"/>
      <c r="D117" s="415">
        <v>276595</v>
      </c>
      <c r="E117" s="415">
        <v>275440</v>
      </c>
      <c r="F117" s="415">
        <v>212254</v>
      </c>
      <c r="G117" s="415">
        <v>212254</v>
      </c>
    </row>
    <row r="118" spans="1:7" ht="12.75" x14ac:dyDescent="0.2">
      <c r="A118" s="527"/>
      <c r="B118" s="425" t="s">
        <v>493</v>
      </c>
      <c r="C118" s="424"/>
      <c r="D118" s="415">
        <v>300302</v>
      </c>
      <c r="E118" s="415">
        <v>298732</v>
      </c>
      <c r="F118" s="415">
        <v>216418</v>
      </c>
      <c r="G118" s="415">
        <v>216418</v>
      </c>
    </row>
    <row r="119" spans="1:7" ht="12.75" x14ac:dyDescent="0.2">
      <c r="A119" s="527"/>
      <c r="B119" s="425" t="s">
        <v>494</v>
      </c>
      <c r="C119" s="424"/>
      <c r="D119" s="415">
        <v>314813</v>
      </c>
      <c r="E119" s="415">
        <v>312962</v>
      </c>
      <c r="F119" s="415">
        <v>215886</v>
      </c>
      <c r="G119" s="415">
        <v>215886</v>
      </c>
    </row>
    <row r="120" spans="1:7" ht="12.75" x14ac:dyDescent="0.2">
      <c r="A120" s="527"/>
      <c r="B120" s="425" t="s">
        <v>495</v>
      </c>
      <c r="C120" s="424"/>
      <c r="D120" s="415">
        <v>334987</v>
      </c>
      <c r="E120" s="415">
        <v>332664</v>
      </c>
      <c r="F120" s="415">
        <v>219364</v>
      </c>
      <c r="G120" s="415">
        <v>219364</v>
      </c>
    </row>
    <row r="121" spans="1:7" ht="12.75" x14ac:dyDescent="0.2">
      <c r="A121" s="527"/>
      <c r="B121" s="425" t="s">
        <v>496</v>
      </c>
      <c r="C121" s="424"/>
      <c r="D121" s="415">
        <v>350430</v>
      </c>
      <c r="E121" s="415">
        <v>347774</v>
      </c>
      <c r="F121" s="415">
        <v>216041</v>
      </c>
      <c r="G121" s="415">
        <v>216041</v>
      </c>
    </row>
    <row r="122" spans="1:7" ht="12.75" x14ac:dyDescent="0.2">
      <c r="A122" s="527"/>
      <c r="B122" s="425" t="s">
        <v>497</v>
      </c>
      <c r="C122" s="424"/>
      <c r="D122" s="415">
        <v>363271</v>
      </c>
      <c r="E122" s="415">
        <v>360420</v>
      </c>
      <c r="F122" s="415">
        <v>206817</v>
      </c>
      <c r="G122" s="415">
        <v>206817</v>
      </c>
    </row>
    <row r="123" spans="1:7" ht="12.75" x14ac:dyDescent="0.2">
      <c r="A123" s="527"/>
      <c r="B123" s="425" t="s">
        <v>498</v>
      </c>
      <c r="C123" s="424"/>
      <c r="D123" s="415">
        <v>373517</v>
      </c>
      <c r="E123" s="415">
        <v>370473</v>
      </c>
      <c r="F123" s="415">
        <v>193692</v>
      </c>
      <c r="G123" s="415">
        <v>193692</v>
      </c>
    </row>
    <row r="124" spans="1:7" ht="12.75" x14ac:dyDescent="0.2">
      <c r="A124" s="527"/>
      <c r="B124" s="425" t="s">
        <v>499</v>
      </c>
      <c r="C124" s="424"/>
      <c r="D124" s="415">
        <v>386854</v>
      </c>
      <c r="E124" s="415">
        <v>383666</v>
      </c>
      <c r="F124" s="415">
        <v>179575</v>
      </c>
      <c r="G124" s="415">
        <v>179575</v>
      </c>
    </row>
    <row r="125" spans="1:7" ht="12.75" x14ac:dyDescent="0.2">
      <c r="A125" s="527"/>
      <c r="B125" s="425" t="s">
        <v>500</v>
      </c>
      <c r="C125" s="424"/>
      <c r="D125" s="415">
        <v>396346</v>
      </c>
      <c r="E125" s="415">
        <v>392971</v>
      </c>
      <c r="F125" s="415">
        <v>155081</v>
      </c>
      <c r="G125" s="415">
        <v>155081</v>
      </c>
    </row>
    <row r="126" spans="1:7" ht="12.75" x14ac:dyDescent="0.2">
      <c r="A126" s="527"/>
      <c r="B126" s="425" t="s">
        <v>501</v>
      </c>
      <c r="C126" s="424"/>
      <c r="D126" s="415">
        <v>406080</v>
      </c>
      <c r="E126" s="415">
        <v>400939</v>
      </c>
      <c r="F126" s="415">
        <v>110793</v>
      </c>
      <c r="G126" s="415">
        <v>110793</v>
      </c>
    </row>
    <row r="127" spans="1:7" ht="12.75" x14ac:dyDescent="0.2">
      <c r="A127" s="523"/>
      <c r="B127" s="425" t="s">
        <v>502</v>
      </c>
      <c r="C127" s="424"/>
      <c r="D127" s="415">
        <v>420211</v>
      </c>
      <c r="E127" s="415">
        <v>406980</v>
      </c>
      <c r="F127" s="415">
        <v>48712</v>
      </c>
      <c r="G127" s="415">
        <v>48712</v>
      </c>
    </row>
    <row r="128" spans="1:7" ht="12.75" customHeight="1" x14ac:dyDescent="0.2">
      <c r="A128" s="526" t="s">
        <v>108</v>
      </c>
      <c r="B128" s="425" t="s">
        <v>432</v>
      </c>
      <c r="C128" s="424"/>
      <c r="D128" s="415">
        <v>8933</v>
      </c>
      <c r="E128" s="415">
        <v>8921</v>
      </c>
      <c r="F128" s="415">
        <v>7944</v>
      </c>
      <c r="G128" s="415">
        <v>7944</v>
      </c>
    </row>
    <row r="129" spans="1:7" ht="12.75" x14ac:dyDescent="0.2">
      <c r="A129" s="527"/>
      <c r="B129" s="425" t="s">
        <v>433</v>
      </c>
      <c r="C129" s="424"/>
      <c r="D129" s="415">
        <v>10462</v>
      </c>
      <c r="E129" s="415">
        <v>10436</v>
      </c>
      <c r="F129" s="415">
        <v>8271</v>
      </c>
      <c r="G129" s="415">
        <v>8271</v>
      </c>
    </row>
    <row r="130" spans="1:7" ht="12.75" x14ac:dyDescent="0.2">
      <c r="A130" s="527"/>
      <c r="B130" s="425" t="s">
        <v>434</v>
      </c>
      <c r="C130" s="424"/>
      <c r="D130" s="415">
        <v>11693</v>
      </c>
      <c r="E130" s="415">
        <v>11656</v>
      </c>
      <c r="F130" s="415">
        <v>8616</v>
      </c>
      <c r="G130" s="415">
        <v>8616</v>
      </c>
    </row>
    <row r="131" spans="1:7" ht="12.75" x14ac:dyDescent="0.2">
      <c r="A131" s="527"/>
      <c r="B131" s="425" t="s">
        <v>435</v>
      </c>
      <c r="C131" s="424"/>
      <c r="D131" s="415">
        <v>12692</v>
      </c>
      <c r="E131" s="415">
        <v>12653</v>
      </c>
      <c r="F131" s="415">
        <v>8888</v>
      </c>
      <c r="G131" s="415">
        <v>8888</v>
      </c>
    </row>
    <row r="132" spans="1:7" ht="12.75" x14ac:dyDescent="0.2">
      <c r="A132" s="527"/>
      <c r="B132" s="425" t="s">
        <v>436</v>
      </c>
      <c r="C132" s="424"/>
      <c r="D132" s="415">
        <v>14429</v>
      </c>
      <c r="E132" s="415">
        <v>14382</v>
      </c>
      <c r="F132" s="415">
        <v>9802</v>
      </c>
      <c r="G132" s="415">
        <v>9802</v>
      </c>
    </row>
    <row r="133" spans="1:7" ht="12.75" x14ac:dyDescent="0.2">
      <c r="A133" s="527"/>
      <c r="B133" s="425" t="s">
        <v>437</v>
      </c>
      <c r="C133" s="424"/>
      <c r="D133" s="415">
        <v>15423</v>
      </c>
      <c r="E133" s="415">
        <v>15370</v>
      </c>
      <c r="F133" s="415" t="s">
        <v>549</v>
      </c>
      <c r="G133" s="415" t="s">
        <v>549</v>
      </c>
    </row>
    <row r="134" spans="1:7" ht="12.75" x14ac:dyDescent="0.2">
      <c r="A134" s="527"/>
      <c r="B134" s="425" t="s">
        <v>438</v>
      </c>
      <c r="C134" s="424"/>
      <c r="D134" s="415">
        <v>16098</v>
      </c>
      <c r="E134" s="415">
        <v>16043</v>
      </c>
      <c r="F134" s="415">
        <v>9392</v>
      </c>
      <c r="G134" s="415">
        <v>9392</v>
      </c>
    </row>
    <row r="135" spans="1:7" ht="12.75" x14ac:dyDescent="0.2">
      <c r="A135" s="527"/>
      <c r="B135" s="425" t="s">
        <v>439</v>
      </c>
      <c r="C135" s="424"/>
      <c r="D135" s="415">
        <v>16725</v>
      </c>
      <c r="E135" s="415">
        <v>16669</v>
      </c>
      <c r="F135" s="415">
        <v>8865</v>
      </c>
      <c r="G135" s="415">
        <v>8865</v>
      </c>
    </row>
    <row r="136" spans="1:7" ht="12.75" x14ac:dyDescent="0.2">
      <c r="A136" s="527"/>
      <c r="B136" s="425" t="s">
        <v>440</v>
      </c>
      <c r="C136" s="424"/>
      <c r="D136" s="415">
        <v>17340</v>
      </c>
      <c r="E136" s="415">
        <v>17246</v>
      </c>
      <c r="F136" s="415">
        <v>8064</v>
      </c>
      <c r="G136" s="415">
        <v>8064</v>
      </c>
    </row>
    <row r="137" spans="1:7" ht="12.75" x14ac:dyDescent="0.2">
      <c r="A137" s="527"/>
      <c r="B137" s="425" t="s">
        <v>441</v>
      </c>
      <c r="C137" s="424"/>
      <c r="D137" s="415">
        <v>17918</v>
      </c>
      <c r="E137" s="415">
        <v>17776</v>
      </c>
      <c r="F137" s="415">
        <v>7171</v>
      </c>
      <c r="G137" s="415">
        <v>7171</v>
      </c>
    </row>
    <row r="138" spans="1:7" ht="12.75" x14ac:dyDescent="0.2">
      <c r="A138" s="527"/>
      <c r="B138" s="425" t="s">
        <v>442</v>
      </c>
      <c r="C138" s="424"/>
      <c r="D138" s="415">
        <v>18391</v>
      </c>
      <c r="E138" s="415">
        <v>18160</v>
      </c>
      <c r="F138" s="415">
        <v>5563</v>
      </c>
      <c r="G138" s="415">
        <v>5563</v>
      </c>
    </row>
    <row r="139" spans="1:7" ht="12.75" x14ac:dyDescent="0.2">
      <c r="A139" s="527"/>
      <c r="B139" s="425" t="s">
        <v>443</v>
      </c>
      <c r="C139" s="424"/>
      <c r="D139" s="415">
        <v>18952</v>
      </c>
      <c r="E139" s="415">
        <v>18490</v>
      </c>
      <c r="F139" s="415">
        <v>2310</v>
      </c>
      <c r="G139" s="415">
        <v>2310</v>
      </c>
    </row>
    <row r="140" spans="1:7" ht="12.75" x14ac:dyDescent="0.2">
      <c r="A140" s="527"/>
      <c r="B140" s="425" t="s">
        <v>453</v>
      </c>
      <c r="C140" s="424"/>
      <c r="D140" s="415">
        <v>8680</v>
      </c>
      <c r="E140" s="415">
        <v>8667</v>
      </c>
      <c r="F140" s="415">
        <v>7563</v>
      </c>
      <c r="G140" s="415">
        <v>7563</v>
      </c>
    </row>
    <row r="141" spans="1:7" ht="12.75" x14ac:dyDescent="0.2">
      <c r="A141" s="527"/>
      <c r="B141" s="425" t="s">
        <v>454</v>
      </c>
      <c r="C141" s="424"/>
      <c r="D141" s="415">
        <v>10601</v>
      </c>
      <c r="E141" s="415">
        <v>10580</v>
      </c>
      <c r="F141" s="415">
        <v>8243</v>
      </c>
      <c r="G141" s="415">
        <v>8243</v>
      </c>
    </row>
    <row r="142" spans="1:7" ht="12.75" x14ac:dyDescent="0.2">
      <c r="A142" s="527"/>
      <c r="B142" s="425" t="s">
        <v>455</v>
      </c>
      <c r="C142" s="424"/>
      <c r="D142" s="415">
        <v>12022</v>
      </c>
      <c r="E142" s="415">
        <v>11989</v>
      </c>
      <c r="F142" s="415">
        <v>8898</v>
      </c>
      <c r="G142" s="415">
        <v>8898</v>
      </c>
    </row>
    <row r="143" spans="1:7" ht="12.75" x14ac:dyDescent="0.2">
      <c r="A143" s="527"/>
      <c r="B143" s="425" t="s">
        <v>456</v>
      </c>
      <c r="C143" s="424"/>
      <c r="D143" s="415">
        <v>13331</v>
      </c>
      <c r="E143" s="415">
        <v>13296</v>
      </c>
      <c r="F143" s="415">
        <v>9743</v>
      </c>
      <c r="G143" s="415">
        <v>9743</v>
      </c>
    </row>
    <row r="144" spans="1:7" ht="12.75" x14ac:dyDescent="0.2">
      <c r="A144" s="527"/>
      <c r="B144" s="425" t="s">
        <v>457</v>
      </c>
      <c r="C144" s="424"/>
      <c r="D144" s="415">
        <v>14509</v>
      </c>
      <c r="E144" s="415">
        <v>14466</v>
      </c>
      <c r="F144" s="415">
        <v>10170</v>
      </c>
      <c r="G144" s="415">
        <v>10170</v>
      </c>
    </row>
    <row r="145" spans="1:7" ht="12.75" x14ac:dyDescent="0.2">
      <c r="A145" s="527"/>
      <c r="B145" s="425" t="s">
        <v>458</v>
      </c>
      <c r="C145" s="424"/>
      <c r="D145" s="415">
        <v>15683</v>
      </c>
      <c r="E145" s="415">
        <v>15630</v>
      </c>
      <c r="F145" s="415">
        <v>10450</v>
      </c>
      <c r="G145" s="415">
        <v>10450</v>
      </c>
    </row>
    <row r="146" spans="1:7" ht="12.75" x14ac:dyDescent="0.2">
      <c r="A146" s="527"/>
      <c r="B146" s="425" t="s">
        <v>459</v>
      </c>
      <c r="C146" s="424"/>
      <c r="D146" s="415">
        <v>16566</v>
      </c>
      <c r="E146" s="415">
        <v>16463</v>
      </c>
      <c r="F146" s="415">
        <v>10260</v>
      </c>
      <c r="G146" s="415">
        <v>10260</v>
      </c>
    </row>
    <row r="147" spans="1:7" ht="12.75" x14ac:dyDescent="0.2">
      <c r="A147" s="527"/>
      <c r="B147" s="425" t="s">
        <v>460</v>
      </c>
      <c r="C147" s="424"/>
      <c r="D147" s="415">
        <v>17194</v>
      </c>
      <c r="E147" s="415">
        <v>17079</v>
      </c>
      <c r="F147" s="415">
        <v>9729</v>
      </c>
      <c r="G147" s="415">
        <v>9729</v>
      </c>
    </row>
    <row r="148" spans="1:7" ht="12.75" x14ac:dyDescent="0.2">
      <c r="A148" s="527"/>
      <c r="B148" s="425" t="s">
        <v>461</v>
      </c>
      <c r="C148" s="424"/>
      <c r="D148" s="415">
        <v>17823</v>
      </c>
      <c r="E148" s="415">
        <v>17726</v>
      </c>
      <c r="F148" s="415">
        <v>9189</v>
      </c>
      <c r="G148" s="415">
        <v>9189</v>
      </c>
    </row>
    <row r="149" spans="1:7" ht="12.75" x14ac:dyDescent="0.2">
      <c r="A149" s="527"/>
      <c r="B149" s="425" t="s">
        <v>462</v>
      </c>
      <c r="C149" s="424"/>
      <c r="D149" s="415">
        <v>18392</v>
      </c>
      <c r="E149" s="415">
        <v>18252</v>
      </c>
      <c r="F149" s="415">
        <v>8140</v>
      </c>
      <c r="G149" s="415">
        <v>8140</v>
      </c>
    </row>
    <row r="150" spans="1:7" ht="12.75" x14ac:dyDescent="0.2">
      <c r="A150" s="527"/>
      <c r="B150" s="425" t="s">
        <v>463</v>
      </c>
      <c r="C150" s="424"/>
      <c r="D150" s="415">
        <v>18873</v>
      </c>
      <c r="E150" s="415">
        <v>18622</v>
      </c>
      <c r="F150" s="415">
        <v>6058</v>
      </c>
      <c r="G150" s="415">
        <v>6058</v>
      </c>
    </row>
    <row r="151" spans="1:7" ht="12.75" x14ac:dyDescent="0.2">
      <c r="A151" s="527"/>
      <c r="B151" s="425" t="s">
        <v>464</v>
      </c>
      <c r="C151" s="424"/>
      <c r="D151" s="415">
        <v>19568</v>
      </c>
      <c r="E151" s="415">
        <v>18921</v>
      </c>
      <c r="F151" s="415">
        <v>2902</v>
      </c>
      <c r="G151" s="415">
        <v>2902</v>
      </c>
    </row>
    <row r="152" spans="1:7" ht="12.75" customHeight="1" x14ac:dyDescent="0.2">
      <c r="A152" s="527"/>
      <c r="B152" s="425" t="s">
        <v>465</v>
      </c>
      <c r="C152" s="424"/>
      <c r="D152" s="415">
        <v>9595</v>
      </c>
      <c r="E152" s="415">
        <v>9573</v>
      </c>
      <c r="F152" s="415">
        <v>8158</v>
      </c>
      <c r="G152" s="415">
        <v>8158</v>
      </c>
    </row>
    <row r="153" spans="1:7" ht="12.75" x14ac:dyDescent="0.2">
      <c r="A153" s="527"/>
      <c r="B153" s="425" t="s">
        <v>466</v>
      </c>
      <c r="C153" s="424"/>
      <c r="D153" s="415">
        <v>11418</v>
      </c>
      <c r="E153" s="415">
        <v>11370</v>
      </c>
      <c r="F153" s="415">
        <v>8594</v>
      </c>
      <c r="G153" s="415">
        <v>8594</v>
      </c>
    </row>
    <row r="154" spans="1:7" ht="12.75" x14ac:dyDescent="0.2">
      <c r="A154" s="527"/>
      <c r="B154" s="425" t="s">
        <v>467</v>
      </c>
      <c r="C154" s="424"/>
      <c r="D154" s="415">
        <v>13012</v>
      </c>
      <c r="E154" s="415">
        <v>12947</v>
      </c>
      <c r="F154" s="415">
        <v>9296</v>
      </c>
      <c r="G154" s="415">
        <v>9296</v>
      </c>
    </row>
    <row r="155" spans="1:7" ht="12.75" x14ac:dyDescent="0.2">
      <c r="A155" s="527"/>
      <c r="B155" s="425" t="s">
        <v>468</v>
      </c>
      <c r="C155" s="424"/>
      <c r="D155" s="415">
        <v>14284</v>
      </c>
      <c r="E155" s="415">
        <v>14177</v>
      </c>
      <c r="F155" s="415">
        <v>9970</v>
      </c>
      <c r="G155" s="415">
        <v>9970</v>
      </c>
    </row>
    <row r="156" spans="1:7" ht="12.75" x14ac:dyDescent="0.2">
      <c r="A156" s="527"/>
      <c r="B156" s="425" t="s">
        <v>469</v>
      </c>
      <c r="C156" s="424"/>
      <c r="D156" s="415">
        <v>15726</v>
      </c>
      <c r="E156" s="415">
        <v>15609</v>
      </c>
      <c r="F156" s="415">
        <v>10697</v>
      </c>
      <c r="G156" s="415">
        <v>10697</v>
      </c>
    </row>
    <row r="157" spans="1:7" ht="12.75" x14ac:dyDescent="0.2">
      <c r="A157" s="527"/>
      <c r="B157" s="425" t="s">
        <v>470</v>
      </c>
      <c r="C157" s="424"/>
      <c r="D157" s="415">
        <v>16705</v>
      </c>
      <c r="E157" s="415">
        <v>16581</v>
      </c>
      <c r="F157" s="415">
        <v>10883</v>
      </c>
      <c r="G157" s="415">
        <v>10883</v>
      </c>
    </row>
    <row r="158" spans="1:7" ht="12.75" x14ac:dyDescent="0.2">
      <c r="A158" s="527"/>
      <c r="B158" s="425" t="s">
        <v>471</v>
      </c>
      <c r="C158" s="424"/>
      <c r="D158" s="415">
        <v>17358</v>
      </c>
      <c r="E158" s="415">
        <v>17231</v>
      </c>
      <c r="F158" s="415">
        <v>10597</v>
      </c>
      <c r="G158" s="415">
        <v>10597</v>
      </c>
    </row>
    <row r="159" spans="1:7" ht="12.75" x14ac:dyDescent="0.2">
      <c r="A159" s="527"/>
      <c r="B159" s="425" t="s">
        <v>472</v>
      </c>
      <c r="C159" s="424"/>
      <c r="D159" s="415">
        <v>17879</v>
      </c>
      <c r="E159" s="415">
        <v>17747</v>
      </c>
      <c r="F159" s="415">
        <v>10145</v>
      </c>
      <c r="G159" s="415">
        <v>10145</v>
      </c>
    </row>
    <row r="160" spans="1:7" ht="12.75" x14ac:dyDescent="0.2">
      <c r="A160" s="527"/>
      <c r="B160" s="425" t="s">
        <v>473</v>
      </c>
      <c r="C160" s="424"/>
      <c r="D160" s="415">
        <v>18406</v>
      </c>
      <c r="E160" s="415">
        <v>18265</v>
      </c>
      <c r="F160" s="415">
        <v>9418</v>
      </c>
      <c r="G160" s="415">
        <v>9418</v>
      </c>
    </row>
    <row r="161" spans="1:7" ht="12.75" x14ac:dyDescent="0.2">
      <c r="A161" s="527"/>
      <c r="B161" s="425" t="s">
        <v>474</v>
      </c>
      <c r="C161" s="424"/>
      <c r="D161" s="415">
        <v>18985</v>
      </c>
      <c r="E161" s="415">
        <v>18832</v>
      </c>
      <c r="F161" s="415">
        <v>8367</v>
      </c>
      <c r="G161" s="415">
        <v>8367</v>
      </c>
    </row>
    <row r="162" spans="1:7" ht="12.75" x14ac:dyDescent="0.2">
      <c r="A162" s="527"/>
      <c r="B162" s="425" t="s">
        <v>475</v>
      </c>
      <c r="C162" s="424"/>
      <c r="D162" s="415">
        <v>19456</v>
      </c>
      <c r="E162" s="415">
        <v>19191</v>
      </c>
      <c r="F162" s="415">
        <v>6227</v>
      </c>
      <c r="G162" s="415">
        <v>6227</v>
      </c>
    </row>
    <row r="163" spans="1:7" ht="12.75" x14ac:dyDescent="0.2">
      <c r="A163" s="527"/>
      <c r="B163" s="425" t="s">
        <v>476</v>
      </c>
      <c r="C163" s="424"/>
      <c r="D163" s="415">
        <v>19954</v>
      </c>
      <c r="E163" s="415">
        <v>19437</v>
      </c>
      <c r="F163" s="415">
        <v>2865</v>
      </c>
      <c r="G163" s="415">
        <v>2865</v>
      </c>
    </row>
    <row r="164" spans="1:7" ht="12.75" x14ac:dyDescent="0.2">
      <c r="A164" s="527"/>
      <c r="B164" s="425" t="s">
        <v>479</v>
      </c>
      <c r="C164" s="424"/>
      <c r="D164" s="415">
        <v>8969</v>
      </c>
      <c r="E164" s="415">
        <v>8955</v>
      </c>
      <c r="F164" s="415">
        <v>7754</v>
      </c>
      <c r="G164" s="415">
        <v>7754</v>
      </c>
    </row>
    <row r="165" spans="1:7" ht="12.75" x14ac:dyDescent="0.2">
      <c r="A165" s="527"/>
      <c r="B165" s="425" t="s">
        <v>480</v>
      </c>
      <c r="C165" s="424"/>
      <c r="D165" s="415">
        <v>10756</v>
      </c>
      <c r="E165" s="415">
        <v>10727</v>
      </c>
      <c r="F165" s="415">
        <v>8216</v>
      </c>
      <c r="G165" s="415">
        <v>8216</v>
      </c>
    </row>
    <row r="166" spans="1:7" ht="12.75" x14ac:dyDescent="0.2">
      <c r="A166" s="527"/>
      <c r="B166" s="425" t="s">
        <v>481</v>
      </c>
      <c r="C166" s="424"/>
      <c r="D166" s="415">
        <v>12055</v>
      </c>
      <c r="E166" s="415">
        <v>12009</v>
      </c>
      <c r="F166" s="415">
        <v>8857</v>
      </c>
      <c r="G166" s="415">
        <v>8857</v>
      </c>
    </row>
    <row r="167" spans="1:7" ht="12.75" x14ac:dyDescent="0.2">
      <c r="A167" s="527"/>
      <c r="B167" s="425" t="s">
        <v>482</v>
      </c>
      <c r="C167" s="424"/>
      <c r="D167" s="415">
        <v>13100</v>
      </c>
      <c r="E167" s="415">
        <v>13036</v>
      </c>
      <c r="F167" s="415">
        <v>9365</v>
      </c>
      <c r="G167" s="415">
        <v>9365</v>
      </c>
    </row>
    <row r="168" spans="1:7" ht="12.75" x14ac:dyDescent="0.2">
      <c r="A168" s="527"/>
      <c r="B168" s="425" t="s">
        <v>483</v>
      </c>
      <c r="C168" s="424"/>
      <c r="D168" s="415">
        <v>14161</v>
      </c>
      <c r="E168" s="415">
        <v>14078</v>
      </c>
      <c r="F168" s="415">
        <v>9739</v>
      </c>
      <c r="G168" s="415">
        <v>9739</v>
      </c>
    </row>
    <row r="169" spans="1:7" ht="12.75" x14ac:dyDescent="0.2">
      <c r="A169" s="527"/>
      <c r="B169" s="425" t="s">
        <v>484</v>
      </c>
      <c r="C169" s="424"/>
      <c r="D169" s="415">
        <v>14885</v>
      </c>
      <c r="E169" s="415">
        <v>14797</v>
      </c>
      <c r="F169" s="415">
        <v>9751</v>
      </c>
      <c r="G169" s="415">
        <v>9751</v>
      </c>
    </row>
    <row r="170" spans="1:7" ht="12.75" x14ac:dyDescent="0.2">
      <c r="A170" s="527"/>
      <c r="B170" s="425" t="s">
        <v>485</v>
      </c>
      <c r="C170" s="424"/>
      <c r="D170" s="415">
        <v>15310</v>
      </c>
      <c r="E170" s="415">
        <v>15215</v>
      </c>
      <c r="F170" s="415">
        <v>9284</v>
      </c>
      <c r="G170" s="415">
        <v>9284</v>
      </c>
    </row>
    <row r="171" spans="1:7" ht="12.75" x14ac:dyDescent="0.2">
      <c r="A171" s="527"/>
      <c r="B171" s="425" t="s">
        <v>486</v>
      </c>
      <c r="C171" s="424"/>
      <c r="D171" s="415">
        <v>15748</v>
      </c>
      <c r="E171" s="415">
        <v>15648</v>
      </c>
      <c r="F171" s="415">
        <v>8780</v>
      </c>
      <c r="G171" s="415">
        <v>8780</v>
      </c>
    </row>
    <row r="172" spans="1:7" ht="12.75" x14ac:dyDescent="0.2">
      <c r="A172" s="527"/>
      <c r="B172" s="425" t="s">
        <v>487</v>
      </c>
      <c r="C172" s="424"/>
      <c r="D172" s="415">
        <v>16249</v>
      </c>
      <c r="E172" s="415">
        <v>16145</v>
      </c>
      <c r="F172" s="415">
        <v>8333</v>
      </c>
      <c r="G172" s="415">
        <v>8333</v>
      </c>
    </row>
    <row r="173" spans="1:7" ht="12.75" x14ac:dyDescent="0.2">
      <c r="A173" s="527"/>
      <c r="B173" s="425" t="s">
        <v>488</v>
      </c>
      <c r="C173" s="424"/>
      <c r="D173" s="415">
        <v>16567</v>
      </c>
      <c r="E173" s="415">
        <v>16458</v>
      </c>
      <c r="F173" s="415">
        <v>7328</v>
      </c>
      <c r="G173" s="415">
        <v>7328</v>
      </c>
    </row>
    <row r="174" spans="1:7" ht="12.75" x14ac:dyDescent="0.2">
      <c r="A174" s="527"/>
      <c r="B174" s="425" t="s">
        <v>489</v>
      </c>
      <c r="C174" s="424"/>
      <c r="D174" s="415">
        <v>16886</v>
      </c>
      <c r="E174" s="415">
        <v>16730</v>
      </c>
      <c r="F174" s="415">
        <v>5750</v>
      </c>
      <c r="G174" s="415">
        <v>5750</v>
      </c>
    </row>
    <row r="175" spans="1:7" ht="12.75" x14ac:dyDescent="0.2">
      <c r="A175" s="527"/>
      <c r="B175" s="425" t="s">
        <v>490</v>
      </c>
      <c r="C175" s="424"/>
      <c r="D175" s="415">
        <v>17569</v>
      </c>
      <c r="E175" s="415">
        <v>17002</v>
      </c>
      <c r="F175" s="415">
        <v>3260</v>
      </c>
      <c r="G175" s="415">
        <v>3260</v>
      </c>
    </row>
    <row r="176" spans="1:7" ht="12.75" x14ac:dyDescent="0.2">
      <c r="A176" s="527"/>
      <c r="B176" s="425" t="s">
        <v>491</v>
      </c>
      <c r="C176" s="424"/>
      <c r="D176" s="415">
        <v>9465</v>
      </c>
      <c r="E176" s="415">
        <v>9432</v>
      </c>
      <c r="F176" s="415">
        <v>7937</v>
      </c>
      <c r="G176" s="415">
        <v>7937</v>
      </c>
    </row>
    <row r="177" spans="1:7" ht="12.75" x14ac:dyDescent="0.2">
      <c r="A177" s="527"/>
      <c r="B177" s="425" t="s">
        <v>492</v>
      </c>
      <c r="C177" s="424"/>
      <c r="D177" s="415">
        <v>10870</v>
      </c>
      <c r="E177" s="415">
        <v>10809</v>
      </c>
      <c r="F177" s="415">
        <v>8049</v>
      </c>
      <c r="G177" s="415">
        <v>8049</v>
      </c>
    </row>
    <row r="178" spans="1:7" ht="12.75" x14ac:dyDescent="0.2">
      <c r="A178" s="527"/>
      <c r="B178" s="425" t="s">
        <v>493</v>
      </c>
      <c r="C178" s="424"/>
      <c r="D178" s="415">
        <v>12077</v>
      </c>
      <c r="E178" s="415">
        <v>12003</v>
      </c>
      <c r="F178" s="415">
        <v>8232</v>
      </c>
      <c r="G178" s="415">
        <v>8232</v>
      </c>
    </row>
    <row r="179" spans="1:7" ht="12.75" x14ac:dyDescent="0.2">
      <c r="A179" s="527"/>
      <c r="B179" s="425" t="s">
        <v>494</v>
      </c>
      <c r="C179" s="424"/>
      <c r="D179" s="415">
        <v>12608</v>
      </c>
      <c r="E179" s="415">
        <v>12528</v>
      </c>
      <c r="F179" s="415">
        <v>8310</v>
      </c>
      <c r="G179" s="415">
        <v>8310</v>
      </c>
    </row>
    <row r="180" spans="1:7" ht="12.75" x14ac:dyDescent="0.2">
      <c r="A180" s="527"/>
      <c r="B180" s="425" t="s">
        <v>495</v>
      </c>
      <c r="C180" s="424"/>
      <c r="D180" s="415">
        <v>13591</v>
      </c>
      <c r="E180" s="415">
        <v>13499</v>
      </c>
      <c r="F180" s="415">
        <v>8667</v>
      </c>
      <c r="G180" s="415">
        <v>8667</v>
      </c>
    </row>
    <row r="181" spans="1:7" ht="12.75" x14ac:dyDescent="0.2">
      <c r="A181" s="527"/>
      <c r="B181" s="425" t="s">
        <v>496</v>
      </c>
      <c r="C181" s="424"/>
      <c r="D181" s="415">
        <v>14510</v>
      </c>
      <c r="E181" s="415">
        <v>14412</v>
      </c>
      <c r="F181" s="415">
        <v>8792</v>
      </c>
      <c r="G181" s="415">
        <v>8792</v>
      </c>
    </row>
    <row r="182" spans="1:7" ht="12.75" x14ac:dyDescent="0.2">
      <c r="A182" s="527"/>
      <c r="B182" s="425" t="s">
        <v>497</v>
      </c>
      <c r="C182" s="424"/>
      <c r="D182" s="415">
        <v>15223</v>
      </c>
      <c r="E182" s="415">
        <v>15121</v>
      </c>
      <c r="F182" s="415">
        <v>8510</v>
      </c>
      <c r="G182" s="415">
        <v>8510</v>
      </c>
    </row>
    <row r="183" spans="1:7" ht="12.75" x14ac:dyDescent="0.2">
      <c r="A183" s="527"/>
      <c r="B183" s="425" t="s">
        <v>498</v>
      </c>
      <c r="C183" s="424"/>
      <c r="D183" s="415">
        <v>15638</v>
      </c>
      <c r="E183" s="415">
        <v>15531</v>
      </c>
      <c r="F183" s="415">
        <v>7966</v>
      </c>
      <c r="G183" s="415">
        <v>7966</v>
      </c>
    </row>
    <row r="184" spans="1:7" ht="12.75" x14ac:dyDescent="0.2">
      <c r="A184" s="527"/>
      <c r="B184" s="425" t="s">
        <v>499</v>
      </c>
      <c r="C184" s="424"/>
      <c r="D184" s="415">
        <v>16206</v>
      </c>
      <c r="E184" s="415">
        <v>16093</v>
      </c>
      <c r="F184" s="415">
        <v>7456</v>
      </c>
      <c r="G184" s="415">
        <v>7456</v>
      </c>
    </row>
    <row r="185" spans="1:7" ht="12.75" x14ac:dyDescent="0.2">
      <c r="A185" s="527"/>
      <c r="B185" s="425" t="s">
        <v>500</v>
      </c>
      <c r="C185" s="424"/>
      <c r="D185" s="415">
        <v>16663</v>
      </c>
      <c r="E185" s="415">
        <v>16542</v>
      </c>
      <c r="F185" s="415">
        <v>6307</v>
      </c>
      <c r="G185" s="415">
        <v>6307</v>
      </c>
    </row>
    <row r="186" spans="1:7" ht="12.75" x14ac:dyDescent="0.2">
      <c r="A186" s="527"/>
      <c r="B186" s="425" t="s">
        <v>501</v>
      </c>
      <c r="C186" s="424"/>
      <c r="D186" s="415">
        <v>17095</v>
      </c>
      <c r="E186" s="415">
        <v>16946</v>
      </c>
      <c r="F186" s="415">
        <v>4605</v>
      </c>
      <c r="G186" s="415">
        <v>4605</v>
      </c>
    </row>
    <row r="187" spans="1:7" ht="12.75" x14ac:dyDescent="0.2">
      <c r="A187" s="523"/>
      <c r="B187" s="425" t="s">
        <v>502</v>
      </c>
      <c r="C187" s="424"/>
      <c r="D187" s="415">
        <v>17834</v>
      </c>
      <c r="E187" s="415">
        <v>17253</v>
      </c>
      <c r="F187" s="415">
        <v>2290</v>
      </c>
      <c r="G187" s="415">
        <v>2290</v>
      </c>
    </row>
    <row r="188" spans="1:7" ht="12.75" x14ac:dyDescent="0.2">
      <c r="A188" s="526" t="s">
        <v>109</v>
      </c>
      <c r="B188" s="425" t="s">
        <v>432</v>
      </c>
      <c r="C188" s="424"/>
      <c r="D188" s="415">
        <v>4124</v>
      </c>
      <c r="E188" s="415">
        <v>4123</v>
      </c>
      <c r="F188" s="415">
        <v>3422</v>
      </c>
      <c r="G188" s="415">
        <v>3422</v>
      </c>
    </row>
    <row r="189" spans="1:7" ht="12.75" x14ac:dyDescent="0.2">
      <c r="A189" s="527"/>
      <c r="B189" s="425" t="s">
        <v>433</v>
      </c>
      <c r="C189" s="424"/>
      <c r="D189" s="415">
        <v>4937</v>
      </c>
      <c r="E189" s="415">
        <v>4930</v>
      </c>
      <c r="F189" s="415">
        <v>3614</v>
      </c>
      <c r="G189" s="415">
        <v>3614</v>
      </c>
    </row>
    <row r="190" spans="1:7" ht="12.75" x14ac:dyDescent="0.2">
      <c r="A190" s="527"/>
      <c r="B190" s="425" t="s">
        <v>434</v>
      </c>
      <c r="C190" s="424"/>
      <c r="D190" s="415">
        <v>5758</v>
      </c>
      <c r="E190" s="415">
        <v>5749</v>
      </c>
      <c r="F190" s="415">
        <v>4088</v>
      </c>
      <c r="G190" s="415">
        <v>4088</v>
      </c>
    </row>
    <row r="191" spans="1:7" ht="12.75" x14ac:dyDescent="0.2">
      <c r="A191" s="527"/>
      <c r="B191" s="425" t="s">
        <v>435</v>
      </c>
      <c r="C191" s="424"/>
      <c r="D191" s="415">
        <v>6192</v>
      </c>
      <c r="E191" s="415">
        <v>6183</v>
      </c>
      <c r="F191" s="415">
        <v>4242</v>
      </c>
      <c r="G191" s="415">
        <v>4242</v>
      </c>
    </row>
    <row r="192" spans="1:7" ht="12.75" x14ac:dyDescent="0.2">
      <c r="A192" s="527"/>
      <c r="B192" s="425" t="s">
        <v>436</v>
      </c>
      <c r="C192" s="424"/>
      <c r="D192" s="415">
        <v>6840</v>
      </c>
      <c r="E192" s="415">
        <v>6831</v>
      </c>
      <c r="F192" s="415">
        <v>4388</v>
      </c>
      <c r="G192" s="415">
        <v>4388</v>
      </c>
    </row>
    <row r="193" spans="1:7" ht="12.75" x14ac:dyDescent="0.2">
      <c r="A193" s="527"/>
      <c r="B193" s="425" t="s">
        <v>437</v>
      </c>
      <c r="C193" s="424"/>
      <c r="D193" s="415">
        <v>7361</v>
      </c>
      <c r="E193" s="415">
        <v>7352</v>
      </c>
      <c r="F193" s="415">
        <v>4411</v>
      </c>
      <c r="G193" s="415">
        <v>4411</v>
      </c>
    </row>
    <row r="194" spans="1:7" ht="12.75" x14ac:dyDescent="0.2">
      <c r="A194" s="527"/>
      <c r="B194" s="425" t="s">
        <v>438</v>
      </c>
      <c r="C194" s="424"/>
      <c r="D194" s="415">
        <v>7711</v>
      </c>
      <c r="E194" s="415">
        <v>7701</v>
      </c>
      <c r="F194" s="415">
        <v>4162</v>
      </c>
      <c r="G194" s="415">
        <v>4162</v>
      </c>
    </row>
    <row r="195" spans="1:7" ht="12.75" x14ac:dyDescent="0.2">
      <c r="A195" s="527"/>
      <c r="B195" s="425" t="s">
        <v>439</v>
      </c>
      <c r="C195" s="424"/>
      <c r="D195" s="415">
        <v>8201</v>
      </c>
      <c r="E195" s="415">
        <v>8191</v>
      </c>
      <c r="F195" s="415">
        <v>4111</v>
      </c>
      <c r="G195" s="415">
        <v>4111</v>
      </c>
    </row>
    <row r="196" spans="1:7" ht="12.75" x14ac:dyDescent="0.2">
      <c r="A196" s="527"/>
      <c r="B196" s="425" t="s">
        <v>440</v>
      </c>
      <c r="C196" s="424"/>
      <c r="D196" s="415">
        <v>8556</v>
      </c>
      <c r="E196" s="415">
        <v>8546</v>
      </c>
      <c r="F196" s="415">
        <v>3969</v>
      </c>
      <c r="G196" s="415">
        <v>3969</v>
      </c>
    </row>
    <row r="197" spans="1:7" ht="12.75" x14ac:dyDescent="0.2">
      <c r="A197" s="527"/>
      <c r="B197" s="425" t="s">
        <v>441</v>
      </c>
      <c r="C197" s="424"/>
      <c r="D197" s="415">
        <v>8806</v>
      </c>
      <c r="E197" s="415">
        <v>8795</v>
      </c>
      <c r="F197" s="415">
        <v>3616</v>
      </c>
      <c r="G197" s="415">
        <v>3616</v>
      </c>
    </row>
    <row r="198" spans="1:7" ht="12.75" x14ac:dyDescent="0.2">
      <c r="A198" s="527"/>
      <c r="B198" s="425" t="s">
        <v>442</v>
      </c>
      <c r="C198" s="424"/>
      <c r="D198" s="415">
        <v>9094</v>
      </c>
      <c r="E198" s="415">
        <v>9005</v>
      </c>
      <c r="F198" s="415">
        <v>2391</v>
      </c>
      <c r="G198" s="415">
        <v>2391</v>
      </c>
    </row>
    <row r="199" spans="1:7" ht="12.75" x14ac:dyDescent="0.2">
      <c r="A199" s="527"/>
      <c r="B199" s="425" t="s">
        <v>443</v>
      </c>
      <c r="C199" s="424"/>
      <c r="D199" s="415">
        <v>9489</v>
      </c>
      <c r="E199" s="415">
        <v>9214</v>
      </c>
      <c r="F199" s="415">
        <v>275</v>
      </c>
      <c r="G199" s="415">
        <v>275</v>
      </c>
    </row>
    <row r="200" spans="1:7" ht="12.75" customHeight="1" x14ac:dyDescent="0.2">
      <c r="A200" s="527"/>
      <c r="B200" s="425" t="s">
        <v>453</v>
      </c>
      <c r="C200" s="424"/>
      <c r="D200" s="415">
        <v>3955</v>
      </c>
      <c r="E200" s="415">
        <v>3949</v>
      </c>
      <c r="F200" s="415">
        <v>3493</v>
      </c>
      <c r="G200" s="415">
        <v>3493</v>
      </c>
    </row>
    <row r="201" spans="1:7" ht="12.75" x14ac:dyDescent="0.2">
      <c r="A201" s="527"/>
      <c r="B201" s="425" t="s">
        <v>454</v>
      </c>
      <c r="C201" s="424"/>
      <c r="D201" s="415">
        <v>4904</v>
      </c>
      <c r="E201" s="415">
        <v>4897</v>
      </c>
      <c r="F201" s="415">
        <v>4190</v>
      </c>
      <c r="G201" s="415">
        <v>4190</v>
      </c>
    </row>
    <row r="202" spans="1:7" ht="12.75" x14ac:dyDescent="0.2">
      <c r="A202" s="527"/>
      <c r="B202" s="425" t="s">
        <v>455</v>
      </c>
      <c r="C202" s="424"/>
      <c r="D202" s="415">
        <v>5668</v>
      </c>
      <c r="E202" s="415">
        <v>5659</v>
      </c>
      <c r="F202" s="415">
        <v>4595</v>
      </c>
      <c r="G202" s="415">
        <v>4595</v>
      </c>
    </row>
    <row r="203" spans="1:7" ht="12.75" x14ac:dyDescent="0.2">
      <c r="A203" s="527"/>
      <c r="B203" s="425" t="s">
        <v>456</v>
      </c>
      <c r="C203" s="424"/>
      <c r="D203" s="415">
        <v>6441</v>
      </c>
      <c r="E203" s="415">
        <v>6429</v>
      </c>
      <c r="F203" s="415">
        <v>5094</v>
      </c>
      <c r="G203" s="415">
        <v>5094</v>
      </c>
    </row>
    <row r="204" spans="1:7" ht="12.75" x14ac:dyDescent="0.2">
      <c r="A204" s="527"/>
      <c r="B204" s="425" t="s">
        <v>457</v>
      </c>
      <c r="C204" s="424"/>
      <c r="D204" s="415">
        <v>6978</v>
      </c>
      <c r="E204" s="415">
        <v>6963</v>
      </c>
      <c r="F204" s="415">
        <v>5098</v>
      </c>
      <c r="G204" s="415">
        <v>5098</v>
      </c>
    </row>
    <row r="205" spans="1:7" ht="12.75" x14ac:dyDescent="0.2">
      <c r="A205" s="527"/>
      <c r="B205" s="425" t="s">
        <v>458</v>
      </c>
      <c r="C205" s="424"/>
      <c r="D205" s="415">
        <v>7490</v>
      </c>
      <c r="E205" s="415">
        <v>7472</v>
      </c>
      <c r="F205" s="415">
        <v>5087</v>
      </c>
      <c r="G205" s="415">
        <v>5087</v>
      </c>
    </row>
    <row r="206" spans="1:7" ht="12.75" x14ac:dyDescent="0.2">
      <c r="A206" s="527"/>
      <c r="B206" s="425" t="s">
        <v>459</v>
      </c>
      <c r="C206" s="424"/>
      <c r="D206" s="415">
        <v>7961</v>
      </c>
      <c r="E206" s="415">
        <v>7923</v>
      </c>
      <c r="F206" s="415">
        <v>5020</v>
      </c>
      <c r="G206" s="415">
        <v>5020</v>
      </c>
    </row>
    <row r="207" spans="1:7" ht="12.75" x14ac:dyDescent="0.2">
      <c r="A207" s="527"/>
      <c r="B207" s="425" t="s">
        <v>460</v>
      </c>
      <c r="C207" s="424"/>
      <c r="D207" s="415">
        <v>8386</v>
      </c>
      <c r="E207" s="415">
        <v>8346</v>
      </c>
      <c r="F207" s="415">
        <v>4910</v>
      </c>
      <c r="G207" s="415">
        <v>4910</v>
      </c>
    </row>
    <row r="208" spans="1:7" ht="12.75" x14ac:dyDescent="0.2">
      <c r="A208" s="527"/>
      <c r="B208" s="425" t="s">
        <v>461</v>
      </c>
      <c r="C208" s="424"/>
      <c r="D208" s="415">
        <v>8735</v>
      </c>
      <c r="E208" s="415">
        <v>8709</v>
      </c>
      <c r="F208" s="415">
        <v>4734</v>
      </c>
      <c r="G208" s="415">
        <v>4734</v>
      </c>
    </row>
    <row r="209" spans="1:7" ht="12.75" x14ac:dyDescent="0.2">
      <c r="A209" s="527"/>
      <c r="B209" s="425" t="s">
        <v>462</v>
      </c>
      <c r="C209" s="424"/>
      <c r="D209" s="415">
        <v>9049</v>
      </c>
      <c r="E209" s="415">
        <v>9019</v>
      </c>
      <c r="F209" s="415">
        <v>4293</v>
      </c>
      <c r="G209" s="415">
        <v>4293</v>
      </c>
    </row>
    <row r="210" spans="1:7" ht="12.75" x14ac:dyDescent="0.2">
      <c r="A210" s="527"/>
      <c r="B210" s="425" t="s">
        <v>463</v>
      </c>
      <c r="C210" s="424"/>
      <c r="D210" s="415">
        <v>9372</v>
      </c>
      <c r="E210" s="415">
        <v>9250</v>
      </c>
      <c r="F210" s="415">
        <v>3199</v>
      </c>
      <c r="G210" s="415">
        <v>3199</v>
      </c>
    </row>
    <row r="211" spans="1:7" ht="12.75" x14ac:dyDescent="0.2">
      <c r="A211" s="527"/>
      <c r="B211" s="425" t="s">
        <v>464</v>
      </c>
      <c r="C211" s="424"/>
      <c r="D211" s="415">
        <v>9785</v>
      </c>
      <c r="E211" s="415">
        <v>9430</v>
      </c>
      <c r="F211" s="415">
        <v>1032</v>
      </c>
      <c r="G211" s="415">
        <v>1032</v>
      </c>
    </row>
    <row r="212" spans="1:7" ht="12.75" x14ac:dyDescent="0.2">
      <c r="A212" s="527"/>
      <c r="B212" s="425" t="s">
        <v>465</v>
      </c>
      <c r="C212" s="424"/>
      <c r="D212" s="415">
        <v>5316</v>
      </c>
      <c r="E212" s="415">
        <v>5308</v>
      </c>
      <c r="F212" s="415">
        <v>4546</v>
      </c>
      <c r="G212" s="415">
        <v>4546</v>
      </c>
    </row>
    <row r="213" spans="1:7" ht="12.75" x14ac:dyDescent="0.2">
      <c r="A213" s="527"/>
      <c r="B213" s="425" t="s">
        <v>466</v>
      </c>
      <c r="C213" s="424"/>
      <c r="D213" s="415">
        <v>6044</v>
      </c>
      <c r="E213" s="415">
        <v>6021</v>
      </c>
      <c r="F213" s="415">
        <v>4847</v>
      </c>
      <c r="G213" s="415">
        <v>4847</v>
      </c>
    </row>
    <row r="214" spans="1:7" ht="12.75" x14ac:dyDescent="0.2">
      <c r="A214" s="527"/>
      <c r="B214" s="425" t="s">
        <v>467</v>
      </c>
      <c r="C214" s="424"/>
      <c r="D214" s="415">
        <v>6746</v>
      </c>
      <c r="E214" s="415">
        <v>6697</v>
      </c>
      <c r="F214" s="415">
        <v>5071</v>
      </c>
      <c r="G214" s="415">
        <v>5071</v>
      </c>
    </row>
    <row r="215" spans="1:7" ht="12.75" x14ac:dyDescent="0.2">
      <c r="A215" s="527"/>
      <c r="B215" s="425" t="s">
        <v>468</v>
      </c>
      <c r="C215" s="424"/>
      <c r="D215" s="415">
        <v>7276</v>
      </c>
      <c r="E215" s="415">
        <v>7214</v>
      </c>
      <c r="F215" s="415">
        <v>5241</v>
      </c>
      <c r="G215" s="415">
        <v>5241</v>
      </c>
    </row>
    <row r="216" spans="1:7" ht="12.75" x14ac:dyDescent="0.2">
      <c r="A216" s="527"/>
      <c r="B216" s="425" t="s">
        <v>469</v>
      </c>
      <c r="C216" s="424"/>
      <c r="D216" s="415">
        <v>8170</v>
      </c>
      <c r="E216" s="415">
        <v>8091</v>
      </c>
      <c r="F216" s="415">
        <v>5431</v>
      </c>
      <c r="G216" s="415">
        <v>5431</v>
      </c>
    </row>
    <row r="217" spans="1:7" ht="12.75" x14ac:dyDescent="0.2">
      <c r="A217" s="527"/>
      <c r="B217" s="425" t="s">
        <v>470</v>
      </c>
      <c r="C217" s="424"/>
      <c r="D217" s="415">
        <v>8641</v>
      </c>
      <c r="E217" s="415">
        <v>8554</v>
      </c>
      <c r="F217" s="415">
        <v>5329</v>
      </c>
      <c r="G217" s="415">
        <v>5329</v>
      </c>
    </row>
    <row r="218" spans="1:7" ht="12.75" x14ac:dyDescent="0.2">
      <c r="A218" s="527"/>
      <c r="B218" s="425" t="s">
        <v>471</v>
      </c>
      <c r="C218" s="424"/>
      <c r="D218" s="415">
        <v>8953</v>
      </c>
      <c r="E218" s="415">
        <v>8857</v>
      </c>
      <c r="F218" s="415">
        <v>5151</v>
      </c>
      <c r="G218" s="415">
        <v>5151</v>
      </c>
    </row>
    <row r="219" spans="1:7" ht="12.75" x14ac:dyDescent="0.2">
      <c r="A219" s="527"/>
      <c r="B219" s="425" t="s">
        <v>472</v>
      </c>
      <c r="C219" s="424"/>
      <c r="D219" s="415">
        <v>9210</v>
      </c>
      <c r="E219" s="415">
        <v>9112</v>
      </c>
      <c r="F219" s="415">
        <v>4867</v>
      </c>
      <c r="G219" s="415">
        <v>4867</v>
      </c>
    </row>
    <row r="220" spans="1:7" ht="12.75" x14ac:dyDescent="0.2">
      <c r="A220" s="527"/>
      <c r="B220" s="425" t="s">
        <v>473</v>
      </c>
      <c r="C220" s="424"/>
      <c r="D220" s="415">
        <v>9651</v>
      </c>
      <c r="E220" s="415">
        <v>9549</v>
      </c>
      <c r="F220" s="415">
        <v>4709</v>
      </c>
      <c r="G220" s="415">
        <v>4709</v>
      </c>
    </row>
    <row r="221" spans="1:7" ht="12.75" x14ac:dyDescent="0.2">
      <c r="A221" s="527"/>
      <c r="B221" s="425" t="s">
        <v>474</v>
      </c>
      <c r="C221" s="424"/>
      <c r="D221" s="415">
        <v>9911</v>
      </c>
      <c r="E221" s="415">
        <v>9806</v>
      </c>
      <c r="F221" s="415">
        <v>4240</v>
      </c>
      <c r="G221" s="415">
        <v>4240</v>
      </c>
    </row>
    <row r="222" spans="1:7" ht="12.75" x14ac:dyDescent="0.2">
      <c r="A222" s="527"/>
      <c r="B222" s="425" t="s">
        <v>475</v>
      </c>
      <c r="C222" s="424"/>
      <c r="D222" s="415">
        <v>10237</v>
      </c>
      <c r="E222" s="415">
        <v>10023</v>
      </c>
      <c r="F222" s="415">
        <v>2941</v>
      </c>
      <c r="G222" s="415">
        <v>2941</v>
      </c>
    </row>
    <row r="223" spans="1:7" ht="12.75" x14ac:dyDescent="0.2">
      <c r="A223" s="527"/>
      <c r="B223" s="425" t="s">
        <v>476</v>
      </c>
      <c r="C223" s="424"/>
      <c r="D223" s="415">
        <v>10631</v>
      </c>
      <c r="E223" s="415">
        <v>10197</v>
      </c>
      <c r="F223" s="415">
        <v>1012</v>
      </c>
      <c r="G223" s="415">
        <v>1012</v>
      </c>
    </row>
    <row r="224" spans="1:7" ht="12.75" x14ac:dyDescent="0.2">
      <c r="A224" s="527"/>
      <c r="B224" s="425" t="s">
        <v>479</v>
      </c>
      <c r="C224" s="424"/>
      <c r="D224" s="415">
        <v>4572</v>
      </c>
      <c r="E224" s="415">
        <v>4559</v>
      </c>
      <c r="F224" s="415">
        <v>3915</v>
      </c>
      <c r="G224" s="415">
        <v>3915</v>
      </c>
    </row>
    <row r="225" spans="1:7" ht="12.75" x14ac:dyDescent="0.2">
      <c r="A225" s="527"/>
      <c r="B225" s="425" t="s">
        <v>480</v>
      </c>
      <c r="C225" s="424"/>
      <c r="D225" s="415">
        <v>5829</v>
      </c>
      <c r="E225" s="415">
        <v>5783</v>
      </c>
      <c r="F225" s="415">
        <v>4437</v>
      </c>
      <c r="G225" s="415">
        <v>4437</v>
      </c>
    </row>
    <row r="226" spans="1:7" ht="12.75" x14ac:dyDescent="0.2">
      <c r="A226" s="527"/>
      <c r="B226" s="425" t="s">
        <v>481</v>
      </c>
      <c r="C226" s="424"/>
      <c r="D226" s="415">
        <v>6827</v>
      </c>
      <c r="E226" s="415">
        <v>6769</v>
      </c>
      <c r="F226" s="415">
        <v>5127</v>
      </c>
      <c r="G226" s="415">
        <v>5127</v>
      </c>
    </row>
    <row r="227" spans="1:7" ht="12.75" x14ac:dyDescent="0.2">
      <c r="A227" s="527"/>
      <c r="B227" s="425" t="s">
        <v>482</v>
      </c>
      <c r="C227" s="424"/>
      <c r="D227" s="415">
        <v>7349</v>
      </c>
      <c r="E227" s="415">
        <v>7276</v>
      </c>
      <c r="F227" s="415">
        <v>5399</v>
      </c>
      <c r="G227" s="415">
        <v>5399</v>
      </c>
    </row>
    <row r="228" spans="1:7" ht="12.75" x14ac:dyDescent="0.2">
      <c r="A228" s="527"/>
      <c r="B228" s="425" t="s">
        <v>483</v>
      </c>
      <c r="C228" s="424"/>
      <c r="D228" s="415">
        <v>8137</v>
      </c>
      <c r="E228" s="415">
        <v>8034</v>
      </c>
      <c r="F228" s="415">
        <v>5407</v>
      </c>
      <c r="G228" s="415">
        <v>5407</v>
      </c>
    </row>
    <row r="229" spans="1:7" ht="12.75" x14ac:dyDescent="0.2">
      <c r="A229" s="527"/>
      <c r="B229" s="425" t="s">
        <v>484</v>
      </c>
      <c r="C229" s="424"/>
      <c r="D229" s="415">
        <v>8672</v>
      </c>
      <c r="E229" s="415">
        <v>8556</v>
      </c>
      <c r="F229" s="415">
        <v>5234</v>
      </c>
      <c r="G229" s="415">
        <v>5234</v>
      </c>
    </row>
    <row r="230" spans="1:7" ht="12.75" x14ac:dyDescent="0.2">
      <c r="A230" s="527"/>
      <c r="B230" s="425" t="s">
        <v>485</v>
      </c>
      <c r="C230" s="424"/>
      <c r="D230" s="415">
        <v>9090</v>
      </c>
      <c r="E230" s="415">
        <v>8965</v>
      </c>
      <c r="F230" s="415">
        <v>5184</v>
      </c>
      <c r="G230" s="415">
        <v>5184</v>
      </c>
    </row>
    <row r="231" spans="1:7" ht="12.75" x14ac:dyDescent="0.2">
      <c r="A231" s="527"/>
      <c r="B231" s="425" t="s">
        <v>486</v>
      </c>
      <c r="C231" s="424"/>
      <c r="D231" s="415">
        <v>9492</v>
      </c>
      <c r="E231" s="415">
        <v>9361</v>
      </c>
      <c r="F231" s="415">
        <v>5105</v>
      </c>
      <c r="G231" s="415">
        <v>5105</v>
      </c>
    </row>
    <row r="232" spans="1:7" ht="12.75" x14ac:dyDescent="0.2">
      <c r="A232" s="527"/>
      <c r="B232" s="425" t="s">
        <v>487</v>
      </c>
      <c r="C232" s="424"/>
      <c r="D232" s="415">
        <v>9827</v>
      </c>
      <c r="E232" s="415">
        <v>9692</v>
      </c>
      <c r="F232" s="415">
        <v>4958</v>
      </c>
      <c r="G232" s="415">
        <v>4958</v>
      </c>
    </row>
    <row r="233" spans="1:7" ht="12.75" x14ac:dyDescent="0.2">
      <c r="A233" s="527"/>
      <c r="B233" s="425" t="s">
        <v>488</v>
      </c>
      <c r="C233" s="424"/>
      <c r="D233" s="415">
        <v>10028</v>
      </c>
      <c r="E233" s="415">
        <v>9888</v>
      </c>
      <c r="F233" s="415">
        <v>4171</v>
      </c>
      <c r="G233" s="415">
        <v>4171</v>
      </c>
    </row>
    <row r="234" spans="1:7" ht="12.75" x14ac:dyDescent="0.2">
      <c r="A234" s="527"/>
      <c r="B234" s="425" t="s">
        <v>489</v>
      </c>
      <c r="C234" s="424"/>
      <c r="D234" s="415">
        <v>10332</v>
      </c>
      <c r="E234" s="415">
        <v>10079</v>
      </c>
      <c r="F234" s="415">
        <v>2862</v>
      </c>
      <c r="G234" s="415">
        <v>2862</v>
      </c>
    </row>
    <row r="235" spans="1:7" ht="12.75" x14ac:dyDescent="0.2">
      <c r="A235" s="527"/>
      <c r="B235" s="425" t="s">
        <v>490</v>
      </c>
      <c r="C235" s="424"/>
      <c r="D235" s="415">
        <v>10589</v>
      </c>
      <c r="E235" s="415">
        <v>10195</v>
      </c>
      <c r="F235" s="415">
        <v>1240</v>
      </c>
      <c r="G235" s="415">
        <v>1240</v>
      </c>
    </row>
    <row r="236" spans="1:7" ht="12.75" x14ac:dyDescent="0.2">
      <c r="A236" s="527"/>
      <c r="B236" s="425" t="s">
        <v>491</v>
      </c>
      <c r="C236" s="424"/>
      <c r="D236" s="415">
        <v>4803</v>
      </c>
      <c r="E236" s="415">
        <v>4793</v>
      </c>
      <c r="F236" s="415">
        <v>4233</v>
      </c>
      <c r="G236" s="415">
        <v>4233</v>
      </c>
    </row>
    <row r="237" spans="1:7" ht="12.75" x14ac:dyDescent="0.2">
      <c r="A237" s="527"/>
      <c r="B237" s="425" t="s">
        <v>492</v>
      </c>
      <c r="C237" s="424"/>
      <c r="D237" s="415">
        <v>5585</v>
      </c>
      <c r="E237" s="415">
        <v>5568</v>
      </c>
      <c r="F237" s="415">
        <v>4240</v>
      </c>
      <c r="G237" s="415">
        <v>4240</v>
      </c>
    </row>
    <row r="238" spans="1:7" ht="12.75" x14ac:dyDescent="0.2">
      <c r="A238" s="527"/>
      <c r="B238" s="425" t="s">
        <v>493</v>
      </c>
      <c r="C238" s="424"/>
      <c r="D238" s="415">
        <v>6235</v>
      </c>
      <c r="E238" s="415">
        <v>6207</v>
      </c>
      <c r="F238" s="415">
        <v>4477</v>
      </c>
      <c r="G238" s="415">
        <v>4477</v>
      </c>
    </row>
    <row r="239" spans="1:7" ht="12.75" x14ac:dyDescent="0.2">
      <c r="A239" s="527"/>
      <c r="B239" s="425" t="s">
        <v>494</v>
      </c>
      <c r="C239" s="424"/>
      <c r="D239" s="415">
        <v>6572</v>
      </c>
      <c r="E239" s="415">
        <v>6532</v>
      </c>
      <c r="F239" s="415">
        <v>4468</v>
      </c>
      <c r="G239" s="415">
        <v>4468</v>
      </c>
    </row>
    <row r="240" spans="1:7" ht="12.75" x14ac:dyDescent="0.2">
      <c r="A240" s="527"/>
      <c r="B240" s="425" t="s">
        <v>495</v>
      </c>
      <c r="C240" s="424"/>
      <c r="D240" s="415">
        <v>7099</v>
      </c>
      <c r="E240" s="415">
        <v>7035</v>
      </c>
      <c r="F240" s="415">
        <v>4492</v>
      </c>
      <c r="G240" s="415">
        <v>4492</v>
      </c>
    </row>
    <row r="241" spans="1:7" ht="12.75" x14ac:dyDescent="0.2">
      <c r="A241" s="527"/>
      <c r="B241" s="425" t="s">
        <v>496</v>
      </c>
      <c r="C241" s="424"/>
      <c r="D241" s="415">
        <v>7851</v>
      </c>
      <c r="E241" s="415">
        <v>7777</v>
      </c>
      <c r="F241" s="415">
        <v>4691</v>
      </c>
      <c r="G241" s="415">
        <v>4691</v>
      </c>
    </row>
    <row r="242" spans="1:7" ht="12.75" x14ac:dyDescent="0.2">
      <c r="A242" s="527"/>
      <c r="B242" s="425" t="s">
        <v>497</v>
      </c>
      <c r="C242" s="424"/>
      <c r="D242" s="415">
        <v>8430</v>
      </c>
      <c r="E242" s="415">
        <v>8348</v>
      </c>
      <c r="F242" s="415">
        <v>4777</v>
      </c>
      <c r="G242" s="415">
        <v>4777</v>
      </c>
    </row>
    <row r="243" spans="1:7" ht="12.75" x14ac:dyDescent="0.2">
      <c r="A243" s="527"/>
      <c r="B243" s="425" t="s">
        <v>498</v>
      </c>
      <c r="C243" s="424"/>
      <c r="D243" s="415">
        <v>8899</v>
      </c>
      <c r="E243" s="415">
        <v>8816</v>
      </c>
      <c r="F243" s="415">
        <v>4699</v>
      </c>
      <c r="G243" s="415">
        <v>4699</v>
      </c>
    </row>
    <row r="244" spans="1:7" ht="12.75" x14ac:dyDescent="0.2">
      <c r="A244" s="527"/>
      <c r="B244" s="425" t="s">
        <v>499</v>
      </c>
      <c r="C244" s="424"/>
      <c r="D244" s="415">
        <v>9222</v>
      </c>
      <c r="E244" s="415">
        <v>9131</v>
      </c>
      <c r="F244" s="415">
        <v>4439</v>
      </c>
      <c r="G244" s="415">
        <v>4439</v>
      </c>
    </row>
    <row r="245" spans="1:7" ht="12.75" x14ac:dyDescent="0.2">
      <c r="A245" s="527"/>
      <c r="B245" s="425" t="s">
        <v>500</v>
      </c>
      <c r="C245" s="424"/>
      <c r="D245" s="415">
        <v>9529</v>
      </c>
      <c r="E245" s="415">
        <v>9435</v>
      </c>
      <c r="F245" s="415">
        <v>3719</v>
      </c>
      <c r="G245" s="415">
        <v>3719</v>
      </c>
    </row>
    <row r="246" spans="1:7" ht="12.75" x14ac:dyDescent="0.2">
      <c r="A246" s="527"/>
      <c r="B246" s="425" t="s">
        <v>501</v>
      </c>
      <c r="C246" s="424"/>
      <c r="D246" s="415">
        <v>10056</v>
      </c>
      <c r="E246" s="415">
        <v>9833</v>
      </c>
      <c r="F246" s="415">
        <v>2364</v>
      </c>
      <c r="G246" s="415">
        <v>2364</v>
      </c>
    </row>
    <row r="247" spans="1:7" ht="12.75" x14ac:dyDescent="0.2">
      <c r="A247" s="523"/>
      <c r="B247" s="425" t="s">
        <v>502</v>
      </c>
      <c r="C247" s="424"/>
      <c r="D247" s="415">
        <v>10365</v>
      </c>
      <c r="E247" s="415">
        <v>10005</v>
      </c>
      <c r="F247" s="415">
        <v>980</v>
      </c>
      <c r="G247" s="415">
        <v>980</v>
      </c>
    </row>
    <row r="248" spans="1:7" ht="12.75" customHeight="1" x14ac:dyDescent="0.2">
      <c r="A248" s="526" t="s">
        <v>110</v>
      </c>
      <c r="B248" s="425" t="s">
        <v>432</v>
      </c>
      <c r="C248" s="424"/>
      <c r="D248" s="415">
        <v>26125</v>
      </c>
      <c r="E248" s="415">
        <v>26091</v>
      </c>
      <c r="F248" s="415">
        <v>23809</v>
      </c>
      <c r="G248" s="415">
        <v>23809</v>
      </c>
    </row>
    <row r="249" spans="1:7" ht="12.75" x14ac:dyDescent="0.2">
      <c r="A249" s="527"/>
      <c r="B249" s="425" t="s">
        <v>433</v>
      </c>
      <c r="C249" s="424"/>
      <c r="D249" s="415">
        <v>31488</v>
      </c>
      <c r="E249" s="415">
        <v>31409</v>
      </c>
      <c r="F249" s="415">
        <v>26464</v>
      </c>
      <c r="G249" s="415">
        <v>26464</v>
      </c>
    </row>
    <row r="250" spans="1:7" ht="12.75" x14ac:dyDescent="0.2">
      <c r="A250" s="527"/>
      <c r="B250" s="425" t="s">
        <v>434</v>
      </c>
      <c r="C250" s="424"/>
      <c r="D250" s="415">
        <v>34752</v>
      </c>
      <c r="E250" s="415">
        <v>34541</v>
      </c>
      <c r="F250" s="415">
        <v>27491</v>
      </c>
      <c r="G250" s="415">
        <v>27491</v>
      </c>
    </row>
    <row r="251" spans="1:7" ht="12.75" x14ac:dyDescent="0.2">
      <c r="A251" s="527"/>
      <c r="B251" s="425" t="s">
        <v>435</v>
      </c>
      <c r="C251" s="424"/>
      <c r="D251" s="415">
        <v>37153</v>
      </c>
      <c r="E251" s="415">
        <v>36926</v>
      </c>
      <c r="F251" s="415">
        <v>28169</v>
      </c>
      <c r="G251" s="415">
        <v>28169</v>
      </c>
    </row>
    <row r="252" spans="1:7" ht="12.75" x14ac:dyDescent="0.2">
      <c r="A252" s="527"/>
      <c r="B252" s="425" t="s">
        <v>436</v>
      </c>
      <c r="C252" s="424"/>
      <c r="D252" s="415">
        <v>40503</v>
      </c>
      <c r="E252" s="415">
        <v>40264</v>
      </c>
      <c r="F252" s="415">
        <v>29187</v>
      </c>
      <c r="G252" s="415">
        <v>29187</v>
      </c>
    </row>
    <row r="253" spans="1:7" ht="12.75" x14ac:dyDescent="0.2">
      <c r="A253" s="527"/>
      <c r="B253" s="425" t="s">
        <v>437</v>
      </c>
      <c r="C253" s="424"/>
      <c r="D253" s="415">
        <v>43746</v>
      </c>
      <c r="E253" s="415">
        <v>43501</v>
      </c>
      <c r="F253" s="415">
        <v>29465</v>
      </c>
      <c r="G253" s="415">
        <v>29465</v>
      </c>
    </row>
    <row r="254" spans="1:7" ht="12.75" x14ac:dyDescent="0.2">
      <c r="A254" s="527"/>
      <c r="B254" s="425" t="s">
        <v>438</v>
      </c>
      <c r="C254" s="424"/>
      <c r="D254" s="415">
        <v>45814</v>
      </c>
      <c r="E254" s="415">
        <v>45559</v>
      </c>
      <c r="F254" s="415">
        <v>27994</v>
      </c>
      <c r="G254" s="415">
        <v>27994</v>
      </c>
    </row>
    <row r="255" spans="1:7" ht="12.75" x14ac:dyDescent="0.2">
      <c r="A255" s="527"/>
      <c r="B255" s="425" t="s">
        <v>439</v>
      </c>
      <c r="C255" s="424"/>
      <c r="D255" s="415">
        <v>47765</v>
      </c>
      <c r="E255" s="415">
        <v>47493</v>
      </c>
      <c r="F255" s="415">
        <v>26097</v>
      </c>
      <c r="G255" s="415">
        <v>26097</v>
      </c>
    </row>
    <row r="256" spans="1:7" ht="12.75" x14ac:dyDescent="0.2">
      <c r="A256" s="527"/>
      <c r="B256" s="425" t="s">
        <v>440</v>
      </c>
      <c r="C256" s="424"/>
      <c r="D256" s="415">
        <v>49779</v>
      </c>
      <c r="E256" s="415">
        <v>49470</v>
      </c>
      <c r="F256" s="415">
        <v>23938</v>
      </c>
      <c r="G256" s="415">
        <v>23938</v>
      </c>
    </row>
    <row r="257" spans="1:7" ht="12.75" x14ac:dyDescent="0.2">
      <c r="A257" s="527"/>
      <c r="B257" s="425" t="s">
        <v>441</v>
      </c>
      <c r="C257" s="424"/>
      <c r="D257" s="415">
        <v>51539</v>
      </c>
      <c r="E257" s="415">
        <v>51163</v>
      </c>
      <c r="F257" s="415">
        <v>20551</v>
      </c>
      <c r="G257" s="415">
        <v>20551</v>
      </c>
    </row>
    <row r="258" spans="1:7" ht="12.75" x14ac:dyDescent="0.2">
      <c r="A258" s="527"/>
      <c r="B258" s="425" t="s">
        <v>442</v>
      </c>
      <c r="C258" s="424"/>
      <c r="D258" s="415">
        <v>53314</v>
      </c>
      <c r="E258" s="415">
        <v>52425</v>
      </c>
      <c r="F258" s="415">
        <v>14996</v>
      </c>
      <c r="G258" s="415">
        <v>14996</v>
      </c>
    </row>
    <row r="259" spans="1:7" ht="12.75" x14ac:dyDescent="0.2">
      <c r="A259" s="527"/>
      <c r="B259" s="425" t="s">
        <v>443</v>
      </c>
      <c r="C259" s="424"/>
      <c r="D259" s="415">
        <v>55197</v>
      </c>
      <c r="E259" s="415">
        <v>53410</v>
      </c>
      <c r="F259" s="415">
        <v>4841</v>
      </c>
      <c r="G259" s="415">
        <v>4841</v>
      </c>
    </row>
    <row r="260" spans="1:7" ht="12.75" x14ac:dyDescent="0.2">
      <c r="A260" s="527"/>
      <c r="B260" s="425" t="s">
        <v>453</v>
      </c>
      <c r="C260" s="424"/>
      <c r="D260" s="415">
        <v>26691</v>
      </c>
      <c r="E260" s="415">
        <v>26668</v>
      </c>
      <c r="F260" s="415">
        <v>24056</v>
      </c>
      <c r="G260" s="415">
        <v>24056</v>
      </c>
    </row>
    <row r="261" spans="1:7" ht="12.75" x14ac:dyDescent="0.2">
      <c r="A261" s="527"/>
      <c r="B261" s="425" t="s">
        <v>454</v>
      </c>
      <c r="C261" s="424"/>
      <c r="D261" s="415">
        <v>32053</v>
      </c>
      <c r="E261" s="415">
        <v>32006</v>
      </c>
      <c r="F261" s="415">
        <v>26601</v>
      </c>
      <c r="G261" s="415">
        <v>26601</v>
      </c>
    </row>
    <row r="262" spans="1:7" ht="12.75" x14ac:dyDescent="0.2">
      <c r="A262" s="527"/>
      <c r="B262" s="425" t="s">
        <v>455</v>
      </c>
      <c r="C262" s="424"/>
      <c r="D262" s="415">
        <v>35622</v>
      </c>
      <c r="E262" s="415">
        <v>35538</v>
      </c>
      <c r="F262" s="415">
        <v>28170</v>
      </c>
      <c r="G262" s="415">
        <v>28170</v>
      </c>
    </row>
    <row r="263" spans="1:7" ht="12.75" x14ac:dyDescent="0.2">
      <c r="A263" s="527"/>
      <c r="B263" s="425" t="s">
        <v>456</v>
      </c>
      <c r="C263" s="424"/>
      <c r="D263" s="415">
        <v>38592</v>
      </c>
      <c r="E263" s="415">
        <v>38492</v>
      </c>
      <c r="F263" s="415">
        <v>29790</v>
      </c>
      <c r="G263" s="415">
        <v>29790</v>
      </c>
    </row>
    <row r="264" spans="1:7" ht="12.75" x14ac:dyDescent="0.2">
      <c r="A264" s="527"/>
      <c r="B264" s="425" t="s">
        <v>457</v>
      </c>
      <c r="C264" s="424"/>
      <c r="D264" s="415">
        <v>42539</v>
      </c>
      <c r="E264" s="415">
        <v>42423</v>
      </c>
      <c r="F264" s="415">
        <v>31686</v>
      </c>
      <c r="G264" s="415">
        <v>31686</v>
      </c>
    </row>
    <row r="265" spans="1:7" ht="12.75" x14ac:dyDescent="0.2">
      <c r="A265" s="527"/>
      <c r="B265" s="425" t="s">
        <v>458</v>
      </c>
      <c r="C265" s="424"/>
      <c r="D265" s="415">
        <v>45684</v>
      </c>
      <c r="E265" s="415">
        <v>45557</v>
      </c>
      <c r="F265" s="415">
        <v>32508</v>
      </c>
      <c r="G265" s="415">
        <v>32508</v>
      </c>
    </row>
    <row r="266" spans="1:7" ht="12.75" x14ac:dyDescent="0.2">
      <c r="A266" s="527"/>
      <c r="B266" s="425" t="s">
        <v>459</v>
      </c>
      <c r="C266" s="424"/>
      <c r="D266" s="415">
        <v>47554</v>
      </c>
      <c r="E266" s="415">
        <v>47341</v>
      </c>
      <c r="F266" s="415">
        <v>31417</v>
      </c>
      <c r="G266" s="415">
        <v>31417</v>
      </c>
    </row>
    <row r="267" spans="1:7" ht="12.75" x14ac:dyDescent="0.2">
      <c r="A267" s="527"/>
      <c r="B267" s="425" t="s">
        <v>460</v>
      </c>
      <c r="C267" s="424"/>
      <c r="D267" s="415">
        <v>49124</v>
      </c>
      <c r="E267" s="415">
        <v>48892</v>
      </c>
      <c r="F267" s="415">
        <v>29485</v>
      </c>
      <c r="G267" s="415">
        <v>29485</v>
      </c>
    </row>
    <row r="268" spans="1:7" ht="12.75" x14ac:dyDescent="0.2">
      <c r="A268" s="527"/>
      <c r="B268" s="425" t="s">
        <v>461</v>
      </c>
      <c r="C268" s="424"/>
      <c r="D268" s="415">
        <v>50782</v>
      </c>
      <c r="E268" s="415">
        <v>50603</v>
      </c>
      <c r="F268" s="415">
        <v>27400</v>
      </c>
      <c r="G268" s="415">
        <v>27400</v>
      </c>
    </row>
    <row r="269" spans="1:7" ht="12.75" x14ac:dyDescent="0.2">
      <c r="A269" s="527"/>
      <c r="B269" s="425" t="s">
        <v>462</v>
      </c>
      <c r="C269" s="424"/>
      <c r="D269" s="415">
        <v>52175</v>
      </c>
      <c r="E269" s="415">
        <v>51967</v>
      </c>
      <c r="F269" s="415">
        <v>23807</v>
      </c>
      <c r="G269" s="415">
        <v>23807</v>
      </c>
    </row>
    <row r="270" spans="1:7" ht="12.75" x14ac:dyDescent="0.2">
      <c r="A270" s="527"/>
      <c r="B270" s="425" t="s">
        <v>463</v>
      </c>
      <c r="C270" s="424"/>
      <c r="D270" s="415">
        <v>53436</v>
      </c>
      <c r="E270" s="415">
        <v>52988</v>
      </c>
      <c r="F270" s="415">
        <v>17171</v>
      </c>
      <c r="G270" s="415">
        <v>17171</v>
      </c>
    </row>
    <row r="271" spans="1:7" ht="12.75" x14ac:dyDescent="0.2">
      <c r="A271" s="527"/>
      <c r="B271" s="425" t="s">
        <v>464</v>
      </c>
      <c r="C271" s="424"/>
      <c r="D271" s="415">
        <v>55493</v>
      </c>
      <c r="E271" s="415">
        <v>53785</v>
      </c>
      <c r="F271" s="415">
        <v>4641</v>
      </c>
      <c r="G271" s="415">
        <v>4641</v>
      </c>
    </row>
    <row r="272" spans="1:7" ht="12.75" x14ac:dyDescent="0.2">
      <c r="A272" s="527"/>
      <c r="B272" s="425" t="s">
        <v>465</v>
      </c>
      <c r="C272" s="424"/>
      <c r="D272" s="415">
        <v>27418</v>
      </c>
      <c r="E272" s="415">
        <v>27361</v>
      </c>
      <c r="F272" s="415">
        <v>24370</v>
      </c>
      <c r="G272" s="415">
        <v>24370</v>
      </c>
    </row>
    <row r="273" spans="1:7" ht="12.75" x14ac:dyDescent="0.2">
      <c r="A273" s="527"/>
      <c r="B273" s="425" t="s">
        <v>466</v>
      </c>
      <c r="C273" s="424"/>
      <c r="D273" s="415">
        <v>31839</v>
      </c>
      <c r="E273" s="415">
        <v>31696</v>
      </c>
      <c r="F273" s="415">
        <v>25983</v>
      </c>
      <c r="G273" s="415">
        <v>25983</v>
      </c>
    </row>
    <row r="274" spans="1:7" ht="12.75" x14ac:dyDescent="0.2">
      <c r="A274" s="527"/>
      <c r="B274" s="425" t="s">
        <v>467</v>
      </c>
      <c r="C274" s="424"/>
      <c r="D274" s="415">
        <v>35225</v>
      </c>
      <c r="E274" s="415">
        <v>34996</v>
      </c>
      <c r="F274" s="415">
        <v>27735</v>
      </c>
      <c r="G274" s="415">
        <v>27735</v>
      </c>
    </row>
    <row r="275" spans="1:7" ht="12.75" x14ac:dyDescent="0.2">
      <c r="A275" s="527"/>
      <c r="B275" s="425" t="s">
        <v>468</v>
      </c>
      <c r="C275" s="424"/>
      <c r="D275" s="415">
        <v>38537</v>
      </c>
      <c r="E275" s="415">
        <v>38251</v>
      </c>
      <c r="F275" s="415">
        <v>29723</v>
      </c>
      <c r="G275" s="415">
        <v>29723</v>
      </c>
    </row>
    <row r="276" spans="1:7" ht="12.75" x14ac:dyDescent="0.2">
      <c r="A276" s="527"/>
      <c r="B276" s="425" t="s">
        <v>469</v>
      </c>
      <c r="C276" s="424"/>
      <c r="D276" s="415">
        <v>41969</v>
      </c>
      <c r="E276" s="415">
        <v>41612</v>
      </c>
      <c r="F276" s="415">
        <v>31123</v>
      </c>
      <c r="G276" s="415">
        <v>31123</v>
      </c>
    </row>
    <row r="277" spans="1:7" ht="12.75" x14ac:dyDescent="0.2">
      <c r="A277" s="527"/>
      <c r="B277" s="425" t="s">
        <v>470</v>
      </c>
      <c r="C277" s="424"/>
      <c r="D277" s="415">
        <v>44808</v>
      </c>
      <c r="E277" s="415">
        <v>44359</v>
      </c>
      <c r="F277" s="415">
        <v>31585</v>
      </c>
      <c r="G277" s="415">
        <v>31585</v>
      </c>
    </row>
    <row r="278" spans="1:7" ht="12.75" x14ac:dyDescent="0.2">
      <c r="A278" s="527"/>
      <c r="B278" s="425" t="s">
        <v>471</v>
      </c>
      <c r="C278" s="424"/>
      <c r="D278" s="415">
        <v>46787</v>
      </c>
      <c r="E278" s="415">
        <v>46316</v>
      </c>
      <c r="F278" s="415">
        <v>30578</v>
      </c>
      <c r="G278" s="415">
        <v>30578</v>
      </c>
    </row>
    <row r="279" spans="1:7" ht="12.75" x14ac:dyDescent="0.2">
      <c r="A279" s="527"/>
      <c r="B279" s="425" t="s">
        <v>472</v>
      </c>
      <c r="C279" s="424"/>
      <c r="D279" s="415">
        <v>48393</v>
      </c>
      <c r="E279" s="415">
        <v>47901</v>
      </c>
      <c r="F279" s="415">
        <v>28873</v>
      </c>
      <c r="G279" s="415">
        <v>28873</v>
      </c>
    </row>
    <row r="280" spans="1:7" ht="12.75" x14ac:dyDescent="0.2">
      <c r="A280" s="527"/>
      <c r="B280" s="425" t="s">
        <v>473</v>
      </c>
      <c r="C280" s="424"/>
      <c r="D280" s="415">
        <v>49965</v>
      </c>
      <c r="E280" s="415">
        <v>49439</v>
      </c>
      <c r="F280" s="415">
        <v>26412</v>
      </c>
      <c r="G280" s="415">
        <v>26412</v>
      </c>
    </row>
    <row r="281" spans="1:7" ht="12.75" x14ac:dyDescent="0.2">
      <c r="A281" s="527"/>
      <c r="B281" s="425" t="s">
        <v>474</v>
      </c>
      <c r="C281" s="424"/>
      <c r="D281" s="415">
        <v>51168</v>
      </c>
      <c r="E281" s="415">
        <v>50614</v>
      </c>
      <c r="F281" s="415">
        <v>22950</v>
      </c>
      <c r="G281" s="415">
        <v>22950</v>
      </c>
    </row>
    <row r="282" spans="1:7" ht="12.75" x14ac:dyDescent="0.2">
      <c r="A282" s="527"/>
      <c r="B282" s="425" t="s">
        <v>475</v>
      </c>
      <c r="C282" s="424"/>
      <c r="D282" s="415">
        <v>52458</v>
      </c>
      <c r="E282" s="415">
        <v>51598</v>
      </c>
      <c r="F282" s="415">
        <v>16432</v>
      </c>
      <c r="G282" s="415">
        <v>16432</v>
      </c>
    </row>
    <row r="283" spans="1:7" ht="12.75" x14ac:dyDescent="0.2">
      <c r="A283" s="527"/>
      <c r="B283" s="425" t="s">
        <v>476</v>
      </c>
      <c r="C283" s="424"/>
      <c r="D283" s="415">
        <v>54052</v>
      </c>
      <c r="E283" s="415">
        <v>52350</v>
      </c>
      <c r="F283" s="415">
        <v>4715</v>
      </c>
      <c r="G283" s="415">
        <v>4715</v>
      </c>
    </row>
    <row r="284" spans="1:7" ht="12.75" x14ac:dyDescent="0.2">
      <c r="A284" s="527"/>
      <c r="B284" s="425" t="s">
        <v>479</v>
      </c>
      <c r="C284" s="424"/>
      <c r="D284" s="415">
        <v>26160</v>
      </c>
      <c r="E284" s="415">
        <v>26108</v>
      </c>
      <c r="F284" s="415">
        <v>23266</v>
      </c>
      <c r="G284" s="415">
        <v>23266</v>
      </c>
    </row>
    <row r="285" spans="1:7" ht="12.75" x14ac:dyDescent="0.2">
      <c r="A285" s="527"/>
      <c r="B285" s="425" t="s">
        <v>480</v>
      </c>
      <c r="C285" s="424"/>
      <c r="D285" s="415">
        <v>30758</v>
      </c>
      <c r="E285" s="415">
        <v>30634</v>
      </c>
      <c r="F285" s="415">
        <v>25344</v>
      </c>
      <c r="G285" s="415">
        <v>25344</v>
      </c>
    </row>
    <row r="286" spans="1:7" ht="12.75" x14ac:dyDescent="0.2">
      <c r="A286" s="527"/>
      <c r="B286" s="425" t="s">
        <v>481</v>
      </c>
      <c r="C286" s="424"/>
      <c r="D286" s="415">
        <v>34579</v>
      </c>
      <c r="E286" s="415">
        <v>34311</v>
      </c>
      <c r="F286" s="415">
        <v>27582</v>
      </c>
      <c r="G286" s="415">
        <v>27582</v>
      </c>
    </row>
    <row r="287" spans="1:7" ht="12.75" x14ac:dyDescent="0.2">
      <c r="A287" s="527"/>
      <c r="B287" s="425" t="s">
        <v>482</v>
      </c>
      <c r="C287" s="424"/>
      <c r="D287" s="415">
        <v>36741</v>
      </c>
      <c r="E287" s="415">
        <v>36425</v>
      </c>
      <c r="F287" s="415">
        <v>28321</v>
      </c>
      <c r="G287" s="415">
        <v>28321</v>
      </c>
    </row>
    <row r="288" spans="1:7" ht="12.75" x14ac:dyDescent="0.2">
      <c r="A288" s="527"/>
      <c r="B288" s="425" t="s">
        <v>483</v>
      </c>
      <c r="C288" s="424"/>
      <c r="D288" s="415">
        <v>39299</v>
      </c>
      <c r="E288" s="415">
        <v>38901</v>
      </c>
      <c r="F288" s="415">
        <v>28580</v>
      </c>
      <c r="G288" s="415">
        <v>28580</v>
      </c>
    </row>
    <row r="289" spans="1:7" ht="12.75" x14ac:dyDescent="0.2">
      <c r="A289" s="527"/>
      <c r="B289" s="425" t="s">
        <v>484</v>
      </c>
      <c r="C289" s="424"/>
      <c r="D289" s="415">
        <v>41271</v>
      </c>
      <c r="E289" s="415">
        <v>40838</v>
      </c>
      <c r="F289" s="415">
        <v>28176</v>
      </c>
      <c r="G289" s="415">
        <v>28176</v>
      </c>
    </row>
    <row r="290" spans="1:7" ht="12.75" x14ac:dyDescent="0.2">
      <c r="A290" s="527"/>
      <c r="B290" s="425" t="s">
        <v>485</v>
      </c>
      <c r="C290" s="424"/>
      <c r="D290" s="415">
        <v>43244</v>
      </c>
      <c r="E290" s="415">
        <v>42796</v>
      </c>
      <c r="F290" s="415">
        <v>27080</v>
      </c>
      <c r="G290" s="415">
        <v>27080</v>
      </c>
    </row>
    <row r="291" spans="1:7" ht="12.75" x14ac:dyDescent="0.2">
      <c r="A291" s="527"/>
      <c r="B291" s="425" t="s">
        <v>486</v>
      </c>
      <c r="C291" s="424"/>
      <c r="D291" s="415">
        <v>44833</v>
      </c>
      <c r="E291" s="415">
        <v>44370</v>
      </c>
      <c r="F291" s="415">
        <v>25615</v>
      </c>
      <c r="G291" s="415">
        <v>25615</v>
      </c>
    </row>
    <row r="292" spans="1:7" ht="12.75" x14ac:dyDescent="0.2">
      <c r="A292" s="527"/>
      <c r="B292" s="425" t="s">
        <v>487</v>
      </c>
      <c r="C292" s="424"/>
      <c r="D292" s="415">
        <v>46323</v>
      </c>
      <c r="E292" s="415">
        <v>45843</v>
      </c>
      <c r="F292" s="415">
        <v>23684</v>
      </c>
      <c r="G292" s="415">
        <v>23684</v>
      </c>
    </row>
    <row r="293" spans="1:7" ht="12.75" x14ac:dyDescent="0.2">
      <c r="A293" s="527"/>
      <c r="B293" s="425" t="s">
        <v>488</v>
      </c>
      <c r="C293" s="424"/>
      <c r="D293" s="415">
        <v>47426</v>
      </c>
      <c r="E293" s="415">
        <v>46919</v>
      </c>
      <c r="F293" s="415">
        <v>19475</v>
      </c>
      <c r="G293" s="415">
        <v>19475</v>
      </c>
    </row>
    <row r="294" spans="1:7" ht="12.75" x14ac:dyDescent="0.2">
      <c r="A294" s="527"/>
      <c r="B294" s="425" t="s">
        <v>489</v>
      </c>
      <c r="C294" s="424"/>
      <c r="D294" s="415">
        <v>48605</v>
      </c>
      <c r="E294" s="415">
        <v>47778</v>
      </c>
      <c r="F294" s="415">
        <v>13479</v>
      </c>
      <c r="G294" s="415">
        <v>13479</v>
      </c>
    </row>
    <row r="295" spans="1:7" ht="12.75" x14ac:dyDescent="0.2">
      <c r="A295" s="527"/>
      <c r="B295" s="425" t="s">
        <v>490</v>
      </c>
      <c r="C295" s="424"/>
      <c r="D295" s="415">
        <v>50041</v>
      </c>
      <c r="E295" s="415">
        <v>48372</v>
      </c>
      <c r="F295" s="415">
        <v>4589</v>
      </c>
      <c r="G295" s="415">
        <v>4589</v>
      </c>
    </row>
    <row r="296" spans="1:7" ht="12.75" customHeight="1" x14ac:dyDescent="0.2">
      <c r="A296" s="527"/>
      <c r="B296" s="425" t="s">
        <v>491</v>
      </c>
      <c r="C296" s="424"/>
      <c r="D296" s="415">
        <v>26352</v>
      </c>
      <c r="E296" s="415">
        <v>26280</v>
      </c>
      <c r="F296" s="415">
        <v>23713</v>
      </c>
      <c r="G296" s="415">
        <v>23713</v>
      </c>
    </row>
    <row r="297" spans="1:7" ht="12.75" x14ac:dyDescent="0.2">
      <c r="A297" s="527"/>
      <c r="B297" s="425" t="s">
        <v>492</v>
      </c>
      <c r="C297" s="424"/>
      <c r="D297" s="415">
        <v>30612</v>
      </c>
      <c r="E297" s="415">
        <v>30449</v>
      </c>
      <c r="F297" s="415">
        <v>25263</v>
      </c>
      <c r="G297" s="415">
        <v>25263</v>
      </c>
    </row>
    <row r="298" spans="1:7" ht="12.75" x14ac:dyDescent="0.2">
      <c r="A298" s="527"/>
      <c r="B298" s="425" t="s">
        <v>493</v>
      </c>
      <c r="C298" s="424"/>
      <c r="D298" s="415">
        <v>33307</v>
      </c>
      <c r="E298" s="415">
        <v>33093</v>
      </c>
      <c r="F298" s="415">
        <v>26309</v>
      </c>
      <c r="G298" s="415">
        <v>26309</v>
      </c>
    </row>
    <row r="299" spans="1:7" ht="12.75" x14ac:dyDescent="0.2">
      <c r="A299" s="527"/>
      <c r="B299" s="425" t="s">
        <v>494</v>
      </c>
      <c r="C299" s="424"/>
      <c r="D299" s="415">
        <v>35124</v>
      </c>
      <c r="E299" s="415">
        <v>34867</v>
      </c>
      <c r="F299" s="415">
        <v>26833</v>
      </c>
      <c r="G299" s="415">
        <v>26833</v>
      </c>
    </row>
    <row r="300" spans="1:7" ht="12.75" x14ac:dyDescent="0.2">
      <c r="A300" s="527"/>
      <c r="B300" s="425" t="s">
        <v>495</v>
      </c>
      <c r="C300" s="424"/>
      <c r="D300" s="415">
        <v>37993</v>
      </c>
      <c r="E300" s="415">
        <v>37685</v>
      </c>
      <c r="F300" s="415">
        <v>27785</v>
      </c>
      <c r="G300" s="415">
        <v>27785</v>
      </c>
    </row>
    <row r="301" spans="1:7" ht="12.75" x14ac:dyDescent="0.2">
      <c r="A301" s="527"/>
      <c r="B301" s="425" t="s">
        <v>496</v>
      </c>
      <c r="C301" s="424"/>
      <c r="D301" s="415">
        <v>39870</v>
      </c>
      <c r="E301" s="415">
        <v>39533</v>
      </c>
      <c r="F301" s="415">
        <v>27338</v>
      </c>
      <c r="G301" s="415">
        <v>27338</v>
      </c>
    </row>
    <row r="302" spans="1:7" ht="12.75" x14ac:dyDescent="0.2">
      <c r="A302" s="527"/>
      <c r="B302" s="425" t="s">
        <v>497</v>
      </c>
      <c r="C302" s="424"/>
      <c r="D302" s="415">
        <v>41292</v>
      </c>
      <c r="E302" s="415">
        <v>40938</v>
      </c>
      <c r="F302" s="415">
        <v>25980</v>
      </c>
      <c r="G302" s="415">
        <v>25980</v>
      </c>
    </row>
    <row r="303" spans="1:7" ht="12.75" x14ac:dyDescent="0.2">
      <c r="A303" s="527"/>
      <c r="B303" s="425" t="s">
        <v>498</v>
      </c>
      <c r="C303" s="424"/>
      <c r="D303" s="415">
        <v>42757</v>
      </c>
      <c r="E303" s="415">
        <v>42383</v>
      </c>
      <c r="F303" s="415">
        <v>24284</v>
      </c>
      <c r="G303" s="415">
        <v>24284</v>
      </c>
    </row>
    <row r="304" spans="1:7" ht="12.75" x14ac:dyDescent="0.2">
      <c r="A304" s="527"/>
      <c r="B304" s="425" t="s">
        <v>499</v>
      </c>
      <c r="C304" s="424"/>
      <c r="D304" s="415">
        <v>44569</v>
      </c>
      <c r="E304" s="415">
        <v>44179</v>
      </c>
      <c r="F304" s="415">
        <v>22400</v>
      </c>
      <c r="G304" s="415">
        <v>22400</v>
      </c>
    </row>
    <row r="305" spans="1:7" ht="12.75" x14ac:dyDescent="0.2">
      <c r="A305" s="527"/>
      <c r="B305" s="425" t="s">
        <v>500</v>
      </c>
      <c r="C305" s="424"/>
      <c r="D305" s="415">
        <v>46016</v>
      </c>
      <c r="E305" s="415">
        <v>45611</v>
      </c>
      <c r="F305" s="415">
        <v>18635</v>
      </c>
      <c r="G305" s="415">
        <v>18635</v>
      </c>
    </row>
    <row r="306" spans="1:7" ht="12.75" x14ac:dyDescent="0.2">
      <c r="A306" s="527"/>
      <c r="B306" s="425" t="s">
        <v>501</v>
      </c>
      <c r="C306" s="424"/>
      <c r="D306" s="415">
        <v>47113</v>
      </c>
      <c r="E306" s="415">
        <v>46465</v>
      </c>
      <c r="F306" s="415">
        <v>12126</v>
      </c>
      <c r="G306" s="415">
        <v>12126</v>
      </c>
    </row>
    <row r="307" spans="1:7" ht="12.75" x14ac:dyDescent="0.2">
      <c r="A307" s="523"/>
      <c r="B307" s="425" t="s">
        <v>502</v>
      </c>
      <c r="C307" s="424"/>
      <c r="D307" s="415">
        <v>48618</v>
      </c>
      <c r="E307" s="415">
        <v>47051</v>
      </c>
      <c r="F307" s="415">
        <v>3965</v>
      </c>
      <c r="G307" s="415">
        <v>3965</v>
      </c>
    </row>
    <row r="308" spans="1:7" ht="12.75" x14ac:dyDescent="0.2">
      <c r="A308" s="526" t="s">
        <v>111</v>
      </c>
      <c r="B308" s="425" t="s">
        <v>432</v>
      </c>
      <c r="C308" s="424"/>
      <c r="D308" s="415">
        <v>1981</v>
      </c>
      <c r="E308" s="415">
        <v>1978</v>
      </c>
      <c r="F308" s="415">
        <v>1624</v>
      </c>
      <c r="G308" s="415">
        <v>1624</v>
      </c>
    </row>
    <row r="309" spans="1:7" ht="12.75" x14ac:dyDescent="0.2">
      <c r="A309" s="527"/>
      <c r="B309" s="425" t="s">
        <v>433</v>
      </c>
      <c r="C309" s="424"/>
      <c r="D309" s="415">
        <v>2644</v>
      </c>
      <c r="E309" s="415">
        <v>2636</v>
      </c>
      <c r="F309" s="415">
        <v>2024</v>
      </c>
      <c r="G309" s="415">
        <v>2024</v>
      </c>
    </row>
    <row r="310" spans="1:7" ht="12.75" x14ac:dyDescent="0.2">
      <c r="A310" s="527"/>
      <c r="B310" s="425" t="s">
        <v>434</v>
      </c>
      <c r="C310" s="424"/>
      <c r="D310" s="415">
        <v>3060</v>
      </c>
      <c r="E310" s="415">
        <v>3046</v>
      </c>
      <c r="F310" s="415">
        <v>2220</v>
      </c>
      <c r="G310" s="415">
        <v>2220</v>
      </c>
    </row>
    <row r="311" spans="1:7" ht="12.75" x14ac:dyDescent="0.2">
      <c r="A311" s="527"/>
      <c r="B311" s="425" t="s">
        <v>435</v>
      </c>
      <c r="C311" s="424"/>
      <c r="D311" s="415">
        <v>3291</v>
      </c>
      <c r="E311" s="415">
        <v>3275</v>
      </c>
      <c r="F311" s="415">
        <v>2340</v>
      </c>
      <c r="G311" s="415">
        <v>2340</v>
      </c>
    </row>
    <row r="312" spans="1:7" ht="12.75" x14ac:dyDescent="0.2">
      <c r="A312" s="527"/>
      <c r="B312" s="425" t="s">
        <v>436</v>
      </c>
      <c r="C312" s="424"/>
      <c r="D312" s="415">
        <v>3584</v>
      </c>
      <c r="E312" s="415">
        <v>3565</v>
      </c>
      <c r="F312" s="415">
        <v>2381</v>
      </c>
      <c r="G312" s="415">
        <v>2381</v>
      </c>
    </row>
    <row r="313" spans="1:7" ht="12.75" x14ac:dyDescent="0.2">
      <c r="A313" s="527"/>
      <c r="B313" s="425" t="s">
        <v>437</v>
      </c>
      <c r="C313" s="424"/>
      <c r="D313" s="415">
        <v>3954</v>
      </c>
      <c r="E313" s="415">
        <v>3935</v>
      </c>
      <c r="F313" s="415" t="s">
        <v>549</v>
      </c>
      <c r="G313" s="415" t="s">
        <v>549</v>
      </c>
    </row>
    <row r="314" spans="1:7" ht="12.75" x14ac:dyDescent="0.2">
      <c r="A314" s="527"/>
      <c r="B314" s="425" t="s">
        <v>438</v>
      </c>
      <c r="C314" s="424"/>
      <c r="D314" s="415">
        <v>4192</v>
      </c>
      <c r="E314" s="415">
        <v>4173</v>
      </c>
      <c r="F314" s="415">
        <v>2186</v>
      </c>
      <c r="G314" s="415">
        <v>2186</v>
      </c>
    </row>
    <row r="315" spans="1:7" ht="12.75" x14ac:dyDescent="0.2">
      <c r="A315" s="527"/>
      <c r="B315" s="425" t="s">
        <v>439</v>
      </c>
      <c r="C315" s="424"/>
      <c r="D315" s="415">
        <v>4370</v>
      </c>
      <c r="E315" s="415">
        <v>4351</v>
      </c>
      <c r="F315" s="415">
        <v>1916</v>
      </c>
      <c r="G315" s="415">
        <v>1916</v>
      </c>
    </row>
    <row r="316" spans="1:7" ht="12.75" x14ac:dyDescent="0.2">
      <c r="A316" s="527"/>
      <c r="B316" s="425" t="s">
        <v>440</v>
      </c>
      <c r="C316" s="424"/>
      <c r="D316" s="415">
        <v>4564</v>
      </c>
      <c r="E316" s="415">
        <v>4545</v>
      </c>
      <c r="F316" s="415">
        <v>1661</v>
      </c>
      <c r="G316" s="415">
        <v>1661</v>
      </c>
    </row>
    <row r="317" spans="1:7" ht="12.75" x14ac:dyDescent="0.2">
      <c r="A317" s="527"/>
      <c r="B317" s="425" t="s">
        <v>441</v>
      </c>
      <c r="C317" s="424"/>
      <c r="D317" s="415">
        <v>4812</v>
      </c>
      <c r="E317" s="415">
        <v>4783</v>
      </c>
      <c r="F317" s="415">
        <v>1460</v>
      </c>
      <c r="G317" s="415">
        <v>1460</v>
      </c>
    </row>
    <row r="318" spans="1:7" ht="12.75" x14ac:dyDescent="0.2">
      <c r="A318" s="527"/>
      <c r="B318" s="425" t="s">
        <v>442</v>
      </c>
      <c r="C318" s="424"/>
      <c r="D318" s="415">
        <v>4958</v>
      </c>
      <c r="E318" s="415">
        <v>4905</v>
      </c>
      <c r="F318" s="415">
        <v>946</v>
      </c>
      <c r="G318" s="415">
        <v>946</v>
      </c>
    </row>
    <row r="319" spans="1:7" ht="12.75" x14ac:dyDescent="0.2">
      <c r="A319" s="527"/>
      <c r="B319" s="425" t="s">
        <v>443</v>
      </c>
      <c r="C319" s="424"/>
      <c r="D319" s="415">
        <v>5480</v>
      </c>
      <c r="E319" s="415">
        <v>5277</v>
      </c>
      <c r="F319" s="415">
        <v>374</v>
      </c>
      <c r="G319" s="415">
        <v>374</v>
      </c>
    </row>
    <row r="320" spans="1:7" ht="12.75" x14ac:dyDescent="0.2">
      <c r="A320" s="527"/>
      <c r="B320" s="425" t="s">
        <v>453</v>
      </c>
      <c r="C320" s="424"/>
      <c r="D320" s="415">
        <v>1892</v>
      </c>
      <c r="E320" s="415">
        <v>1886</v>
      </c>
      <c r="F320" s="415">
        <v>1753</v>
      </c>
      <c r="G320" s="415">
        <v>1753</v>
      </c>
    </row>
    <row r="321" spans="1:7" ht="12.75" x14ac:dyDescent="0.2">
      <c r="A321" s="527"/>
      <c r="B321" s="425" t="s">
        <v>454</v>
      </c>
      <c r="C321" s="424"/>
      <c r="D321" s="415">
        <v>2391</v>
      </c>
      <c r="E321" s="415">
        <v>2380</v>
      </c>
      <c r="F321" s="415">
        <v>2123</v>
      </c>
      <c r="G321" s="415">
        <v>2123</v>
      </c>
    </row>
    <row r="322" spans="1:7" ht="12.75" x14ac:dyDescent="0.2">
      <c r="A322" s="527"/>
      <c r="B322" s="425" t="s">
        <v>455</v>
      </c>
      <c r="C322" s="424"/>
      <c r="D322" s="415">
        <v>2843</v>
      </c>
      <c r="E322" s="415">
        <v>2815</v>
      </c>
      <c r="F322" s="415">
        <v>2267</v>
      </c>
      <c r="G322" s="415">
        <v>2267</v>
      </c>
    </row>
    <row r="323" spans="1:7" ht="12.75" x14ac:dyDescent="0.2">
      <c r="A323" s="527"/>
      <c r="B323" s="425" t="s">
        <v>456</v>
      </c>
      <c r="C323" s="424"/>
      <c r="D323" s="415">
        <v>3254</v>
      </c>
      <c r="E323" s="415">
        <v>3221</v>
      </c>
      <c r="F323" s="415">
        <v>2549</v>
      </c>
      <c r="G323" s="415">
        <v>2549</v>
      </c>
    </row>
    <row r="324" spans="1:7" ht="12.75" x14ac:dyDescent="0.2">
      <c r="A324" s="527"/>
      <c r="B324" s="425" t="s">
        <v>457</v>
      </c>
      <c r="C324" s="424"/>
      <c r="D324" s="415">
        <v>3749</v>
      </c>
      <c r="E324" s="415">
        <v>3715</v>
      </c>
      <c r="F324" s="415">
        <v>2908</v>
      </c>
      <c r="G324" s="415">
        <v>2908</v>
      </c>
    </row>
    <row r="325" spans="1:7" ht="12.75" x14ac:dyDescent="0.2">
      <c r="A325" s="527"/>
      <c r="B325" s="425" t="s">
        <v>458</v>
      </c>
      <c r="C325" s="424"/>
      <c r="D325" s="415">
        <v>4021</v>
      </c>
      <c r="E325" s="415">
        <v>3987</v>
      </c>
      <c r="F325" s="415">
        <v>2980</v>
      </c>
      <c r="G325" s="415">
        <v>2980</v>
      </c>
    </row>
    <row r="326" spans="1:7" ht="12.75" x14ac:dyDescent="0.2">
      <c r="A326" s="527"/>
      <c r="B326" s="425" t="s">
        <v>459</v>
      </c>
      <c r="C326" s="424"/>
      <c r="D326" s="415">
        <v>4293</v>
      </c>
      <c r="E326" s="415">
        <v>4239</v>
      </c>
      <c r="F326" s="415">
        <v>2926</v>
      </c>
      <c r="G326" s="415">
        <v>2926</v>
      </c>
    </row>
    <row r="327" spans="1:7" ht="12.75" x14ac:dyDescent="0.2">
      <c r="A327" s="527"/>
      <c r="B327" s="425" t="s">
        <v>460</v>
      </c>
      <c r="C327" s="424"/>
      <c r="D327" s="415">
        <v>4521</v>
      </c>
      <c r="E327" s="415">
        <v>4464</v>
      </c>
      <c r="F327" s="415">
        <v>2736</v>
      </c>
      <c r="G327" s="415">
        <v>2736</v>
      </c>
    </row>
    <row r="328" spans="1:7" ht="12.75" x14ac:dyDescent="0.2">
      <c r="A328" s="527"/>
      <c r="B328" s="425" t="s">
        <v>461</v>
      </c>
      <c r="C328" s="424"/>
      <c r="D328" s="415">
        <v>4704</v>
      </c>
      <c r="E328" s="415">
        <v>4661</v>
      </c>
      <c r="F328" s="415">
        <v>2573</v>
      </c>
      <c r="G328" s="415">
        <v>2573</v>
      </c>
    </row>
    <row r="329" spans="1:7" ht="12.75" x14ac:dyDescent="0.2">
      <c r="A329" s="527"/>
      <c r="B329" s="425" t="s">
        <v>462</v>
      </c>
      <c r="C329" s="424"/>
      <c r="D329" s="415">
        <v>4852</v>
      </c>
      <c r="E329" s="415">
        <v>4800</v>
      </c>
      <c r="F329" s="415">
        <v>2186</v>
      </c>
      <c r="G329" s="415">
        <v>2186</v>
      </c>
    </row>
    <row r="330" spans="1:7" ht="12.75" x14ac:dyDescent="0.2">
      <c r="A330" s="527"/>
      <c r="B330" s="425" t="s">
        <v>463</v>
      </c>
      <c r="C330" s="424"/>
      <c r="D330" s="415">
        <v>5105</v>
      </c>
      <c r="E330" s="415">
        <v>5052</v>
      </c>
      <c r="F330" s="415">
        <v>1499</v>
      </c>
      <c r="G330" s="415">
        <v>1499</v>
      </c>
    </row>
    <row r="331" spans="1:7" ht="12.75" x14ac:dyDescent="0.2">
      <c r="A331" s="527"/>
      <c r="B331" s="425" t="s">
        <v>464</v>
      </c>
      <c r="C331" s="424"/>
      <c r="D331" s="415">
        <v>5689</v>
      </c>
      <c r="E331" s="415">
        <v>5373</v>
      </c>
      <c r="F331" s="415">
        <v>573</v>
      </c>
      <c r="G331" s="415">
        <v>573</v>
      </c>
    </row>
    <row r="332" spans="1:7" ht="12.75" x14ac:dyDescent="0.2">
      <c r="A332" s="527"/>
      <c r="B332" s="425" t="s">
        <v>465</v>
      </c>
      <c r="C332" s="424"/>
      <c r="D332" s="415">
        <v>2267</v>
      </c>
      <c r="E332" s="415">
        <v>2256</v>
      </c>
      <c r="F332" s="415">
        <v>2038</v>
      </c>
      <c r="G332" s="415">
        <v>2038</v>
      </c>
    </row>
    <row r="333" spans="1:7" ht="12.75" x14ac:dyDescent="0.2">
      <c r="A333" s="527"/>
      <c r="B333" s="425" t="s">
        <v>466</v>
      </c>
      <c r="C333" s="424"/>
      <c r="D333" s="415">
        <v>2873</v>
      </c>
      <c r="E333" s="415">
        <v>2846</v>
      </c>
      <c r="F333" s="415">
        <v>2240</v>
      </c>
      <c r="G333" s="415">
        <v>2240</v>
      </c>
    </row>
    <row r="334" spans="1:7" ht="12.75" x14ac:dyDescent="0.2">
      <c r="A334" s="527"/>
      <c r="B334" s="425" t="s">
        <v>467</v>
      </c>
      <c r="C334" s="424"/>
      <c r="D334" s="415">
        <v>3384</v>
      </c>
      <c r="E334" s="415">
        <v>3343</v>
      </c>
      <c r="F334" s="415">
        <v>2542</v>
      </c>
      <c r="G334" s="415">
        <v>2542</v>
      </c>
    </row>
    <row r="335" spans="1:7" ht="12.75" x14ac:dyDescent="0.2">
      <c r="A335" s="527"/>
      <c r="B335" s="425" t="s">
        <v>468</v>
      </c>
      <c r="C335" s="424"/>
      <c r="D335" s="415">
        <v>3758</v>
      </c>
      <c r="E335" s="415">
        <v>3714</v>
      </c>
      <c r="F335" s="415">
        <v>2770</v>
      </c>
      <c r="G335" s="415">
        <v>2770</v>
      </c>
    </row>
    <row r="336" spans="1:7" ht="12.75" x14ac:dyDescent="0.2">
      <c r="A336" s="527"/>
      <c r="B336" s="425" t="s">
        <v>469</v>
      </c>
      <c r="C336" s="424"/>
      <c r="D336" s="415">
        <v>4105</v>
      </c>
      <c r="E336" s="415">
        <v>4054</v>
      </c>
      <c r="F336" s="415">
        <v>2952</v>
      </c>
      <c r="G336" s="415">
        <v>2952</v>
      </c>
    </row>
    <row r="337" spans="1:7" ht="12.75" x14ac:dyDescent="0.2">
      <c r="A337" s="527"/>
      <c r="B337" s="425" t="s">
        <v>470</v>
      </c>
      <c r="C337" s="424"/>
      <c r="D337" s="415">
        <v>4371</v>
      </c>
      <c r="E337" s="415">
        <v>4315</v>
      </c>
      <c r="F337" s="415" t="s">
        <v>549</v>
      </c>
      <c r="G337" s="415" t="s">
        <v>549</v>
      </c>
    </row>
    <row r="338" spans="1:7" ht="12.75" x14ac:dyDescent="0.2">
      <c r="A338" s="527"/>
      <c r="B338" s="425" t="s">
        <v>471</v>
      </c>
      <c r="C338" s="424"/>
      <c r="D338" s="415">
        <v>4648</v>
      </c>
      <c r="E338" s="415">
        <v>4590</v>
      </c>
      <c r="F338" s="415">
        <v>2955</v>
      </c>
      <c r="G338" s="415">
        <v>2955</v>
      </c>
    </row>
    <row r="339" spans="1:7" ht="12.75" x14ac:dyDescent="0.2">
      <c r="A339" s="527"/>
      <c r="B339" s="425" t="s">
        <v>472</v>
      </c>
      <c r="C339" s="424"/>
      <c r="D339" s="415">
        <v>4924</v>
      </c>
      <c r="E339" s="415">
        <v>4864</v>
      </c>
      <c r="F339" s="415">
        <v>2863</v>
      </c>
      <c r="G339" s="415">
        <v>2863</v>
      </c>
    </row>
    <row r="340" spans="1:7" ht="12.75" x14ac:dyDescent="0.2">
      <c r="A340" s="527"/>
      <c r="B340" s="425" t="s">
        <v>473</v>
      </c>
      <c r="C340" s="424"/>
      <c r="D340" s="415">
        <v>5097</v>
      </c>
      <c r="E340" s="415">
        <v>5034</v>
      </c>
      <c r="F340" s="415">
        <v>2577</v>
      </c>
      <c r="G340" s="415">
        <v>2577</v>
      </c>
    </row>
    <row r="341" spans="1:7" ht="12.75" x14ac:dyDescent="0.2">
      <c r="A341" s="527"/>
      <c r="B341" s="425" t="s">
        <v>474</v>
      </c>
      <c r="C341" s="424"/>
      <c r="D341" s="415">
        <v>5275</v>
      </c>
      <c r="E341" s="415">
        <v>5204</v>
      </c>
      <c r="F341" s="415">
        <v>2191</v>
      </c>
      <c r="G341" s="415">
        <v>2191</v>
      </c>
    </row>
    <row r="342" spans="1:7" ht="12.75" x14ac:dyDescent="0.2">
      <c r="A342" s="527"/>
      <c r="B342" s="425" t="s">
        <v>475</v>
      </c>
      <c r="C342" s="424"/>
      <c r="D342" s="415">
        <v>5439</v>
      </c>
      <c r="E342" s="415">
        <v>5368</v>
      </c>
      <c r="F342" s="415">
        <v>1596</v>
      </c>
      <c r="G342" s="415">
        <v>1596</v>
      </c>
    </row>
    <row r="343" spans="1:7" ht="12.75" x14ac:dyDescent="0.2">
      <c r="A343" s="527"/>
      <c r="B343" s="425" t="s">
        <v>476</v>
      </c>
      <c r="C343" s="424"/>
      <c r="D343" s="415">
        <v>5786</v>
      </c>
      <c r="E343" s="415">
        <v>5499</v>
      </c>
      <c r="F343" s="415">
        <v>467</v>
      </c>
      <c r="G343" s="415">
        <v>467</v>
      </c>
    </row>
    <row r="344" spans="1:7" ht="12.75" customHeight="1" x14ac:dyDescent="0.2">
      <c r="A344" s="527"/>
      <c r="B344" s="425" t="s">
        <v>479</v>
      </c>
      <c r="C344" s="424"/>
      <c r="D344" s="415">
        <v>1977</v>
      </c>
      <c r="E344" s="415">
        <v>1961</v>
      </c>
      <c r="F344" s="415">
        <v>1688</v>
      </c>
      <c r="G344" s="415">
        <v>1688</v>
      </c>
    </row>
    <row r="345" spans="1:7" ht="12.75" x14ac:dyDescent="0.2">
      <c r="A345" s="527"/>
      <c r="B345" s="425" t="s">
        <v>480</v>
      </c>
      <c r="C345" s="424"/>
      <c r="D345" s="415">
        <v>2545</v>
      </c>
      <c r="E345" s="415">
        <v>2513</v>
      </c>
      <c r="F345" s="415">
        <v>2030</v>
      </c>
      <c r="G345" s="415">
        <v>2030</v>
      </c>
    </row>
    <row r="346" spans="1:7" ht="12.75" x14ac:dyDescent="0.2">
      <c r="A346" s="527"/>
      <c r="B346" s="425" t="s">
        <v>481</v>
      </c>
      <c r="C346" s="424"/>
      <c r="D346" s="415">
        <v>3089</v>
      </c>
      <c r="E346" s="415">
        <v>3054</v>
      </c>
      <c r="F346" s="415">
        <v>2409</v>
      </c>
      <c r="G346" s="415">
        <v>2409</v>
      </c>
    </row>
    <row r="347" spans="1:7" ht="12.75" x14ac:dyDescent="0.2">
      <c r="A347" s="527"/>
      <c r="B347" s="425" t="s">
        <v>482</v>
      </c>
      <c r="C347" s="424"/>
      <c r="D347" s="415">
        <v>3358</v>
      </c>
      <c r="E347" s="415">
        <v>3318</v>
      </c>
      <c r="F347" s="415">
        <v>2552</v>
      </c>
      <c r="G347" s="415">
        <v>2552</v>
      </c>
    </row>
    <row r="348" spans="1:7" ht="12.75" x14ac:dyDescent="0.2">
      <c r="A348" s="527"/>
      <c r="B348" s="425" t="s">
        <v>483</v>
      </c>
      <c r="C348" s="424"/>
      <c r="D348" s="415">
        <v>3649</v>
      </c>
      <c r="E348" s="415">
        <v>3605</v>
      </c>
      <c r="F348" s="415">
        <v>2632</v>
      </c>
      <c r="G348" s="415">
        <v>2632</v>
      </c>
    </row>
    <row r="349" spans="1:7" ht="12.75" x14ac:dyDescent="0.2">
      <c r="A349" s="527"/>
      <c r="B349" s="425" t="s">
        <v>484</v>
      </c>
      <c r="C349" s="424"/>
      <c r="D349" s="415">
        <v>3896</v>
      </c>
      <c r="E349" s="415">
        <v>3842</v>
      </c>
      <c r="F349" s="415" t="s">
        <v>549</v>
      </c>
      <c r="G349" s="415" t="s">
        <v>549</v>
      </c>
    </row>
    <row r="350" spans="1:7" ht="12.75" x14ac:dyDescent="0.2">
      <c r="A350" s="527"/>
      <c r="B350" s="425" t="s">
        <v>485</v>
      </c>
      <c r="C350" s="424"/>
      <c r="D350" s="415">
        <v>4247</v>
      </c>
      <c r="E350" s="415">
        <v>4192</v>
      </c>
      <c r="F350" s="415">
        <v>2620</v>
      </c>
      <c r="G350" s="415">
        <v>2620</v>
      </c>
    </row>
    <row r="351" spans="1:7" ht="12.75" x14ac:dyDescent="0.2">
      <c r="A351" s="527"/>
      <c r="B351" s="425" t="s">
        <v>486</v>
      </c>
      <c r="C351" s="424"/>
      <c r="D351" s="415">
        <v>4461</v>
      </c>
      <c r="E351" s="415">
        <v>4406</v>
      </c>
      <c r="F351" s="415">
        <v>2471</v>
      </c>
      <c r="G351" s="415">
        <v>2471</v>
      </c>
    </row>
    <row r="352" spans="1:7" ht="12.75" x14ac:dyDescent="0.2">
      <c r="A352" s="527"/>
      <c r="B352" s="425" t="s">
        <v>487</v>
      </c>
      <c r="C352" s="424"/>
      <c r="D352" s="415">
        <v>4592</v>
      </c>
      <c r="E352" s="415">
        <v>4531</v>
      </c>
      <c r="F352" s="415">
        <v>2138</v>
      </c>
      <c r="G352" s="415">
        <v>2138</v>
      </c>
    </row>
    <row r="353" spans="1:7" ht="12.75" x14ac:dyDescent="0.2">
      <c r="A353" s="527"/>
      <c r="B353" s="425" t="s">
        <v>488</v>
      </c>
      <c r="C353" s="424"/>
      <c r="D353" s="415">
        <v>4706</v>
      </c>
      <c r="E353" s="415">
        <v>4637</v>
      </c>
      <c r="F353" s="415">
        <v>1694</v>
      </c>
      <c r="G353" s="415">
        <v>1694</v>
      </c>
    </row>
    <row r="354" spans="1:7" ht="12.75" x14ac:dyDescent="0.2">
      <c r="A354" s="527"/>
      <c r="B354" s="425" t="s">
        <v>489</v>
      </c>
      <c r="C354" s="424"/>
      <c r="D354" s="415">
        <v>4796</v>
      </c>
      <c r="E354" s="415">
        <v>4712</v>
      </c>
      <c r="F354" s="415">
        <v>1057</v>
      </c>
      <c r="G354" s="415">
        <v>1057</v>
      </c>
    </row>
    <row r="355" spans="1:7" ht="12.75" x14ac:dyDescent="0.2">
      <c r="A355" s="527"/>
      <c r="B355" s="425" t="s">
        <v>490</v>
      </c>
      <c r="C355" s="424"/>
      <c r="D355" s="415">
        <v>5266</v>
      </c>
      <c r="E355" s="415">
        <v>4830</v>
      </c>
      <c r="F355" s="415">
        <v>358</v>
      </c>
      <c r="G355" s="415">
        <v>358</v>
      </c>
    </row>
    <row r="356" spans="1:7" ht="12.75" x14ac:dyDescent="0.2">
      <c r="A356" s="527"/>
      <c r="B356" s="425" t="s">
        <v>491</v>
      </c>
      <c r="C356" s="424"/>
      <c r="D356" s="415">
        <v>2121</v>
      </c>
      <c r="E356" s="415">
        <v>2105</v>
      </c>
      <c r="F356" s="415">
        <v>1906</v>
      </c>
      <c r="G356" s="415">
        <v>1906</v>
      </c>
    </row>
    <row r="357" spans="1:7" ht="12.75" x14ac:dyDescent="0.2">
      <c r="A357" s="527"/>
      <c r="B357" s="425" t="s">
        <v>492</v>
      </c>
      <c r="C357" s="424"/>
      <c r="D357" s="415">
        <v>2661</v>
      </c>
      <c r="E357" s="415">
        <v>2638</v>
      </c>
      <c r="F357" s="415">
        <v>2240</v>
      </c>
      <c r="G357" s="415">
        <v>2240</v>
      </c>
    </row>
    <row r="358" spans="1:7" ht="12.75" x14ac:dyDescent="0.2">
      <c r="A358" s="527"/>
      <c r="B358" s="425" t="s">
        <v>493</v>
      </c>
      <c r="C358" s="424"/>
      <c r="D358" s="415">
        <v>3040</v>
      </c>
      <c r="E358" s="415">
        <v>3008</v>
      </c>
      <c r="F358" s="415">
        <v>2409</v>
      </c>
      <c r="G358" s="415">
        <v>2409</v>
      </c>
    </row>
    <row r="359" spans="1:7" ht="12.75" x14ac:dyDescent="0.2">
      <c r="A359" s="527"/>
      <c r="B359" s="425" t="s">
        <v>494</v>
      </c>
      <c r="C359" s="424"/>
      <c r="D359" s="415">
        <v>3227</v>
      </c>
      <c r="E359" s="415">
        <v>3188</v>
      </c>
      <c r="F359" s="415">
        <v>2448</v>
      </c>
      <c r="G359" s="415">
        <v>2448</v>
      </c>
    </row>
    <row r="360" spans="1:7" ht="12.75" x14ac:dyDescent="0.2">
      <c r="A360" s="527"/>
      <c r="B360" s="425" t="s">
        <v>495</v>
      </c>
      <c r="C360" s="424"/>
      <c r="D360" s="415">
        <v>3491</v>
      </c>
      <c r="E360" s="415">
        <v>3449</v>
      </c>
      <c r="F360" s="415">
        <v>2571</v>
      </c>
      <c r="G360" s="415">
        <v>2571</v>
      </c>
    </row>
    <row r="361" spans="1:7" ht="12.75" x14ac:dyDescent="0.2">
      <c r="A361" s="527"/>
      <c r="B361" s="425" t="s">
        <v>496</v>
      </c>
      <c r="C361" s="424"/>
      <c r="D361" s="415">
        <v>3733</v>
      </c>
      <c r="E361" s="415">
        <v>3685</v>
      </c>
      <c r="F361" s="415">
        <v>2543</v>
      </c>
      <c r="G361" s="415">
        <v>2543</v>
      </c>
    </row>
    <row r="362" spans="1:7" ht="12.75" x14ac:dyDescent="0.2">
      <c r="A362" s="527"/>
      <c r="B362" s="425" t="s">
        <v>497</v>
      </c>
      <c r="C362" s="424"/>
      <c r="D362" s="415">
        <v>3934</v>
      </c>
      <c r="E362" s="415">
        <v>3880</v>
      </c>
      <c r="F362" s="415">
        <v>2337</v>
      </c>
      <c r="G362" s="415">
        <v>2337</v>
      </c>
    </row>
    <row r="363" spans="1:7" ht="12.75" x14ac:dyDescent="0.2">
      <c r="A363" s="527"/>
      <c r="B363" s="425" t="s">
        <v>498</v>
      </c>
      <c r="C363" s="424"/>
      <c r="D363" s="415">
        <v>4082</v>
      </c>
      <c r="E363" s="415">
        <v>4022</v>
      </c>
      <c r="F363" s="415">
        <v>2127</v>
      </c>
      <c r="G363" s="415">
        <v>2127</v>
      </c>
    </row>
    <row r="364" spans="1:7" ht="12.75" x14ac:dyDescent="0.2">
      <c r="A364" s="527"/>
      <c r="B364" s="425" t="s">
        <v>499</v>
      </c>
      <c r="C364" s="424"/>
      <c r="D364" s="415">
        <v>4312</v>
      </c>
      <c r="E364" s="415">
        <v>4237</v>
      </c>
      <c r="F364" s="415">
        <v>1912</v>
      </c>
      <c r="G364" s="415">
        <v>1912</v>
      </c>
    </row>
    <row r="365" spans="1:7" ht="12.75" x14ac:dyDescent="0.2">
      <c r="A365" s="527"/>
      <c r="B365" s="425" t="s">
        <v>500</v>
      </c>
      <c r="C365" s="424"/>
      <c r="D365" s="415">
        <v>4549</v>
      </c>
      <c r="E365" s="415">
        <v>4464</v>
      </c>
      <c r="F365" s="415">
        <v>1469</v>
      </c>
      <c r="G365" s="415">
        <v>1469</v>
      </c>
    </row>
    <row r="366" spans="1:7" ht="12.75" x14ac:dyDescent="0.2">
      <c r="A366" s="527"/>
      <c r="B366" s="425" t="s">
        <v>501</v>
      </c>
      <c r="C366" s="424"/>
      <c r="D366" s="415">
        <v>4657</v>
      </c>
      <c r="E366" s="415">
        <v>4562</v>
      </c>
      <c r="F366" s="415">
        <v>937</v>
      </c>
      <c r="G366" s="415">
        <v>937</v>
      </c>
    </row>
    <row r="367" spans="1:7" ht="12.75" x14ac:dyDescent="0.2">
      <c r="A367" s="523"/>
      <c r="B367" s="425" t="s">
        <v>502</v>
      </c>
      <c r="C367" s="424"/>
      <c r="D367" s="415">
        <v>5040</v>
      </c>
      <c r="E367" s="415">
        <v>4631</v>
      </c>
      <c r="F367" s="415">
        <v>265</v>
      </c>
      <c r="G367" s="415">
        <v>265</v>
      </c>
    </row>
    <row r="368" spans="1:7" ht="12.75" customHeight="1" x14ac:dyDescent="0.2">
      <c r="A368" s="526" t="s">
        <v>112</v>
      </c>
      <c r="B368" s="425" t="s">
        <v>432</v>
      </c>
      <c r="C368" s="424"/>
      <c r="D368" s="415">
        <v>49928</v>
      </c>
      <c r="E368" s="415">
        <v>49823</v>
      </c>
      <c r="F368" s="415">
        <v>44288</v>
      </c>
      <c r="G368" s="415">
        <v>44288</v>
      </c>
    </row>
    <row r="369" spans="1:7" ht="12.75" x14ac:dyDescent="0.2">
      <c r="A369" s="527"/>
      <c r="B369" s="425" t="s">
        <v>433</v>
      </c>
      <c r="C369" s="424"/>
      <c r="D369" s="415">
        <v>59105</v>
      </c>
      <c r="E369" s="415">
        <v>58855</v>
      </c>
      <c r="F369" s="415">
        <v>46577</v>
      </c>
      <c r="G369" s="415">
        <v>46577</v>
      </c>
    </row>
    <row r="370" spans="1:7" ht="12.75" x14ac:dyDescent="0.2">
      <c r="A370" s="527"/>
      <c r="B370" s="425" t="s">
        <v>434</v>
      </c>
      <c r="C370" s="424"/>
      <c r="D370" s="415">
        <v>66665</v>
      </c>
      <c r="E370" s="415">
        <v>66310</v>
      </c>
      <c r="F370" s="415">
        <v>49076</v>
      </c>
      <c r="G370" s="415">
        <v>49076</v>
      </c>
    </row>
    <row r="371" spans="1:7" ht="12.75" x14ac:dyDescent="0.2">
      <c r="A371" s="527"/>
      <c r="B371" s="425" t="s">
        <v>435</v>
      </c>
      <c r="C371" s="424"/>
      <c r="D371" s="415">
        <v>72189</v>
      </c>
      <c r="E371" s="415">
        <v>71759</v>
      </c>
      <c r="F371" s="415">
        <v>50769</v>
      </c>
      <c r="G371" s="415">
        <v>50769</v>
      </c>
    </row>
    <row r="372" spans="1:7" ht="12.75" x14ac:dyDescent="0.2">
      <c r="A372" s="527"/>
      <c r="B372" s="425" t="s">
        <v>436</v>
      </c>
      <c r="C372" s="424"/>
      <c r="D372" s="415">
        <v>78869</v>
      </c>
      <c r="E372" s="415">
        <v>78318</v>
      </c>
      <c r="F372" s="415">
        <v>51777</v>
      </c>
      <c r="G372" s="415">
        <v>51777</v>
      </c>
    </row>
    <row r="373" spans="1:7" ht="12.75" x14ac:dyDescent="0.2">
      <c r="A373" s="527"/>
      <c r="B373" s="425" t="s">
        <v>437</v>
      </c>
      <c r="C373" s="424"/>
      <c r="D373" s="415">
        <v>84852</v>
      </c>
      <c r="E373" s="415">
        <v>84231</v>
      </c>
      <c r="F373" s="415">
        <v>51799</v>
      </c>
      <c r="G373" s="415">
        <v>51799</v>
      </c>
    </row>
    <row r="374" spans="1:7" ht="12.75" x14ac:dyDescent="0.2">
      <c r="A374" s="527"/>
      <c r="B374" s="425" t="s">
        <v>438</v>
      </c>
      <c r="C374" s="424"/>
      <c r="D374" s="415">
        <v>89947</v>
      </c>
      <c r="E374" s="415">
        <v>89296</v>
      </c>
      <c r="F374" s="415">
        <v>49577</v>
      </c>
      <c r="G374" s="415">
        <v>49577</v>
      </c>
    </row>
    <row r="375" spans="1:7" ht="12.75" x14ac:dyDescent="0.2">
      <c r="A375" s="527"/>
      <c r="B375" s="425" t="s">
        <v>439</v>
      </c>
      <c r="C375" s="424"/>
      <c r="D375" s="415">
        <v>94441</v>
      </c>
      <c r="E375" s="415">
        <v>93757</v>
      </c>
      <c r="F375" s="415">
        <v>46394</v>
      </c>
      <c r="G375" s="415">
        <v>46394</v>
      </c>
    </row>
    <row r="376" spans="1:7" ht="12.75" x14ac:dyDescent="0.2">
      <c r="A376" s="527"/>
      <c r="B376" s="425" t="s">
        <v>440</v>
      </c>
      <c r="C376" s="424"/>
      <c r="D376" s="415">
        <v>98554</v>
      </c>
      <c r="E376" s="415">
        <v>97792</v>
      </c>
      <c r="F376" s="415">
        <v>42631</v>
      </c>
      <c r="G376" s="415">
        <v>42631</v>
      </c>
    </row>
    <row r="377" spans="1:7" ht="12.75" x14ac:dyDescent="0.2">
      <c r="A377" s="527"/>
      <c r="B377" s="425" t="s">
        <v>441</v>
      </c>
      <c r="C377" s="424"/>
      <c r="D377" s="415">
        <v>102621</v>
      </c>
      <c r="E377" s="415">
        <v>101628</v>
      </c>
      <c r="F377" s="415">
        <v>37157</v>
      </c>
      <c r="G377" s="415">
        <v>37157</v>
      </c>
    </row>
    <row r="378" spans="1:7" ht="12.75" x14ac:dyDescent="0.2">
      <c r="A378" s="527"/>
      <c r="B378" s="425" t="s">
        <v>442</v>
      </c>
      <c r="C378" s="424"/>
      <c r="D378" s="415">
        <v>106264</v>
      </c>
      <c r="E378" s="415">
        <v>104503</v>
      </c>
      <c r="F378" s="415">
        <v>27697</v>
      </c>
      <c r="G378" s="415">
        <v>27697</v>
      </c>
    </row>
    <row r="379" spans="1:7" ht="12.75" x14ac:dyDescent="0.2">
      <c r="A379" s="527"/>
      <c r="B379" s="425" t="s">
        <v>443</v>
      </c>
      <c r="C379" s="424"/>
      <c r="D379" s="415">
        <v>110100</v>
      </c>
      <c r="E379" s="415">
        <v>106823</v>
      </c>
      <c r="F379" s="415">
        <v>11440</v>
      </c>
      <c r="G379" s="415">
        <v>11440</v>
      </c>
    </row>
    <row r="380" spans="1:7" ht="12.75" x14ac:dyDescent="0.2">
      <c r="A380" s="527"/>
      <c r="B380" s="425" t="s">
        <v>453</v>
      </c>
      <c r="C380" s="424"/>
      <c r="D380" s="415">
        <v>49513</v>
      </c>
      <c r="E380" s="415">
        <v>49402</v>
      </c>
      <c r="F380" s="415">
        <v>43895</v>
      </c>
      <c r="G380" s="415">
        <v>43895</v>
      </c>
    </row>
    <row r="381" spans="1:7" ht="12.75" x14ac:dyDescent="0.2">
      <c r="A381" s="527"/>
      <c r="B381" s="425" t="s">
        <v>454</v>
      </c>
      <c r="C381" s="424"/>
      <c r="D381" s="415">
        <v>60076</v>
      </c>
      <c r="E381" s="415">
        <v>59809</v>
      </c>
      <c r="F381" s="415">
        <v>48265</v>
      </c>
      <c r="G381" s="415">
        <v>48265</v>
      </c>
    </row>
    <row r="382" spans="1:7" ht="12.75" x14ac:dyDescent="0.2">
      <c r="A382" s="527"/>
      <c r="B382" s="425" t="s">
        <v>455</v>
      </c>
      <c r="C382" s="424"/>
      <c r="D382" s="415">
        <v>69455</v>
      </c>
      <c r="E382" s="415">
        <v>69073</v>
      </c>
      <c r="F382" s="415">
        <v>52431</v>
      </c>
      <c r="G382" s="415">
        <v>52431</v>
      </c>
    </row>
    <row r="383" spans="1:7" ht="12.75" x14ac:dyDescent="0.2">
      <c r="A383" s="527"/>
      <c r="B383" s="425" t="s">
        <v>456</v>
      </c>
      <c r="C383" s="424"/>
      <c r="D383" s="415">
        <v>76805</v>
      </c>
      <c r="E383" s="415">
        <v>76356</v>
      </c>
      <c r="F383" s="415">
        <v>56000</v>
      </c>
      <c r="G383" s="415">
        <v>56000</v>
      </c>
    </row>
    <row r="384" spans="1:7" ht="12.75" x14ac:dyDescent="0.2">
      <c r="A384" s="527"/>
      <c r="B384" s="425" t="s">
        <v>457</v>
      </c>
      <c r="C384" s="424"/>
      <c r="D384" s="415">
        <v>85135</v>
      </c>
      <c r="E384" s="415">
        <v>84597</v>
      </c>
      <c r="F384" s="415">
        <v>59318</v>
      </c>
      <c r="G384" s="415">
        <v>59318</v>
      </c>
    </row>
    <row r="385" spans="1:7" ht="12.75" x14ac:dyDescent="0.2">
      <c r="A385" s="527"/>
      <c r="B385" s="425" t="s">
        <v>458</v>
      </c>
      <c r="C385" s="424"/>
      <c r="D385" s="415">
        <v>91083</v>
      </c>
      <c r="E385" s="415">
        <v>90445</v>
      </c>
      <c r="F385" s="415">
        <v>59673</v>
      </c>
      <c r="G385" s="415">
        <v>59673</v>
      </c>
    </row>
    <row r="386" spans="1:7" ht="12.75" x14ac:dyDescent="0.2">
      <c r="A386" s="527"/>
      <c r="B386" s="425" t="s">
        <v>459</v>
      </c>
      <c r="C386" s="424"/>
      <c r="D386" s="415">
        <v>96427</v>
      </c>
      <c r="E386" s="415">
        <v>95515</v>
      </c>
      <c r="F386" s="415">
        <v>58381</v>
      </c>
      <c r="G386" s="415">
        <v>58381</v>
      </c>
    </row>
    <row r="387" spans="1:7" ht="12.75" x14ac:dyDescent="0.2">
      <c r="A387" s="527"/>
      <c r="B387" s="425" t="s">
        <v>460</v>
      </c>
      <c r="C387" s="424"/>
      <c r="D387" s="415">
        <v>100238</v>
      </c>
      <c r="E387" s="415">
        <v>99261</v>
      </c>
      <c r="F387" s="415">
        <v>54699</v>
      </c>
      <c r="G387" s="415">
        <v>54699</v>
      </c>
    </row>
    <row r="388" spans="1:7" ht="12.75" x14ac:dyDescent="0.2">
      <c r="A388" s="527"/>
      <c r="B388" s="425" t="s">
        <v>461</v>
      </c>
      <c r="C388" s="424"/>
      <c r="D388" s="415">
        <v>103938</v>
      </c>
      <c r="E388" s="415">
        <v>102975</v>
      </c>
      <c r="F388" s="415">
        <v>50650</v>
      </c>
      <c r="G388" s="415">
        <v>50650</v>
      </c>
    </row>
    <row r="389" spans="1:7" ht="12.75" x14ac:dyDescent="0.2">
      <c r="A389" s="527"/>
      <c r="B389" s="425" t="s">
        <v>462</v>
      </c>
      <c r="C389" s="424"/>
      <c r="D389" s="415">
        <v>107088</v>
      </c>
      <c r="E389" s="415">
        <v>105966</v>
      </c>
      <c r="F389" s="415">
        <v>44422</v>
      </c>
      <c r="G389" s="415">
        <v>44422</v>
      </c>
    </row>
    <row r="390" spans="1:7" ht="12.75" x14ac:dyDescent="0.2">
      <c r="A390" s="527"/>
      <c r="B390" s="425" t="s">
        <v>463</v>
      </c>
      <c r="C390" s="424"/>
      <c r="D390" s="415">
        <v>110945</v>
      </c>
      <c r="E390" s="415">
        <v>108439</v>
      </c>
      <c r="F390" s="415">
        <v>32245</v>
      </c>
      <c r="G390" s="415">
        <v>32245</v>
      </c>
    </row>
    <row r="391" spans="1:7" ht="12.75" x14ac:dyDescent="0.2">
      <c r="A391" s="527"/>
      <c r="B391" s="425" t="s">
        <v>464</v>
      </c>
      <c r="C391" s="424"/>
      <c r="D391" s="415">
        <v>114640</v>
      </c>
      <c r="E391" s="415">
        <v>110387</v>
      </c>
      <c r="F391" s="415">
        <v>10144</v>
      </c>
      <c r="G391" s="415">
        <v>10144</v>
      </c>
    </row>
    <row r="392" spans="1:7" ht="12.75" customHeight="1" x14ac:dyDescent="0.2">
      <c r="A392" s="527"/>
      <c r="B392" s="425" t="s">
        <v>465</v>
      </c>
      <c r="C392" s="424"/>
      <c r="D392" s="415">
        <v>53110</v>
      </c>
      <c r="E392" s="415">
        <v>52962</v>
      </c>
      <c r="F392" s="415">
        <v>46554</v>
      </c>
      <c r="G392" s="415">
        <v>46554</v>
      </c>
    </row>
    <row r="393" spans="1:7" ht="12.75" x14ac:dyDescent="0.2">
      <c r="A393" s="527"/>
      <c r="B393" s="425" t="s">
        <v>466</v>
      </c>
      <c r="C393" s="424"/>
      <c r="D393" s="415">
        <v>62202</v>
      </c>
      <c r="E393" s="415">
        <v>61869</v>
      </c>
      <c r="F393" s="415">
        <v>50357</v>
      </c>
      <c r="G393" s="415">
        <v>50357</v>
      </c>
    </row>
    <row r="394" spans="1:7" ht="12.75" x14ac:dyDescent="0.2">
      <c r="A394" s="527"/>
      <c r="B394" s="425" t="s">
        <v>467</v>
      </c>
      <c r="C394" s="424"/>
      <c r="D394" s="415">
        <v>70759</v>
      </c>
      <c r="E394" s="415">
        <v>70255</v>
      </c>
      <c r="F394" s="415">
        <v>54016</v>
      </c>
      <c r="G394" s="415">
        <v>54016</v>
      </c>
    </row>
    <row r="395" spans="1:7" ht="12.75" x14ac:dyDescent="0.2">
      <c r="A395" s="527"/>
      <c r="B395" s="425" t="s">
        <v>468</v>
      </c>
      <c r="C395" s="424"/>
      <c r="D395" s="415">
        <v>78363</v>
      </c>
      <c r="E395" s="415">
        <v>77697</v>
      </c>
      <c r="F395" s="415">
        <v>58574</v>
      </c>
      <c r="G395" s="415">
        <v>58574</v>
      </c>
    </row>
    <row r="396" spans="1:7" ht="12.75" x14ac:dyDescent="0.2">
      <c r="A396" s="527"/>
      <c r="B396" s="425" t="s">
        <v>469</v>
      </c>
      <c r="C396" s="424"/>
      <c r="D396" s="415">
        <v>85542</v>
      </c>
      <c r="E396" s="415">
        <v>84644</v>
      </c>
      <c r="F396" s="415">
        <v>61122</v>
      </c>
      <c r="G396" s="415">
        <v>61122</v>
      </c>
    </row>
    <row r="397" spans="1:7" ht="12.75" x14ac:dyDescent="0.2">
      <c r="A397" s="527"/>
      <c r="B397" s="425" t="s">
        <v>470</v>
      </c>
      <c r="C397" s="424"/>
      <c r="D397" s="415">
        <v>90701</v>
      </c>
      <c r="E397" s="415">
        <v>89710</v>
      </c>
      <c r="F397" s="415">
        <v>61568</v>
      </c>
      <c r="G397" s="415">
        <v>61568</v>
      </c>
    </row>
    <row r="398" spans="1:7" ht="12.75" x14ac:dyDescent="0.2">
      <c r="A398" s="527"/>
      <c r="B398" s="425" t="s">
        <v>471</v>
      </c>
      <c r="C398" s="424"/>
      <c r="D398" s="415">
        <v>95428</v>
      </c>
      <c r="E398" s="415">
        <v>94342</v>
      </c>
      <c r="F398" s="415">
        <v>59590</v>
      </c>
      <c r="G398" s="415">
        <v>59590</v>
      </c>
    </row>
    <row r="399" spans="1:7" ht="12.75" x14ac:dyDescent="0.2">
      <c r="A399" s="527"/>
      <c r="B399" s="425" t="s">
        <v>472</v>
      </c>
      <c r="C399" s="424"/>
      <c r="D399" s="415">
        <v>99051</v>
      </c>
      <c r="E399" s="415">
        <v>97925</v>
      </c>
      <c r="F399" s="415">
        <v>56397</v>
      </c>
      <c r="G399" s="415">
        <v>56397</v>
      </c>
    </row>
    <row r="400" spans="1:7" ht="12.75" x14ac:dyDescent="0.2">
      <c r="A400" s="527"/>
      <c r="B400" s="425" t="s">
        <v>473</v>
      </c>
      <c r="C400" s="424"/>
      <c r="D400" s="415">
        <v>102195</v>
      </c>
      <c r="E400" s="415">
        <v>100962</v>
      </c>
      <c r="F400" s="415">
        <v>51979</v>
      </c>
      <c r="G400" s="415">
        <v>51979</v>
      </c>
    </row>
    <row r="401" spans="1:7" ht="12.75" x14ac:dyDescent="0.2">
      <c r="A401" s="527"/>
      <c r="B401" s="425" t="s">
        <v>474</v>
      </c>
      <c r="C401" s="424"/>
      <c r="D401" s="415">
        <v>105121</v>
      </c>
      <c r="E401" s="415">
        <v>103790</v>
      </c>
      <c r="F401" s="415">
        <v>44949</v>
      </c>
      <c r="G401" s="415">
        <v>44949</v>
      </c>
    </row>
    <row r="402" spans="1:7" ht="12.75" x14ac:dyDescent="0.2">
      <c r="A402" s="527"/>
      <c r="B402" s="425" t="s">
        <v>475</v>
      </c>
      <c r="C402" s="424"/>
      <c r="D402" s="415">
        <v>108564</v>
      </c>
      <c r="E402" s="415">
        <v>106153</v>
      </c>
      <c r="F402" s="415">
        <v>32926</v>
      </c>
      <c r="G402" s="415">
        <v>32926</v>
      </c>
    </row>
    <row r="403" spans="1:7" ht="12.75" x14ac:dyDescent="0.2">
      <c r="A403" s="527"/>
      <c r="B403" s="425" t="s">
        <v>476</v>
      </c>
      <c r="C403" s="424"/>
      <c r="D403" s="415">
        <v>111743</v>
      </c>
      <c r="E403" s="415">
        <v>108186</v>
      </c>
      <c r="F403" s="415">
        <v>11527</v>
      </c>
      <c r="G403" s="415">
        <v>11527</v>
      </c>
    </row>
    <row r="404" spans="1:7" ht="12.75" x14ac:dyDescent="0.2">
      <c r="A404" s="527"/>
      <c r="B404" s="425" t="s">
        <v>479</v>
      </c>
      <c r="C404" s="424"/>
      <c r="D404" s="415">
        <v>54964</v>
      </c>
      <c r="E404" s="415">
        <v>54882</v>
      </c>
      <c r="F404" s="415">
        <v>48963</v>
      </c>
      <c r="G404" s="415">
        <v>48963</v>
      </c>
    </row>
    <row r="405" spans="1:7" ht="12.75" x14ac:dyDescent="0.2">
      <c r="A405" s="527"/>
      <c r="B405" s="425" t="s">
        <v>480</v>
      </c>
      <c r="C405" s="424"/>
      <c r="D405" s="415">
        <v>64973</v>
      </c>
      <c r="E405" s="415">
        <v>64780</v>
      </c>
      <c r="F405" s="415">
        <v>52197</v>
      </c>
      <c r="G405" s="415">
        <v>52197</v>
      </c>
    </row>
    <row r="406" spans="1:7" ht="12.75" x14ac:dyDescent="0.2">
      <c r="A406" s="527"/>
      <c r="B406" s="425" t="s">
        <v>481</v>
      </c>
      <c r="C406" s="424"/>
      <c r="D406" s="415">
        <v>72681</v>
      </c>
      <c r="E406" s="415">
        <v>72356</v>
      </c>
      <c r="F406" s="415">
        <v>55535</v>
      </c>
      <c r="G406" s="415">
        <v>55535</v>
      </c>
    </row>
    <row r="407" spans="1:7" ht="12.75" x14ac:dyDescent="0.2">
      <c r="A407" s="527"/>
      <c r="B407" s="425" t="s">
        <v>482</v>
      </c>
      <c r="C407" s="424"/>
      <c r="D407" s="415">
        <v>78162</v>
      </c>
      <c r="E407" s="415">
        <v>77747</v>
      </c>
      <c r="F407" s="415">
        <v>57473</v>
      </c>
      <c r="G407" s="415">
        <v>57473</v>
      </c>
    </row>
    <row r="408" spans="1:7" ht="12.75" x14ac:dyDescent="0.2">
      <c r="A408" s="527"/>
      <c r="B408" s="425" t="s">
        <v>483</v>
      </c>
      <c r="C408" s="424"/>
      <c r="D408" s="415">
        <v>84229</v>
      </c>
      <c r="E408" s="415">
        <v>83597</v>
      </c>
      <c r="F408" s="415">
        <v>58665</v>
      </c>
      <c r="G408" s="415">
        <v>58665</v>
      </c>
    </row>
    <row r="409" spans="1:7" ht="12.75" x14ac:dyDescent="0.2">
      <c r="A409" s="527"/>
      <c r="B409" s="425" t="s">
        <v>484</v>
      </c>
      <c r="C409" s="424"/>
      <c r="D409" s="415">
        <v>88654</v>
      </c>
      <c r="E409" s="415">
        <v>87915</v>
      </c>
      <c r="F409" s="415">
        <v>57960</v>
      </c>
      <c r="G409" s="415">
        <v>57960</v>
      </c>
    </row>
    <row r="410" spans="1:7" ht="12.75" x14ac:dyDescent="0.2">
      <c r="A410" s="527"/>
      <c r="B410" s="425" t="s">
        <v>485</v>
      </c>
      <c r="C410" s="424"/>
      <c r="D410" s="415">
        <v>92402</v>
      </c>
      <c r="E410" s="415">
        <v>91595</v>
      </c>
      <c r="F410" s="415">
        <v>55220</v>
      </c>
      <c r="G410" s="415">
        <v>55220</v>
      </c>
    </row>
    <row r="411" spans="1:7" ht="12.75" x14ac:dyDescent="0.2">
      <c r="A411" s="527"/>
      <c r="B411" s="425" t="s">
        <v>486</v>
      </c>
      <c r="C411" s="424"/>
      <c r="D411" s="415">
        <v>95803</v>
      </c>
      <c r="E411" s="415">
        <v>94938</v>
      </c>
      <c r="F411" s="415">
        <v>51613</v>
      </c>
      <c r="G411" s="415">
        <v>51613</v>
      </c>
    </row>
    <row r="412" spans="1:7" ht="12.75" x14ac:dyDescent="0.2">
      <c r="A412" s="527"/>
      <c r="B412" s="425" t="s">
        <v>487</v>
      </c>
      <c r="C412" s="424"/>
      <c r="D412" s="415">
        <v>98592</v>
      </c>
      <c r="E412" s="415">
        <v>97693</v>
      </c>
      <c r="F412" s="415">
        <v>47548</v>
      </c>
      <c r="G412" s="415">
        <v>47548</v>
      </c>
    </row>
    <row r="413" spans="1:7" ht="12.75" x14ac:dyDescent="0.2">
      <c r="A413" s="527"/>
      <c r="B413" s="425" t="s">
        <v>488</v>
      </c>
      <c r="C413" s="424"/>
      <c r="D413" s="415">
        <v>101170</v>
      </c>
      <c r="E413" s="415">
        <v>100186</v>
      </c>
      <c r="F413" s="415">
        <v>40241</v>
      </c>
      <c r="G413" s="415">
        <v>40241</v>
      </c>
    </row>
    <row r="414" spans="1:7" ht="12.75" x14ac:dyDescent="0.2">
      <c r="A414" s="527"/>
      <c r="B414" s="425" t="s">
        <v>489</v>
      </c>
      <c r="C414" s="424"/>
      <c r="D414" s="415">
        <v>103939</v>
      </c>
      <c r="E414" s="415">
        <v>102069</v>
      </c>
      <c r="F414" s="415">
        <v>30050</v>
      </c>
      <c r="G414" s="415">
        <v>30050</v>
      </c>
    </row>
    <row r="415" spans="1:7" ht="12.75" x14ac:dyDescent="0.2">
      <c r="A415" s="527"/>
      <c r="B415" s="425" t="s">
        <v>490</v>
      </c>
      <c r="C415" s="424"/>
      <c r="D415" s="415">
        <v>107599</v>
      </c>
      <c r="E415" s="415">
        <v>103731</v>
      </c>
      <c r="F415" s="415">
        <v>12393</v>
      </c>
      <c r="G415" s="415">
        <v>12393</v>
      </c>
    </row>
    <row r="416" spans="1:7" ht="12.75" x14ac:dyDescent="0.2">
      <c r="A416" s="527"/>
      <c r="B416" s="425" t="s">
        <v>491</v>
      </c>
      <c r="C416" s="424"/>
      <c r="D416" s="415">
        <v>54428</v>
      </c>
      <c r="E416" s="415">
        <v>54329</v>
      </c>
      <c r="F416" s="415">
        <v>47951</v>
      </c>
      <c r="G416" s="415">
        <v>47951</v>
      </c>
    </row>
    <row r="417" spans="1:7" ht="12.75" x14ac:dyDescent="0.2">
      <c r="A417" s="527"/>
      <c r="B417" s="425" t="s">
        <v>492</v>
      </c>
      <c r="C417" s="424"/>
      <c r="D417" s="415">
        <v>64670</v>
      </c>
      <c r="E417" s="415">
        <v>64438</v>
      </c>
      <c r="F417" s="415">
        <v>49918</v>
      </c>
      <c r="G417" s="415">
        <v>49918</v>
      </c>
    </row>
    <row r="418" spans="1:7" ht="12.75" x14ac:dyDescent="0.2">
      <c r="A418" s="527"/>
      <c r="B418" s="425" t="s">
        <v>493</v>
      </c>
      <c r="C418" s="424"/>
      <c r="D418" s="415">
        <v>71589</v>
      </c>
      <c r="E418" s="415">
        <v>71249</v>
      </c>
      <c r="F418" s="415">
        <v>52589</v>
      </c>
      <c r="G418" s="415">
        <v>52589</v>
      </c>
    </row>
    <row r="419" spans="1:7" ht="12.75" x14ac:dyDescent="0.2">
      <c r="A419" s="527"/>
      <c r="B419" s="425" t="s">
        <v>494</v>
      </c>
      <c r="C419" s="424"/>
      <c r="D419" s="415">
        <v>75598</v>
      </c>
      <c r="E419" s="415">
        <v>75178</v>
      </c>
      <c r="F419" s="415">
        <v>53079</v>
      </c>
      <c r="G419" s="415">
        <v>53079</v>
      </c>
    </row>
    <row r="420" spans="1:7" ht="12.75" x14ac:dyDescent="0.2">
      <c r="A420" s="527"/>
      <c r="B420" s="425" t="s">
        <v>495</v>
      </c>
      <c r="C420" s="424"/>
      <c r="D420" s="415">
        <v>81265</v>
      </c>
      <c r="E420" s="415">
        <v>80624</v>
      </c>
      <c r="F420" s="415">
        <v>54574</v>
      </c>
      <c r="G420" s="415">
        <v>54574</v>
      </c>
    </row>
    <row r="421" spans="1:7" ht="12.75" x14ac:dyDescent="0.2">
      <c r="A421" s="527"/>
      <c r="B421" s="425" t="s">
        <v>496</v>
      </c>
      <c r="C421" s="424"/>
      <c r="D421" s="415">
        <v>85664</v>
      </c>
      <c r="E421" s="415">
        <v>84917</v>
      </c>
      <c r="F421" s="415">
        <v>54227</v>
      </c>
      <c r="G421" s="415">
        <v>54227</v>
      </c>
    </row>
    <row r="422" spans="1:7" ht="12.75" x14ac:dyDescent="0.2">
      <c r="A422" s="527"/>
      <c r="B422" s="425" t="s">
        <v>497</v>
      </c>
      <c r="C422" s="424"/>
      <c r="D422" s="415">
        <v>89356</v>
      </c>
      <c r="E422" s="415">
        <v>88553</v>
      </c>
      <c r="F422" s="415">
        <v>52193</v>
      </c>
      <c r="G422" s="415">
        <v>52193</v>
      </c>
    </row>
    <row r="423" spans="1:7" ht="12.75" x14ac:dyDescent="0.2">
      <c r="A423" s="527"/>
      <c r="B423" s="425" t="s">
        <v>498</v>
      </c>
      <c r="C423" s="424"/>
      <c r="D423" s="415">
        <v>92037</v>
      </c>
      <c r="E423" s="415">
        <v>91163</v>
      </c>
      <c r="F423" s="415">
        <v>48592</v>
      </c>
      <c r="G423" s="415">
        <v>48592</v>
      </c>
    </row>
    <row r="424" spans="1:7" ht="12.75" x14ac:dyDescent="0.2">
      <c r="A424" s="527"/>
      <c r="B424" s="425" t="s">
        <v>499</v>
      </c>
      <c r="C424" s="424"/>
      <c r="D424" s="415">
        <v>95684</v>
      </c>
      <c r="E424" s="415">
        <v>94769</v>
      </c>
      <c r="F424" s="415">
        <v>44677</v>
      </c>
      <c r="G424" s="415">
        <v>44677</v>
      </c>
    </row>
    <row r="425" spans="1:7" ht="12.75" x14ac:dyDescent="0.2">
      <c r="A425" s="527"/>
      <c r="B425" s="425" t="s">
        <v>500</v>
      </c>
      <c r="C425" s="424"/>
      <c r="D425" s="415">
        <v>98187</v>
      </c>
      <c r="E425" s="415">
        <v>97204</v>
      </c>
      <c r="F425" s="415">
        <v>37741</v>
      </c>
      <c r="G425" s="415">
        <v>37741</v>
      </c>
    </row>
    <row r="426" spans="1:7" ht="12.75" x14ac:dyDescent="0.2">
      <c r="A426" s="527"/>
      <c r="B426" s="425" t="s">
        <v>501</v>
      </c>
      <c r="C426" s="424"/>
      <c r="D426" s="415">
        <v>100938</v>
      </c>
      <c r="E426" s="415">
        <v>99266</v>
      </c>
      <c r="F426" s="415">
        <v>25574</v>
      </c>
      <c r="G426" s="415">
        <v>25574</v>
      </c>
    </row>
    <row r="427" spans="1:7" ht="12.75" x14ac:dyDescent="0.2">
      <c r="A427" s="523"/>
      <c r="B427" s="425" t="s">
        <v>502</v>
      </c>
      <c r="C427" s="424"/>
      <c r="D427" s="415">
        <v>104692</v>
      </c>
      <c r="E427" s="415">
        <v>100892</v>
      </c>
      <c r="F427" s="415">
        <v>10402</v>
      </c>
      <c r="G427" s="415">
        <v>10402</v>
      </c>
    </row>
    <row r="428" spans="1:7" ht="12.75" x14ac:dyDescent="0.2">
      <c r="A428" s="526" t="s">
        <v>113</v>
      </c>
      <c r="B428" s="425" t="s">
        <v>432</v>
      </c>
      <c r="C428" s="424"/>
      <c r="D428" s="415">
        <v>17378</v>
      </c>
      <c r="E428" s="415">
        <v>17334</v>
      </c>
      <c r="F428" s="415">
        <v>15559</v>
      </c>
      <c r="G428" s="415">
        <v>15559</v>
      </c>
    </row>
    <row r="429" spans="1:7" ht="12.75" x14ac:dyDescent="0.2">
      <c r="A429" s="527"/>
      <c r="B429" s="425" t="s">
        <v>433</v>
      </c>
      <c r="C429" s="424"/>
      <c r="D429" s="415">
        <v>19976</v>
      </c>
      <c r="E429" s="415">
        <v>19916</v>
      </c>
      <c r="F429" s="415">
        <v>16231</v>
      </c>
      <c r="G429" s="415">
        <v>16231</v>
      </c>
    </row>
    <row r="430" spans="1:7" ht="12.75" x14ac:dyDescent="0.2">
      <c r="A430" s="527"/>
      <c r="B430" s="425" t="s">
        <v>434</v>
      </c>
      <c r="C430" s="424"/>
      <c r="D430" s="415">
        <v>21870</v>
      </c>
      <c r="E430" s="415">
        <v>21786</v>
      </c>
      <c r="F430" s="415">
        <v>16271</v>
      </c>
      <c r="G430" s="415">
        <v>16271</v>
      </c>
    </row>
    <row r="431" spans="1:7" ht="12.75" x14ac:dyDescent="0.2">
      <c r="A431" s="527"/>
      <c r="B431" s="425" t="s">
        <v>435</v>
      </c>
      <c r="C431" s="424"/>
      <c r="D431" s="415">
        <v>23402</v>
      </c>
      <c r="E431" s="415">
        <v>23312</v>
      </c>
      <c r="F431" s="415">
        <v>16685</v>
      </c>
      <c r="G431" s="415">
        <v>16685</v>
      </c>
    </row>
    <row r="432" spans="1:7" ht="12.75" x14ac:dyDescent="0.2">
      <c r="A432" s="527"/>
      <c r="B432" s="425" t="s">
        <v>436</v>
      </c>
      <c r="C432" s="424"/>
      <c r="D432" s="415">
        <v>25116</v>
      </c>
      <c r="E432" s="415">
        <v>25018</v>
      </c>
      <c r="F432" s="415">
        <v>16952</v>
      </c>
      <c r="G432" s="415">
        <v>16952</v>
      </c>
    </row>
    <row r="433" spans="1:7" ht="12.75" x14ac:dyDescent="0.2">
      <c r="A433" s="527"/>
      <c r="B433" s="425" t="s">
        <v>437</v>
      </c>
      <c r="C433" s="424"/>
      <c r="D433" s="415">
        <v>26847</v>
      </c>
      <c r="E433" s="415">
        <v>26745</v>
      </c>
      <c r="F433" s="415">
        <v>16952</v>
      </c>
      <c r="G433" s="415">
        <v>16952</v>
      </c>
    </row>
    <row r="434" spans="1:7" ht="12.75" x14ac:dyDescent="0.2">
      <c r="A434" s="527"/>
      <c r="B434" s="425" t="s">
        <v>438</v>
      </c>
      <c r="C434" s="424"/>
      <c r="D434" s="415">
        <v>28039</v>
      </c>
      <c r="E434" s="415">
        <v>27929</v>
      </c>
      <c r="F434" s="415">
        <v>16006</v>
      </c>
      <c r="G434" s="415">
        <v>16006</v>
      </c>
    </row>
    <row r="435" spans="1:7" ht="12.75" x14ac:dyDescent="0.2">
      <c r="A435" s="527"/>
      <c r="B435" s="425" t="s">
        <v>439</v>
      </c>
      <c r="C435" s="424"/>
      <c r="D435" s="415">
        <v>29291</v>
      </c>
      <c r="E435" s="415">
        <v>29165</v>
      </c>
      <c r="F435" s="415">
        <v>14843</v>
      </c>
      <c r="G435" s="415">
        <v>14843</v>
      </c>
    </row>
    <row r="436" spans="1:7" ht="12.75" x14ac:dyDescent="0.2">
      <c r="A436" s="527"/>
      <c r="B436" s="425" t="s">
        <v>440</v>
      </c>
      <c r="C436" s="424"/>
      <c r="D436" s="415">
        <v>30550</v>
      </c>
      <c r="E436" s="415">
        <v>30406</v>
      </c>
      <c r="F436" s="415">
        <v>13536</v>
      </c>
      <c r="G436" s="415">
        <v>13536</v>
      </c>
    </row>
    <row r="437" spans="1:7" ht="12.75" x14ac:dyDescent="0.2">
      <c r="A437" s="527"/>
      <c r="B437" s="425" t="s">
        <v>441</v>
      </c>
      <c r="C437" s="424"/>
      <c r="D437" s="415">
        <v>31781</v>
      </c>
      <c r="E437" s="415">
        <v>31582</v>
      </c>
      <c r="F437" s="415">
        <v>11968</v>
      </c>
      <c r="G437" s="415">
        <v>11968</v>
      </c>
    </row>
    <row r="438" spans="1:7" ht="12.75" x14ac:dyDescent="0.2">
      <c r="A438" s="527"/>
      <c r="B438" s="425" t="s">
        <v>442</v>
      </c>
      <c r="C438" s="424"/>
      <c r="D438" s="415">
        <v>32752</v>
      </c>
      <c r="E438" s="415">
        <v>32373</v>
      </c>
      <c r="F438" s="415">
        <v>9062</v>
      </c>
      <c r="G438" s="415">
        <v>9062</v>
      </c>
    </row>
    <row r="439" spans="1:7" ht="12.75" x14ac:dyDescent="0.2">
      <c r="A439" s="527"/>
      <c r="B439" s="425" t="s">
        <v>443</v>
      </c>
      <c r="C439" s="424"/>
      <c r="D439" s="415">
        <v>33670</v>
      </c>
      <c r="E439" s="415">
        <v>32894</v>
      </c>
      <c r="F439" s="415">
        <v>3033</v>
      </c>
      <c r="G439" s="415">
        <v>3033</v>
      </c>
    </row>
    <row r="440" spans="1:7" ht="12.75" customHeight="1" x14ac:dyDescent="0.2">
      <c r="A440" s="527"/>
      <c r="B440" s="425" t="s">
        <v>453</v>
      </c>
      <c r="C440" s="424"/>
      <c r="D440" s="415">
        <v>17327</v>
      </c>
      <c r="E440" s="415">
        <v>17309</v>
      </c>
      <c r="F440" s="415">
        <v>15376</v>
      </c>
      <c r="G440" s="415">
        <v>15376</v>
      </c>
    </row>
    <row r="441" spans="1:7" ht="12.75" x14ac:dyDescent="0.2">
      <c r="A441" s="527"/>
      <c r="B441" s="425" t="s">
        <v>454</v>
      </c>
      <c r="C441" s="424"/>
      <c r="D441" s="415">
        <v>20272</v>
      </c>
      <c r="E441" s="415">
        <v>20225</v>
      </c>
      <c r="F441" s="415">
        <v>16438</v>
      </c>
      <c r="G441" s="415">
        <v>16438</v>
      </c>
    </row>
    <row r="442" spans="1:7" ht="12.75" x14ac:dyDescent="0.2">
      <c r="A442" s="527"/>
      <c r="B442" s="425" t="s">
        <v>455</v>
      </c>
      <c r="C442" s="424"/>
      <c r="D442" s="415">
        <v>23050</v>
      </c>
      <c r="E442" s="415">
        <v>22991</v>
      </c>
      <c r="F442" s="415">
        <v>17796</v>
      </c>
      <c r="G442" s="415">
        <v>17796</v>
      </c>
    </row>
    <row r="443" spans="1:7" ht="12.75" x14ac:dyDescent="0.2">
      <c r="A443" s="527"/>
      <c r="B443" s="425" t="s">
        <v>456</v>
      </c>
      <c r="C443" s="424"/>
      <c r="D443" s="415">
        <v>25134</v>
      </c>
      <c r="E443" s="415">
        <v>25070</v>
      </c>
      <c r="F443" s="415">
        <v>18818</v>
      </c>
      <c r="G443" s="415">
        <v>18818</v>
      </c>
    </row>
    <row r="444" spans="1:7" ht="12.75" x14ac:dyDescent="0.2">
      <c r="A444" s="527"/>
      <c r="B444" s="425" t="s">
        <v>457</v>
      </c>
      <c r="C444" s="424"/>
      <c r="D444" s="415">
        <v>27082</v>
      </c>
      <c r="E444" s="415">
        <v>27008</v>
      </c>
      <c r="F444" s="415">
        <v>19339</v>
      </c>
      <c r="G444" s="415">
        <v>19339</v>
      </c>
    </row>
    <row r="445" spans="1:7" ht="12.75" x14ac:dyDescent="0.2">
      <c r="A445" s="527"/>
      <c r="B445" s="425" t="s">
        <v>458</v>
      </c>
      <c r="C445" s="424"/>
      <c r="D445" s="415">
        <v>29027</v>
      </c>
      <c r="E445" s="415">
        <v>28952</v>
      </c>
      <c r="F445" s="415">
        <v>19595</v>
      </c>
      <c r="G445" s="415">
        <v>19595</v>
      </c>
    </row>
    <row r="446" spans="1:7" ht="12.75" x14ac:dyDescent="0.2">
      <c r="A446" s="527"/>
      <c r="B446" s="425" t="s">
        <v>459</v>
      </c>
      <c r="C446" s="424"/>
      <c r="D446" s="415">
        <v>30420</v>
      </c>
      <c r="E446" s="415">
        <v>30296</v>
      </c>
      <c r="F446" s="415">
        <v>18964</v>
      </c>
      <c r="G446" s="415">
        <v>18964</v>
      </c>
    </row>
    <row r="447" spans="1:7" ht="12.75" x14ac:dyDescent="0.2">
      <c r="A447" s="527"/>
      <c r="B447" s="425" t="s">
        <v>460</v>
      </c>
      <c r="C447" s="424"/>
      <c r="D447" s="415">
        <v>31530</v>
      </c>
      <c r="E447" s="415">
        <v>31396</v>
      </c>
      <c r="F447" s="415">
        <v>17652</v>
      </c>
      <c r="G447" s="415">
        <v>17652</v>
      </c>
    </row>
    <row r="448" spans="1:7" ht="12.75" x14ac:dyDescent="0.2">
      <c r="A448" s="527"/>
      <c r="B448" s="425" t="s">
        <v>461</v>
      </c>
      <c r="C448" s="424"/>
      <c r="D448" s="415">
        <v>32597</v>
      </c>
      <c r="E448" s="415">
        <v>32481</v>
      </c>
      <c r="F448" s="415">
        <v>16468</v>
      </c>
      <c r="G448" s="415">
        <v>16468</v>
      </c>
    </row>
    <row r="449" spans="1:7" ht="12.75" x14ac:dyDescent="0.2">
      <c r="A449" s="527"/>
      <c r="B449" s="425" t="s">
        <v>462</v>
      </c>
      <c r="C449" s="424"/>
      <c r="D449" s="415">
        <v>33500</v>
      </c>
      <c r="E449" s="415">
        <v>33341</v>
      </c>
      <c r="F449" s="415">
        <v>14687</v>
      </c>
      <c r="G449" s="415">
        <v>14687</v>
      </c>
    </row>
    <row r="450" spans="1:7" ht="12.75" x14ac:dyDescent="0.2">
      <c r="A450" s="527"/>
      <c r="B450" s="425" t="s">
        <v>463</v>
      </c>
      <c r="C450" s="424"/>
      <c r="D450" s="415">
        <v>34259</v>
      </c>
      <c r="E450" s="415">
        <v>34036</v>
      </c>
      <c r="F450" s="415">
        <v>10958</v>
      </c>
      <c r="G450" s="415">
        <v>10958</v>
      </c>
    </row>
    <row r="451" spans="1:7" ht="12.75" x14ac:dyDescent="0.2">
      <c r="A451" s="527"/>
      <c r="B451" s="425" t="s">
        <v>464</v>
      </c>
      <c r="C451" s="424"/>
      <c r="D451" s="415">
        <v>35590</v>
      </c>
      <c r="E451" s="415">
        <v>34509</v>
      </c>
      <c r="F451" s="415">
        <v>3611</v>
      </c>
      <c r="G451" s="415">
        <v>3611</v>
      </c>
    </row>
    <row r="452" spans="1:7" ht="12.75" x14ac:dyDescent="0.2">
      <c r="A452" s="527"/>
      <c r="B452" s="425" t="s">
        <v>465</v>
      </c>
      <c r="C452" s="424"/>
      <c r="D452" s="415">
        <v>18141</v>
      </c>
      <c r="E452" s="415">
        <v>18106</v>
      </c>
      <c r="F452" s="415">
        <v>15976</v>
      </c>
      <c r="G452" s="415">
        <v>15976</v>
      </c>
    </row>
    <row r="453" spans="1:7" ht="12.75" x14ac:dyDescent="0.2">
      <c r="A453" s="527"/>
      <c r="B453" s="425" t="s">
        <v>466</v>
      </c>
      <c r="C453" s="424"/>
      <c r="D453" s="415">
        <v>21150</v>
      </c>
      <c r="E453" s="415">
        <v>21069</v>
      </c>
      <c r="F453" s="415">
        <v>16564</v>
      </c>
      <c r="G453" s="415">
        <v>16564</v>
      </c>
    </row>
    <row r="454" spans="1:7" ht="12.75" x14ac:dyDescent="0.2">
      <c r="A454" s="527"/>
      <c r="B454" s="425" t="s">
        <v>467</v>
      </c>
      <c r="C454" s="424"/>
      <c r="D454" s="415">
        <v>23483</v>
      </c>
      <c r="E454" s="415">
        <v>23377</v>
      </c>
      <c r="F454" s="415">
        <v>17622</v>
      </c>
      <c r="G454" s="415">
        <v>17622</v>
      </c>
    </row>
    <row r="455" spans="1:7" ht="12.75" x14ac:dyDescent="0.2">
      <c r="A455" s="527"/>
      <c r="B455" s="425" t="s">
        <v>468</v>
      </c>
      <c r="C455" s="424"/>
      <c r="D455" s="415">
        <v>25607</v>
      </c>
      <c r="E455" s="415">
        <v>25482</v>
      </c>
      <c r="F455" s="415">
        <v>19004</v>
      </c>
      <c r="G455" s="415">
        <v>19004</v>
      </c>
    </row>
    <row r="456" spans="1:7" ht="12.75" x14ac:dyDescent="0.2">
      <c r="A456" s="527"/>
      <c r="B456" s="425" t="s">
        <v>469</v>
      </c>
      <c r="C456" s="424"/>
      <c r="D456" s="415">
        <v>27434</v>
      </c>
      <c r="E456" s="415">
        <v>27288</v>
      </c>
      <c r="F456" s="415">
        <v>19456</v>
      </c>
      <c r="G456" s="415">
        <v>19456</v>
      </c>
    </row>
    <row r="457" spans="1:7" ht="12.75" x14ac:dyDescent="0.2">
      <c r="A457" s="527"/>
      <c r="B457" s="425" t="s">
        <v>470</v>
      </c>
      <c r="C457" s="424"/>
      <c r="D457" s="415">
        <v>28974</v>
      </c>
      <c r="E457" s="415">
        <v>28797</v>
      </c>
      <c r="F457" s="415">
        <v>19321</v>
      </c>
      <c r="G457" s="415">
        <v>19321</v>
      </c>
    </row>
    <row r="458" spans="1:7" ht="12.75" x14ac:dyDescent="0.2">
      <c r="A458" s="527"/>
      <c r="B458" s="425" t="s">
        <v>471</v>
      </c>
      <c r="C458" s="424"/>
      <c r="D458" s="415">
        <v>30521</v>
      </c>
      <c r="E458" s="415">
        <v>30319</v>
      </c>
      <c r="F458" s="415">
        <v>19066</v>
      </c>
      <c r="G458" s="415">
        <v>19066</v>
      </c>
    </row>
    <row r="459" spans="1:7" ht="12.75" x14ac:dyDescent="0.2">
      <c r="A459" s="527"/>
      <c r="B459" s="425" t="s">
        <v>472</v>
      </c>
      <c r="C459" s="424"/>
      <c r="D459" s="415">
        <v>31435</v>
      </c>
      <c r="E459" s="415">
        <v>31215</v>
      </c>
      <c r="F459" s="415">
        <v>17635</v>
      </c>
      <c r="G459" s="415">
        <v>17635</v>
      </c>
    </row>
    <row r="460" spans="1:7" ht="12.75" x14ac:dyDescent="0.2">
      <c r="A460" s="527"/>
      <c r="B460" s="425" t="s">
        <v>473</v>
      </c>
      <c r="C460" s="424"/>
      <c r="D460" s="415">
        <v>32431</v>
      </c>
      <c r="E460" s="415">
        <v>32201</v>
      </c>
      <c r="F460" s="415">
        <v>16165</v>
      </c>
      <c r="G460" s="415">
        <v>16165</v>
      </c>
    </row>
    <row r="461" spans="1:7" ht="12.75" x14ac:dyDescent="0.2">
      <c r="A461" s="527"/>
      <c r="B461" s="425" t="s">
        <v>474</v>
      </c>
      <c r="C461" s="424"/>
      <c r="D461" s="415">
        <v>33266</v>
      </c>
      <c r="E461" s="415">
        <v>33028</v>
      </c>
      <c r="F461" s="415">
        <v>14021</v>
      </c>
      <c r="G461" s="415">
        <v>14021</v>
      </c>
    </row>
    <row r="462" spans="1:7" ht="12.75" x14ac:dyDescent="0.2">
      <c r="A462" s="527"/>
      <c r="B462" s="425" t="s">
        <v>475</v>
      </c>
      <c r="C462" s="424"/>
      <c r="D462" s="415">
        <v>34113</v>
      </c>
      <c r="E462" s="415">
        <v>33822</v>
      </c>
      <c r="F462" s="415">
        <v>10307</v>
      </c>
      <c r="G462" s="415">
        <v>10307</v>
      </c>
    </row>
    <row r="463" spans="1:7" ht="12.75" x14ac:dyDescent="0.2">
      <c r="A463" s="527"/>
      <c r="B463" s="425" t="s">
        <v>476</v>
      </c>
      <c r="C463" s="424"/>
      <c r="D463" s="415">
        <v>35322</v>
      </c>
      <c r="E463" s="415">
        <v>34327</v>
      </c>
      <c r="F463" s="415">
        <v>3931</v>
      </c>
      <c r="G463" s="415">
        <v>3931</v>
      </c>
    </row>
    <row r="464" spans="1:7" ht="12.75" x14ac:dyDescent="0.2">
      <c r="A464" s="527"/>
      <c r="B464" s="425" t="s">
        <v>479</v>
      </c>
      <c r="C464" s="424"/>
      <c r="D464" s="415">
        <v>19077</v>
      </c>
      <c r="E464" s="415">
        <v>19039</v>
      </c>
      <c r="F464" s="415">
        <v>16818</v>
      </c>
      <c r="G464" s="415">
        <v>16818</v>
      </c>
    </row>
    <row r="465" spans="1:7" ht="12.75" x14ac:dyDescent="0.2">
      <c r="A465" s="527"/>
      <c r="B465" s="425" t="s">
        <v>480</v>
      </c>
      <c r="C465" s="424"/>
      <c r="D465" s="415">
        <v>22137</v>
      </c>
      <c r="E465" s="415">
        <v>22038</v>
      </c>
      <c r="F465" s="415">
        <v>17464</v>
      </c>
      <c r="G465" s="415">
        <v>17464</v>
      </c>
    </row>
    <row r="466" spans="1:7" ht="12.75" x14ac:dyDescent="0.2">
      <c r="A466" s="527"/>
      <c r="B466" s="425" t="s">
        <v>481</v>
      </c>
      <c r="C466" s="424"/>
      <c r="D466" s="415">
        <v>24467</v>
      </c>
      <c r="E466" s="415">
        <v>24329</v>
      </c>
      <c r="F466" s="415">
        <v>18402</v>
      </c>
      <c r="G466" s="415">
        <v>18402</v>
      </c>
    </row>
    <row r="467" spans="1:7" ht="12.75" x14ac:dyDescent="0.2">
      <c r="A467" s="527"/>
      <c r="B467" s="425" t="s">
        <v>482</v>
      </c>
      <c r="C467" s="424"/>
      <c r="D467" s="415">
        <v>25908</v>
      </c>
      <c r="E467" s="415">
        <v>25754</v>
      </c>
      <c r="F467" s="415">
        <v>18915</v>
      </c>
      <c r="G467" s="415">
        <v>18915</v>
      </c>
    </row>
    <row r="468" spans="1:7" ht="12.75" x14ac:dyDescent="0.2">
      <c r="A468" s="527"/>
      <c r="B468" s="425" t="s">
        <v>483</v>
      </c>
      <c r="C468" s="424"/>
      <c r="D468" s="415">
        <v>27617</v>
      </c>
      <c r="E468" s="415">
        <v>27440</v>
      </c>
      <c r="F468" s="415">
        <v>19158</v>
      </c>
      <c r="G468" s="415">
        <v>19158</v>
      </c>
    </row>
    <row r="469" spans="1:7" ht="12.75" x14ac:dyDescent="0.2">
      <c r="A469" s="527"/>
      <c r="B469" s="425" t="s">
        <v>484</v>
      </c>
      <c r="C469" s="424"/>
      <c r="D469" s="415">
        <v>29334</v>
      </c>
      <c r="E469" s="415">
        <v>29133</v>
      </c>
      <c r="F469" s="415">
        <v>19131</v>
      </c>
      <c r="G469" s="415">
        <v>19131</v>
      </c>
    </row>
    <row r="470" spans="1:7" ht="12.75" x14ac:dyDescent="0.2">
      <c r="A470" s="527"/>
      <c r="B470" s="425" t="s">
        <v>485</v>
      </c>
      <c r="C470" s="424"/>
      <c r="D470" s="415">
        <v>30437</v>
      </c>
      <c r="E470" s="415">
        <v>30228</v>
      </c>
      <c r="F470" s="415">
        <v>18385</v>
      </c>
      <c r="G470" s="415">
        <v>18385</v>
      </c>
    </row>
    <row r="471" spans="1:7" ht="12.75" x14ac:dyDescent="0.2">
      <c r="A471" s="527"/>
      <c r="B471" s="425" t="s">
        <v>486</v>
      </c>
      <c r="C471" s="424"/>
      <c r="D471" s="415">
        <v>31452</v>
      </c>
      <c r="E471" s="415">
        <v>31224</v>
      </c>
      <c r="F471" s="415">
        <v>17115</v>
      </c>
      <c r="G471" s="415">
        <v>17115</v>
      </c>
    </row>
    <row r="472" spans="1:7" ht="12.75" x14ac:dyDescent="0.2">
      <c r="A472" s="527"/>
      <c r="B472" s="425" t="s">
        <v>487</v>
      </c>
      <c r="C472" s="424"/>
      <c r="D472" s="415">
        <v>32035</v>
      </c>
      <c r="E472" s="415">
        <v>31802</v>
      </c>
      <c r="F472" s="415">
        <v>15709</v>
      </c>
      <c r="G472" s="415">
        <v>15709</v>
      </c>
    </row>
    <row r="473" spans="1:7" ht="12.75" x14ac:dyDescent="0.2">
      <c r="A473" s="527"/>
      <c r="B473" s="425" t="s">
        <v>488</v>
      </c>
      <c r="C473" s="424"/>
      <c r="D473" s="415">
        <v>32956</v>
      </c>
      <c r="E473" s="415">
        <v>32713</v>
      </c>
      <c r="F473" s="415">
        <v>13466</v>
      </c>
      <c r="G473" s="415">
        <v>13466</v>
      </c>
    </row>
    <row r="474" spans="1:7" ht="12.75" x14ac:dyDescent="0.2">
      <c r="A474" s="527"/>
      <c r="B474" s="425" t="s">
        <v>489</v>
      </c>
      <c r="C474" s="424"/>
      <c r="D474" s="415">
        <v>33658</v>
      </c>
      <c r="E474" s="415">
        <v>33226</v>
      </c>
      <c r="F474" s="415">
        <v>9957</v>
      </c>
      <c r="G474" s="415">
        <v>9957</v>
      </c>
    </row>
    <row r="475" spans="1:7" ht="12.75" x14ac:dyDescent="0.2">
      <c r="A475" s="527"/>
      <c r="B475" s="425" t="s">
        <v>490</v>
      </c>
      <c r="C475" s="424"/>
      <c r="D475" s="415">
        <v>34688</v>
      </c>
      <c r="E475" s="415">
        <v>33623</v>
      </c>
      <c r="F475" s="415">
        <v>4370</v>
      </c>
      <c r="G475" s="415">
        <v>4370</v>
      </c>
    </row>
    <row r="476" spans="1:7" ht="12.75" x14ac:dyDescent="0.2">
      <c r="A476" s="527"/>
      <c r="B476" s="425" t="s">
        <v>491</v>
      </c>
      <c r="C476" s="424"/>
      <c r="D476" s="415">
        <v>18370</v>
      </c>
      <c r="E476" s="415">
        <v>18330</v>
      </c>
      <c r="F476" s="415">
        <v>16144</v>
      </c>
      <c r="G476" s="415">
        <v>16144</v>
      </c>
    </row>
    <row r="477" spans="1:7" ht="12.75" x14ac:dyDescent="0.2">
      <c r="A477" s="527"/>
      <c r="B477" s="425" t="s">
        <v>492</v>
      </c>
      <c r="C477" s="424"/>
      <c r="D477" s="415">
        <v>21747</v>
      </c>
      <c r="E477" s="415">
        <v>21622</v>
      </c>
      <c r="F477" s="415">
        <v>16744</v>
      </c>
      <c r="G477" s="415">
        <v>16744</v>
      </c>
    </row>
    <row r="478" spans="1:7" ht="12.75" x14ac:dyDescent="0.2">
      <c r="A478" s="527"/>
      <c r="B478" s="425" t="s">
        <v>493</v>
      </c>
      <c r="C478" s="424"/>
      <c r="D478" s="415">
        <v>23766</v>
      </c>
      <c r="E478" s="415">
        <v>23609</v>
      </c>
      <c r="F478" s="415">
        <v>17325</v>
      </c>
      <c r="G478" s="415">
        <v>17325</v>
      </c>
    </row>
    <row r="479" spans="1:7" ht="12.75" x14ac:dyDescent="0.2">
      <c r="A479" s="527"/>
      <c r="B479" s="425" t="s">
        <v>494</v>
      </c>
      <c r="C479" s="424"/>
      <c r="D479" s="415">
        <v>24891</v>
      </c>
      <c r="E479" s="415">
        <v>24708</v>
      </c>
      <c r="F479" s="415">
        <v>17216</v>
      </c>
      <c r="G479" s="415">
        <v>17216</v>
      </c>
    </row>
    <row r="480" spans="1:7" ht="12.75" x14ac:dyDescent="0.2">
      <c r="A480" s="527"/>
      <c r="B480" s="425" t="s">
        <v>495</v>
      </c>
      <c r="C480" s="424"/>
      <c r="D480" s="415">
        <v>26382</v>
      </c>
      <c r="E480" s="415">
        <v>26164</v>
      </c>
      <c r="F480" s="415">
        <v>17408</v>
      </c>
      <c r="G480" s="415">
        <v>17408</v>
      </c>
    </row>
    <row r="481" spans="1:7" ht="12.75" x14ac:dyDescent="0.2">
      <c r="A481" s="527"/>
      <c r="B481" s="425" t="s">
        <v>496</v>
      </c>
      <c r="C481" s="424"/>
      <c r="D481" s="415">
        <v>27535</v>
      </c>
      <c r="E481" s="415">
        <v>27291</v>
      </c>
      <c r="F481" s="415">
        <v>17086</v>
      </c>
      <c r="G481" s="415">
        <v>17086</v>
      </c>
    </row>
    <row r="482" spans="1:7" ht="12.75" x14ac:dyDescent="0.2">
      <c r="A482" s="527"/>
      <c r="B482" s="425" t="s">
        <v>497</v>
      </c>
      <c r="C482" s="424"/>
      <c r="D482" s="415">
        <v>28490</v>
      </c>
      <c r="E482" s="415">
        <v>28222</v>
      </c>
      <c r="F482" s="415">
        <v>16234</v>
      </c>
      <c r="G482" s="415">
        <v>16234</v>
      </c>
    </row>
    <row r="483" spans="1:7" ht="12.75" x14ac:dyDescent="0.2">
      <c r="A483" s="527"/>
      <c r="B483" s="425" t="s">
        <v>498</v>
      </c>
      <c r="C483" s="424"/>
      <c r="D483" s="415">
        <v>29209</v>
      </c>
      <c r="E483" s="415">
        <v>28929</v>
      </c>
      <c r="F483" s="415">
        <v>15142</v>
      </c>
      <c r="G483" s="415">
        <v>15142</v>
      </c>
    </row>
    <row r="484" spans="1:7" ht="12.75" x14ac:dyDescent="0.2">
      <c r="A484" s="527"/>
      <c r="B484" s="425" t="s">
        <v>499</v>
      </c>
      <c r="C484" s="424"/>
      <c r="D484" s="415">
        <v>30281</v>
      </c>
      <c r="E484" s="415">
        <v>29981</v>
      </c>
      <c r="F484" s="415">
        <v>13863</v>
      </c>
      <c r="G484" s="415">
        <v>13863</v>
      </c>
    </row>
    <row r="485" spans="1:7" ht="12.75" x14ac:dyDescent="0.2">
      <c r="A485" s="527"/>
      <c r="B485" s="425" t="s">
        <v>500</v>
      </c>
      <c r="C485" s="424"/>
      <c r="D485" s="415">
        <v>30961</v>
      </c>
      <c r="E485" s="415">
        <v>30633</v>
      </c>
      <c r="F485" s="415">
        <v>11610</v>
      </c>
      <c r="G485" s="415">
        <v>11610</v>
      </c>
    </row>
    <row r="486" spans="1:7" ht="12.75" x14ac:dyDescent="0.2">
      <c r="A486" s="527"/>
      <c r="B486" s="425" t="s">
        <v>501</v>
      </c>
      <c r="C486" s="424"/>
      <c r="D486" s="415">
        <v>31827</v>
      </c>
      <c r="E486" s="415">
        <v>31194</v>
      </c>
      <c r="F486" s="415">
        <v>7754</v>
      </c>
      <c r="G486" s="415">
        <v>7754</v>
      </c>
    </row>
    <row r="487" spans="1:7" ht="12.75" x14ac:dyDescent="0.2">
      <c r="A487" s="523"/>
      <c r="B487" s="425" t="s">
        <v>502</v>
      </c>
      <c r="C487" s="424"/>
      <c r="D487" s="415">
        <v>32882</v>
      </c>
      <c r="E487" s="415">
        <v>31660</v>
      </c>
      <c r="F487" s="415">
        <v>2950</v>
      </c>
      <c r="G487" s="415">
        <v>2950</v>
      </c>
    </row>
    <row r="488" spans="1:7" ht="12.75" customHeight="1" x14ac:dyDescent="0.2">
      <c r="A488" s="526" t="s">
        <v>114</v>
      </c>
      <c r="B488" s="425" t="s">
        <v>432</v>
      </c>
      <c r="C488" s="424"/>
      <c r="D488" s="415">
        <v>12296</v>
      </c>
      <c r="E488" s="415">
        <v>12282</v>
      </c>
      <c r="F488" s="415">
        <v>11073</v>
      </c>
      <c r="G488" s="415">
        <v>11073</v>
      </c>
    </row>
    <row r="489" spans="1:7" ht="12.75" x14ac:dyDescent="0.2">
      <c r="A489" s="527"/>
      <c r="B489" s="425" t="s">
        <v>433</v>
      </c>
      <c r="C489" s="424"/>
      <c r="D489" s="415">
        <v>14113</v>
      </c>
      <c r="E489" s="415">
        <v>14083</v>
      </c>
      <c r="F489" s="415">
        <v>11376</v>
      </c>
      <c r="G489" s="415">
        <v>11376</v>
      </c>
    </row>
    <row r="490" spans="1:7" ht="12.75" x14ac:dyDescent="0.2">
      <c r="A490" s="527"/>
      <c r="B490" s="425" t="s">
        <v>434</v>
      </c>
      <c r="C490" s="424"/>
      <c r="D490" s="415">
        <v>15713</v>
      </c>
      <c r="E490" s="415">
        <v>15678</v>
      </c>
      <c r="F490" s="415">
        <v>11974</v>
      </c>
      <c r="G490" s="415">
        <v>11974</v>
      </c>
    </row>
    <row r="491" spans="1:7" ht="12.75" x14ac:dyDescent="0.2">
      <c r="A491" s="527"/>
      <c r="B491" s="425" t="s">
        <v>435</v>
      </c>
      <c r="C491" s="424"/>
      <c r="D491" s="415">
        <v>16969</v>
      </c>
      <c r="E491" s="415">
        <v>16933</v>
      </c>
      <c r="F491" s="415">
        <v>12417</v>
      </c>
      <c r="G491" s="415">
        <v>12417</v>
      </c>
    </row>
    <row r="492" spans="1:7" ht="12.75" x14ac:dyDescent="0.2">
      <c r="A492" s="527"/>
      <c r="B492" s="425" t="s">
        <v>436</v>
      </c>
      <c r="C492" s="424"/>
      <c r="D492" s="415">
        <v>18395</v>
      </c>
      <c r="E492" s="415">
        <v>18350</v>
      </c>
      <c r="F492" s="415">
        <v>12661</v>
      </c>
      <c r="G492" s="415">
        <v>12661</v>
      </c>
    </row>
    <row r="493" spans="1:7" ht="12.75" x14ac:dyDescent="0.2">
      <c r="A493" s="527"/>
      <c r="B493" s="425" t="s">
        <v>437</v>
      </c>
      <c r="C493" s="424"/>
      <c r="D493" s="415">
        <v>20165</v>
      </c>
      <c r="E493" s="415">
        <v>20117</v>
      </c>
      <c r="F493" s="415">
        <v>13063</v>
      </c>
      <c r="G493" s="415">
        <v>13063</v>
      </c>
    </row>
    <row r="494" spans="1:7" ht="12.75" x14ac:dyDescent="0.2">
      <c r="A494" s="527"/>
      <c r="B494" s="425" t="s">
        <v>438</v>
      </c>
      <c r="C494" s="424"/>
      <c r="D494" s="415">
        <v>21249</v>
      </c>
      <c r="E494" s="415">
        <v>21196</v>
      </c>
      <c r="F494" s="415">
        <v>12612</v>
      </c>
      <c r="G494" s="415">
        <v>12612</v>
      </c>
    </row>
    <row r="495" spans="1:7" ht="12.75" x14ac:dyDescent="0.2">
      <c r="A495" s="527"/>
      <c r="B495" s="425" t="s">
        <v>439</v>
      </c>
      <c r="C495" s="424"/>
      <c r="D495" s="415">
        <v>22210</v>
      </c>
      <c r="E495" s="415">
        <v>22069</v>
      </c>
      <c r="F495" s="415">
        <v>11844</v>
      </c>
      <c r="G495" s="415">
        <v>11844</v>
      </c>
    </row>
    <row r="496" spans="1:7" ht="12.75" x14ac:dyDescent="0.2">
      <c r="A496" s="527"/>
      <c r="B496" s="425" t="s">
        <v>440</v>
      </c>
      <c r="C496" s="424"/>
      <c r="D496" s="415">
        <v>23006</v>
      </c>
      <c r="E496" s="415">
        <v>22840</v>
      </c>
      <c r="F496" s="415">
        <v>10814</v>
      </c>
      <c r="G496" s="415">
        <v>10814</v>
      </c>
    </row>
    <row r="497" spans="1:7" ht="12.75" x14ac:dyDescent="0.2">
      <c r="A497" s="527"/>
      <c r="B497" s="425" t="s">
        <v>441</v>
      </c>
      <c r="C497" s="424"/>
      <c r="D497" s="415">
        <v>23741</v>
      </c>
      <c r="E497" s="415">
        <v>23545</v>
      </c>
      <c r="F497" s="415">
        <v>9598</v>
      </c>
      <c r="G497" s="415">
        <v>9598</v>
      </c>
    </row>
    <row r="498" spans="1:7" ht="12.75" x14ac:dyDescent="0.2">
      <c r="A498" s="527"/>
      <c r="B498" s="425" t="s">
        <v>442</v>
      </c>
      <c r="C498" s="424"/>
      <c r="D498" s="415">
        <v>24491</v>
      </c>
      <c r="E498" s="415">
        <v>24162</v>
      </c>
      <c r="F498" s="415">
        <v>7228</v>
      </c>
      <c r="G498" s="415">
        <v>7228</v>
      </c>
    </row>
    <row r="499" spans="1:7" ht="12.75" x14ac:dyDescent="0.2">
      <c r="A499" s="527"/>
      <c r="B499" s="425" t="s">
        <v>443</v>
      </c>
      <c r="C499" s="424"/>
      <c r="D499" s="415">
        <v>25232</v>
      </c>
      <c r="E499" s="415">
        <v>24617</v>
      </c>
      <c r="F499" s="415">
        <v>3334</v>
      </c>
      <c r="G499" s="415">
        <v>3334</v>
      </c>
    </row>
    <row r="500" spans="1:7" ht="12.75" x14ac:dyDescent="0.2">
      <c r="A500" s="527"/>
      <c r="B500" s="425" t="s">
        <v>453</v>
      </c>
      <c r="C500" s="424"/>
      <c r="D500" s="415">
        <v>12639</v>
      </c>
      <c r="E500" s="415">
        <v>12628</v>
      </c>
      <c r="F500" s="415">
        <v>11308</v>
      </c>
      <c r="G500" s="415">
        <v>11308</v>
      </c>
    </row>
    <row r="501" spans="1:7" ht="12.75" x14ac:dyDescent="0.2">
      <c r="A501" s="527"/>
      <c r="B501" s="425" t="s">
        <v>454</v>
      </c>
      <c r="C501" s="424"/>
      <c r="D501" s="415">
        <v>15122</v>
      </c>
      <c r="E501" s="415">
        <v>15089</v>
      </c>
      <c r="F501" s="415">
        <v>12313</v>
      </c>
      <c r="G501" s="415">
        <v>12313</v>
      </c>
    </row>
    <row r="502" spans="1:7" ht="12.75" x14ac:dyDescent="0.2">
      <c r="A502" s="527"/>
      <c r="B502" s="425" t="s">
        <v>455</v>
      </c>
      <c r="C502" s="424"/>
      <c r="D502" s="415">
        <v>17098</v>
      </c>
      <c r="E502" s="415">
        <v>17053</v>
      </c>
      <c r="F502" s="415">
        <v>12958</v>
      </c>
      <c r="G502" s="415">
        <v>12958</v>
      </c>
    </row>
    <row r="503" spans="1:7" ht="12.75" x14ac:dyDescent="0.2">
      <c r="A503" s="527"/>
      <c r="B503" s="425" t="s">
        <v>456</v>
      </c>
      <c r="C503" s="424"/>
      <c r="D503" s="415">
        <v>18474</v>
      </c>
      <c r="E503" s="415">
        <v>18425</v>
      </c>
      <c r="F503" s="415">
        <v>13566</v>
      </c>
      <c r="G503" s="415">
        <v>13566</v>
      </c>
    </row>
    <row r="504" spans="1:7" ht="12.75" x14ac:dyDescent="0.2">
      <c r="A504" s="527"/>
      <c r="B504" s="425" t="s">
        <v>457</v>
      </c>
      <c r="C504" s="424"/>
      <c r="D504" s="415">
        <v>20405</v>
      </c>
      <c r="E504" s="415">
        <v>20352</v>
      </c>
      <c r="F504" s="415">
        <v>14583</v>
      </c>
      <c r="G504" s="415">
        <v>14583</v>
      </c>
    </row>
    <row r="505" spans="1:7" ht="12.75" x14ac:dyDescent="0.2">
      <c r="A505" s="527"/>
      <c r="B505" s="425" t="s">
        <v>458</v>
      </c>
      <c r="C505" s="424"/>
      <c r="D505" s="415">
        <v>21584</v>
      </c>
      <c r="E505" s="415">
        <v>21521</v>
      </c>
      <c r="F505" s="415">
        <v>14769</v>
      </c>
      <c r="G505" s="415">
        <v>14769</v>
      </c>
    </row>
    <row r="506" spans="1:7" ht="12.75" x14ac:dyDescent="0.2">
      <c r="A506" s="527"/>
      <c r="B506" s="425" t="s">
        <v>459</v>
      </c>
      <c r="C506" s="424"/>
      <c r="D506" s="415">
        <v>22654</v>
      </c>
      <c r="E506" s="415">
        <v>22559</v>
      </c>
      <c r="F506" s="415">
        <v>14553</v>
      </c>
      <c r="G506" s="415">
        <v>14553</v>
      </c>
    </row>
    <row r="507" spans="1:7" ht="12.75" x14ac:dyDescent="0.2">
      <c r="A507" s="527"/>
      <c r="B507" s="425" t="s">
        <v>460</v>
      </c>
      <c r="C507" s="424"/>
      <c r="D507" s="415">
        <v>23467</v>
      </c>
      <c r="E507" s="415">
        <v>23359</v>
      </c>
      <c r="F507" s="415">
        <v>13807</v>
      </c>
      <c r="G507" s="415">
        <v>13807</v>
      </c>
    </row>
    <row r="508" spans="1:7" ht="12.75" x14ac:dyDescent="0.2">
      <c r="A508" s="527"/>
      <c r="B508" s="425" t="s">
        <v>461</v>
      </c>
      <c r="C508" s="424"/>
      <c r="D508" s="415">
        <v>24114</v>
      </c>
      <c r="E508" s="415">
        <v>24017</v>
      </c>
      <c r="F508" s="415">
        <v>12910</v>
      </c>
      <c r="G508" s="415">
        <v>12910</v>
      </c>
    </row>
    <row r="509" spans="1:7" ht="12.75" x14ac:dyDescent="0.2">
      <c r="A509" s="527"/>
      <c r="B509" s="425" t="s">
        <v>462</v>
      </c>
      <c r="C509" s="424"/>
      <c r="D509" s="415">
        <v>24703</v>
      </c>
      <c r="E509" s="415">
        <v>24597</v>
      </c>
      <c r="F509" s="415">
        <v>11668</v>
      </c>
      <c r="G509" s="415">
        <v>11668</v>
      </c>
    </row>
    <row r="510" spans="1:7" ht="12.75" x14ac:dyDescent="0.2">
      <c r="A510" s="527"/>
      <c r="B510" s="425" t="s">
        <v>463</v>
      </c>
      <c r="C510" s="424"/>
      <c r="D510" s="415">
        <v>25365</v>
      </c>
      <c r="E510" s="415">
        <v>25093</v>
      </c>
      <c r="F510" s="415">
        <v>8935</v>
      </c>
      <c r="G510" s="415">
        <v>8935</v>
      </c>
    </row>
    <row r="511" spans="1:7" ht="12.75" x14ac:dyDescent="0.2">
      <c r="A511" s="527"/>
      <c r="B511" s="425" t="s">
        <v>464</v>
      </c>
      <c r="C511" s="424"/>
      <c r="D511" s="415">
        <v>26237</v>
      </c>
      <c r="E511" s="415">
        <v>25528</v>
      </c>
      <c r="F511" s="415">
        <v>3551</v>
      </c>
      <c r="G511" s="415">
        <v>3551</v>
      </c>
    </row>
    <row r="512" spans="1:7" ht="12.75" x14ac:dyDescent="0.2">
      <c r="A512" s="527"/>
      <c r="B512" s="425" t="s">
        <v>465</v>
      </c>
      <c r="C512" s="424"/>
      <c r="D512" s="415">
        <v>13432</v>
      </c>
      <c r="E512" s="415">
        <v>13379</v>
      </c>
      <c r="F512" s="415">
        <v>11864</v>
      </c>
      <c r="G512" s="415">
        <v>11864</v>
      </c>
    </row>
    <row r="513" spans="1:7" ht="12.75" x14ac:dyDescent="0.2">
      <c r="A513" s="527"/>
      <c r="B513" s="425" t="s">
        <v>466</v>
      </c>
      <c r="C513" s="424"/>
      <c r="D513" s="415">
        <v>15381</v>
      </c>
      <c r="E513" s="415">
        <v>15262</v>
      </c>
      <c r="F513" s="415">
        <v>12089</v>
      </c>
      <c r="G513" s="415">
        <v>12089</v>
      </c>
    </row>
    <row r="514" spans="1:7" ht="12.75" x14ac:dyDescent="0.2">
      <c r="A514" s="527"/>
      <c r="B514" s="425" t="s">
        <v>467</v>
      </c>
      <c r="C514" s="424"/>
      <c r="D514" s="415">
        <v>17047</v>
      </c>
      <c r="E514" s="415">
        <v>16905</v>
      </c>
      <c r="F514" s="415">
        <v>12677</v>
      </c>
      <c r="G514" s="415">
        <v>12677</v>
      </c>
    </row>
    <row r="515" spans="1:7" ht="12.75" x14ac:dyDescent="0.2">
      <c r="A515" s="527"/>
      <c r="B515" s="425" t="s">
        <v>468</v>
      </c>
      <c r="C515" s="424"/>
      <c r="D515" s="415">
        <v>18930</v>
      </c>
      <c r="E515" s="415">
        <v>18773</v>
      </c>
      <c r="F515" s="415">
        <v>13911</v>
      </c>
      <c r="G515" s="415">
        <v>13911</v>
      </c>
    </row>
    <row r="516" spans="1:7" ht="12.75" x14ac:dyDescent="0.2">
      <c r="A516" s="527"/>
      <c r="B516" s="425" t="s">
        <v>469</v>
      </c>
      <c r="C516" s="424"/>
      <c r="D516" s="415">
        <v>20301</v>
      </c>
      <c r="E516" s="415">
        <v>20123</v>
      </c>
      <c r="F516" s="415">
        <v>14239</v>
      </c>
      <c r="G516" s="415">
        <v>14239</v>
      </c>
    </row>
    <row r="517" spans="1:7" ht="12.75" x14ac:dyDescent="0.2">
      <c r="A517" s="527"/>
      <c r="B517" s="425" t="s">
        <v>470</v>
      </c>
      <c r="C517" s="424"/>
      <c r="D517" s="415">
        <v>21322</v>
      </c>
      <c r="E517" s="415">
        <v>21134</v>
      </c>
      <c r="F517" s="415">
        <v>14277</v>
      </c>
      <c r="G517" s="415">
        <v>14277</v>
      </c>
    </row>
    <row r="518" spans="1:7" ht="12.75" x14ac:dyDescent="0.2">
      <c r="A518" s="527"/>
      <c r="B518" s="425" t="s">
        <v>471</v>
      </c>
      <c r="C518" s="424"/>
      <c r="D518" s="415">
        <v>22458</v>
      </c>
      <c r="E518" s="415">
        <v>22262</v>
      </c>
      <c r="F518" s="415">
        <v>14010</v>
      </c>
      <c r="G518" s="415">
        <v>14010</v>
      </c>
    </row>
    <row r="519" spans="1:7" ht="12.75" x14ac:dyDescent="0.2">
      <c r="A519" s="527"/>
      <c r="B519" s="425" t="s">
        <v>472</v>
      </c>
      <c r="C519" s="424"/>
      <c r="D519" s="415">
        <v>23216</v>
      </c>
      <c r="E519" s="415">
        <v>23014</v>
      </c>
      <c r="F519" s="415">
        <v>13281</v>
      </c>
      <c r="G519" s="415">
        <v>13281</v>
      </c>
    </row>
    <row r="520" spans="1:7" ht="12.75" x14ac:dyDescent="0.2">
      <c r="A520" s="527"/>
      <c r="B520" s="425" t="s">
        <v>473</v>
      </c>
      <c r="C520" s="424"/>
      <c r="D520" s="415">
        <v>23878</v>
      </c>
      <c r="E520" s="415">
        <v>23667</v>
      </c>
      <c r="F520" s="415">
        <v>12472</v>
      </c>
      <c r="G520" s="415">
        <v>12472</v>
      </c>
    </row>
    <row r="521" spans="1:7" ht="12.75" x14ac:dyDescent="0.2">
      <c r="A521" s="527"/>
      <c r="B521" s="425" t="s">
        <v>474</v>
      </c>
      <c r="C521" s="424"/>
      <c r="D521" s="415">
        <v>24361</v>
      </c>
      <c r="E521" s="415">
        <v>24147</v>
      </c>
      <c r="F521" s="415">
        <v>10972</v>
      </c>
      <c r="G521" s="415">
        <v>10972</v>
      </c>
    </row>
    <row r="522" spans="1:7" ht="12.75" x14ac:dyDescent="0.2">
      <c r="A522" s="527"/>
      <c r="B522" s="425" t="s">
        <v>475</v>
      </c>
      <c r="C522" s="424"/>
      <c r="D522" s="415">
        <v>25025</v>
      </c>
      <c r="E522" s="415">
        <v>24668</v>
      </c>
      <c r="F522" s="415">
        <v>8464</v>
      </c>
      <c r="G522" s="415">
        <v>8464</v>
      </c>
    </row>
    <row r="523" spans="1:7" ht="12.75" x14ac:dyDescent="0.2">
      <c r="A523" s="527"/>
      <c r="B523" s="425" t="s">
        <v>476</v>
      </c>
      <c r="C523" s="424"/>
      <c r="D523" s="415">
        <v>25807</v>
      </c>
      <c r="E523" s="415">
        <v>25075</v>
      </c>
      <c r="F523" s="415">
        <v>3912</v>
      </c>
      <c r="G523" s="415">
        <v>3912</v>
      </c>
    </row>
    <row r="524" spans="1:7" ht="12.75" x14ac:dyDescent="0.2">
      <c r="A524" s="527"/>
      <c r="B524" s="425" t="s">
        <v>479</v>
      </c>
      <c r="C524" s="424"/>
      <c r="D524" s="415">
        <v>14605</v>
      </c>
      <c r="E524" s="415">
        <v>14573</v>
      </c>
      <c r="F524" s="415">
        <v>12411</v>
      </c>
      <c r="G524" s="415">
        <v>12411</v>
      </c>
    </row>
    <row r="525" spans="1:7" ht="12.75" x14ac:dyDescent="0.2">
      <c r="A525" s="527"/>
      <c r="B525" s="425" t="s">
        <v>480</v>
      </c>
      <c r="C525" s="424"/>
      <c r="D525" s="415">
        <v>16385</v>
      </c>
      <c r="E525" s="415">
        <v>16316</v>
      </c>
      <c r="F525" s="415">
        <v>12664</v>
      </c>
      <c r="G525" s="415">
        <v>12664</v>
      </c>
    </row>
    <row r="526" spans="1:7" ht="12.75" x14ac:dyDescent="0.2">
      <c r="A526" s="527"/>
      <c r="B526" s="425" t="s">
        <v>481</v>
      </c>
      <c r="C526" s="424"/>
      <c r="D526" s="415">
        <v>17797</v>
      </c>
      <c r="E526" s="415">
        <v>17700</v>
      </c>
      <c r="F526" s="415">
        <v>13092</v>
      </c>
      <c r="G526" s="415">
        <v>13092</v>
      </c>
    </row>
    <row r="527" spans="1:7" ht="12.75" x14ac:dyDescent="0.2">
      <c r="A527" s="527"/>
      <c r="B527" s="425" t="s">
        <v>482</v>
      </c>
      <c r="C527" s="424"/>
      <c r="D527" s="415">
        <v>19028</v>
      </c>
      <c r="E527" s="415">
        <v>18915</v>
      </c>
      <c r="F527" s="415">
        <v>13606</v>
      </c>
      <c r="G527" s="415">
        <v>13606</v>
      </c>
    </row>
    <row r="528" spans="1:7" ht="12.75" x14ac:dyDescent="0.2">
      <c r="A528" s="527"/>
      <c r="B528" s="425" t="s">
        <v>483</v>
      </c>
      <c r="C528" s="424"/>
      <c r="D528" s="415">
        <v>19995</v>
      </c>
      <c r="E528" s="415">
        <v>19868</v>
      </c>
      <c r="F528" s="415">
        <v>13500</v>
      </c>
      <c r="G528" s="415">
        <v>13500</v>
      </c>
    </row>
    <row r="529" spans="1:7" ht="12.75" x14ac:dyDescent="0.2">
      <c r="A529" s="527"/>
      <c r="B529" s="425" t="s">
        <v>484</v>
      </c>
      <c r="C529" s="424"/>
      <c r="D529" s="415">
        <v>21024</v>
      </c>
      <c r="E529" s="415">
        <v>20886</v>
      </c>
      <c r="F529" s="415">
        <v>13575</v>
      </c>
      <c r="G529" s="415">
        <v>13575</v>
      </c>
    </row>
    <row r="530" spans="1:7" ht="12.75" x14ac:dyDescent="0.2">
      <c r="A530" s="527"/>
      <c r="B530" s="425" t="s">
        <v>485</v>
      </c>
      <c r="C530" s="424"/>
      <c r="D530" s="415">
        <v>21756</v>
      </c>
      <c r="E530" s="415">
        <v>21606</v>
      </c>
      <c r="F530" s="415">
        <v>13219</v>
      </c>
      <c r="G530" s="415">
        <v>13219</v>
      </c>
    </row>
    <row r="531" spans="1:7" ht="12.75" x14ac:dyDescent="0.2">
      <c r="A531" s="527"/>
      <c r="B531" s="425" t="s">
        <v>486</v>
      </c>
      <c r="C531" s="424"/>
      <c r="D531" s="415">
        <v>22377</v>
      </c>
      <c r="E531" s="415">
        <v>22220</v>
      </c>
      <c r="F531" s="415">
        <v>12173</v>
      </c>
      <c r="G531" s="415">
        <v>12173</v>
      </c>
    </row>
    <row r="532" spans="1:7" ht="12.75" x14ac:dyDescent="0.2">
      <c r="A532" s="527"/>
      <c r="B532" s="425" t="s">
        <v>487</v>
      </c>
      <c r="C532" s="424"/>
      <c r="D532" s="415">
        <v>22803</v>
      </c>
      <c r="E532" s="415">
        <v>22643</v>
      </c>
      <c r="F532" s="415">
        <v>11274</v>
      </c>
      <c r="G532" s="415">
        <v>11274</v>
      </c>
    </row>
    <row r="533" spans="1:7" ht="12.75" x14ac:dyDescent="0.2">
      <c r="A533" s="527"/>
      <c r="B533" s="425" t="s">
        <v>488</v>
      </c>
      <c r="C533" s="424"/>
      <c r="D533" s="415">
        <v>23361</v>
      </c>
      <c r="E533" s="415">
        <v>23197</v>
      </c>
      <c r="F533" s="415">
        <v>9565</v>
      </c>
      <c r="G533" s="415">
        <v>9565</v>
      </c>
    </row>
    <row r="534" spans="1:7" ht="12.75" x14ac:dyDescent="0.2">
      <c r="A534" s="527"/>
      <c r="B534" s="425" t="s">
        <v>489</v>
      </c>
      <c r="C534" s="424"/>
      <c r="D534" s="415">
        <v>23864</v>
      </c>
      <c r="E534" s="415">
        <v>23514</v>
      </c>
      <c r="F534" s="415">
        <v>7428</v>
      </c>
      <c r="G534" s="415">
        <v>7428</v>
      </c>
    </row>
    <row r="535" spans="1:7" ht="12.75" x14ac:dyDescent="0.2">
      <c r="A535" s="527"/>
      <c r="B535" s="425" t="s">
        <v>490</v>
      </c>
      <c r="C535" s="424"/>
      <c r="D535" s="415">
        <v>24522</v>
      </c>
      <c r="E535" s="415">
        <v>23747</v>
      </c>
      <c r="F535" s="415">
        <v>3350</v>
      </c>
      <c r="G535" s="415">
        <v>3350</v>
      </c>
    </row>
    <row r="536" spans="1:7" ht="12.75" customHeight="1" x14ac:dyDescent="0.2">
      <c r="A536" s="527"/>
      <c r="B536" s="425" t="s">
        <v>491</v>
      </c>
      <c r="C536" s="424"/>
      <c r="D536" s="415">
        <v>13865</v>
      </c>
      <c r="E536" s="415">
        <v>13808</v>
      </c>
      <c r="F536" s="415">
        <v>12146</v>
      </c>
      <c r="G536" s="415">
        <v>12146</v>
      </c>
    </row>
    <row r="537" spans="1:7" ht="12.75" x14ac:dyDescent="0.2">
      <c r="A537" s="527"/>
      <c r="B537" s="425" t="s">
        <v>492</v>
      </c>
      <c r="C537" s="424"/>
      <c r="D537" s="415">
        <v>16098</v>
      </c>
      <c r="E537" s="415">
        <v>16011</v>
      </c>
      <c r="F537" s="415">
        <v>11996</v>
      </c>
      <c r="G537" s="415">
        <v>11996</v>
      </c>
    </row>
    <row r="538" spans="1:7" ht="12.75" x14ac:dyDescent="0.2">
      <c r="A538" s="527"/>
      <c r="B538" s="425" t="s">
        <v>493</v>
      </c>
      <c r="C538" s="424"/>
      <c r="D538" s="415">
        <v>17434</v>
      </c>
      <c r="E538" s="415">
        <v>17330</v>
      </c>
      <c r="F538" s="415">
        <v>12343</v>
      </c>
      <c r="G538" s="415">
        <v>12343</v>
      </c>
    </row>
    <row r="539" spans="1:7" ht="12.75" x14ac:dyDescent="0.2">
      <c r="A539" s="527"/>
      <c r="B539" s="425" t="s">
        <v>494</v>
      </c>
      <c r="C539" s="424"/>
      <c r="D539" s="415">
        <v>18186</v>
      </c>
      <c r="E539" s="415">
        <v>18065</v>
      </c>
      <c r="F539" s="415">
        <v>12316</v>
      </c>
      <c r="G539" s="415">
        <v>12316</v>
      </c>
    </row>
    <row r="540" spans="1:7" ht="12.75" x14ac:dyDescent="0.2">
      <c r="A540" s="527"/>
      <c r="B540" s="425" t="s">
        <v>495</v>
      </c>
      <c r="C540" s="424"/>
      <c r="D540" s="415">
        <v>19186</v>
      </c>
      <c r="E540" s="415">
        <v>19051</v>
      </c>
      <c r="F540" s="415">
        <v>12541</v>
      </c>
      <c r="G540" s="415">
        <v>12541</v>
      </c>
    </row>
    <row r="541" spans="1:7" ht="12.75" x14ac:dyDescent="0.2">
      <c r="A541" s="527"/>
      <c r="B541" s="425" t="s">
        <v>496</v>
      </c>
      <c r="C541" s="424"/>
      <c r="D541" s="415">
        <v>19892</v>
      </c>
      <c r="E541" s="415">
        <v>19742</v>
      </c>
      <c r="F541" s="415">
        <v>12408</v>
      </c>
      <c r="G541" s="415">
        <v>12408</v>
      </c>
    </row>
    <row r="542" spans="1:7" ht="12.75" x14ac:dyDescent="0.2">
      <c r="A542" s="527"/>
      <c r="B542" s="425" t="s">
        <v>497</v>
      </c>
      <c r="C542" s="424"/>
      <c r="D542" s="415">
        <v>20643</v>
      </c>
      <c r="E542" s="415">
        <v>20481</v>
      </c>
      <c r="F542" s="415">
        <v>11876</v>
      </c>
      <c r="G542" s="415">
        <v>11876</v>
      </c>
    </row>
    <row r="543" spans="1:7" ht="12.75" x14ac:dyDescent="0.2">
      <c r="A543" s="527"/>
      <c r="B543" s="425" t="s">
        <v>498</v>
      </c>
      <c r="C543" s="424"/>
      <c r="D543" s="415">
        <v>21170</v>
      </c>
      <c r="E543" s="415">
        <v>20992</v>
      </c>
      <c r="F543" s="415">
        <v>11018</v>
      </c>
      <c r="G543" s="415">
        <v>11018</v>
      </c>
    </row>
    <row r="544" spans="1:7" ht="12.75" x14ac:dyDescent="0.2">
      <c r="A544" s="527"/>
      <c r="B544" s="425" t="s">
        <v>499</v>
      </c>
      <c r="C544" s="424"/>
      <c r="D544" s="415">
        <v>22136</v>
      </c>
      <c r="E544" s="415">
        <v>21945</v>
      </c>
      <c r="F544" s="415">
        <v>10396</v>
      </c>
      <c r="G544" s="415">
        <v>10396</v>
      </c>
    </row>
    <row r="545" spans="1:7" ht="12.75" x14ac:dyDescent="0.2">
      <c r="A545" s="527"/>
      <c r="B545" s="425" t="s">
        <v>500</v>
      </c>
      <c r="C545" s="424"/>
      <c r="D545" s="415">
        <v>22715</v>
      </c>
      <c r="E545" s="415">
        <v>22509</v>
      </c>
      <c r="F545" s="415">
        <v>8652</v>
      </c>
      <c r="G545" s="415">
        <v>8652</v>
      </c>
    </row>
    <row r="546" spans="1:7" ht="12.75" x14ac:dyDescent="0.2">
      <c r="A546" s="527"/>
      <c r="B546" s="425" t="s">
        <v>501</v>
      </c>
      <c r="C546" s="424"/>
      <c r="D546" s="415">
        <v>23369</v>
      </c>
      <c r="E546" s="415">
        <v>22958</v>
      </c>
      <c r="F546" s="415">
        <v>6009</v>
      </c>
      <c r="G546" s="415">
        <v>6009</v>
      </c>
    </row>
    <row r="547" spans="1:7" ht="12.75" x14ac:dyDescent="0.2">
      <c r="A547" s="523"/>
      <c r="B547" s="425" t="s">
        <v>502</v>
      </c>
      <c r="C547" s="424"/>
      <c r="D547" s="415">
        <v>24135</v>
      </c>
      <c r="E547" s="415">
        <v>23349</v>
      </c>
      <c r="F547" s="415">
        <v>2738</v>
      </c>
      <c r="G547" s="415">
        <v>2738</v>
      </c>
    </row>
    <row r="548" spans="1:7" ht="12.75" customHeight="1" x14ac:dyDescent="0.2">
      <c r="A548" s="526" t="s">
        <v>115</v>
      </c>
      <c r="B548" s="425" t="s">
        <v>432</v>
      </c>
      <c r="C548" s="424"/>
      <c r="D548" s="415">
        <v>41694</v>
      </c>
      <c r="E548" s="415">
        <v>41658</v>
      </c>
      <c r="F548" s="415">
        <v>36745</v>
      </c>
      <c r="G548" s="415">
        <v>36745</v>
      </c>
    </row>
    <row r="549" spans="1:7" ht="12.75" x14ac:dyDescent="0.2">
      <c r="A549" s="527"/>
      <c r="B549" s="425" t="s">
        <v>433</v>
      </c>
      <c r="C549" s="424"/>
      <c r="D549" s="415">
        <v>47057</v>
      </c>
      <c r="E549" s="415">
        <v>46980</v>
      </c>
      <c r="F549" s="415">
        <v>36203</v>
      </c>
      <c r="G549" s="415">
        <v>36203</v>
      </c>
    </row>
    <row r="550" spans="1:7" ht="12.75" x14ac:dyDescent="0.2">
      <c r="A550" s="527"/>
      <c r="B550" s="425" t="s">
        <v>434</v>
      </c>
      <c r="C550" s="424"/>
      <c r="D550" s="415">
        <v>50898</v>
      </c>
      <c r="E550" s="415">
        <v>50789</v>
      </c>
      <c r="F550" s="415">
        <v>36572</v>
      </c>
      <c r="G550" s="415">
        <v>36572</v>
      </c>
    </row>
    <row r="551" spans="1:7" ht="12.75" x14ac:dyDescent="0.2">
      <c r="A551" s="527"/>
      <c r="B551" s="425" t="s">
        <v>435</v>
      </c>
      <c r="C551" s="424"/>
      <c r="D551" s="415">
        <v>53511</v>
      </c>
      <c r="E551" s="415">
        <v>53380</v>
      </c>
      <c r="F551" s="415">
        <v>36619</v>
      </c>
      <c r="G551" s="415">
        <v>36619</v>
      </c>
    </row>
    <row r="552" spans="1:7" ht="12.75" x14ac:dyDescent="0.2">
      <c r="A552" s="527"/>
      <c r="B552" s="425" t="s">
        <v>436</v>
      </c>
      <c r="C552" s="424"/>
      <c r="D552" s="415">
        <v>56504</v>
      </c>
      <c r="E552" s="415">
        <v>56356</v>
      </c>
      <c r="F552" s="415">
        <v>36959</v>
      </c>
      <c r="G552" s="415">
        <v>36959</v>
      </c>
    </row>
    <row r="553" spans="1:7" ht="12.75" x14ac:dyDescent="0.2">
      <c r="A553" s="527"/>
      <c r="B553" s="425" t="s">
        <v>437</v>
      </c>
      <c r="C553" s="424"/>
      <c r="D553" s="415">
        <v>59888</v>
      </c>
      <c r="E553" s="415">
        <v>59729</v>
      </c>
      <c r="F553" s="415">
        <v>36815</v>
      </c>
      <c r="G553" s="415">
        <v>36815</v>
      </c>
    </row>
    <row r="554" spans="1:7" ht="12.75" x14ac:dyDescent="0.2">
      <c r="A554" s="527"/>
      <c r="B554" s="425" t="s">
        <v>438</v>
      </c>
      <c r="C554" s="424"/>
      <c r="D554" s="415">
        <v>62833</v>
      </c>
      <c r="E554" s="415">
        <v>62659</v>
      </c>
      <c r="F554" s="415">
        <v>35352</v>
      </c>
      <c r="G554" s="415">
        <v>35352</v>
      </c>
    </row>
    <row r="555" spans="1:7" ht="12.75" x14ac:dyDescent="0.2">
      <c r="A555" s="527"/>
      <c r="B555" s="425" t="s">
        <v>439</v>
      </c>
      <c r="C555" s="424"/>
      <c r="D555" s="415">
        <v>65349</v>
      </c>
      <c r="E555" s="415">
        <v>65155</v>
      </c>
      <c r="F555" s="415">
        <v>32571</v>
      </c>
      <c r="G555" s="415">
        <v>32571</v>
      </c>
    </row>
    <row r="556" spans="1:7" ht="12.75" x14ac:dyDescent="0.2">
      <c r="A556" s="527"/>
      <c r="B556" s="425" t="s">
        <v>440</v>
      </c>
      <c r="C556" s="424"/>
      <c r="D556" s="415">
        <v>67314</v>
      </c>
      <c r="E556" s="415">
        <v>67049</v>
      </c>
      <c r="F556" s="415">
        <v>30372</v>
      </c>
      <c r="G556" s="415">
        <v>30372</v>
      </c>
    </row>
    <row r="557" spans="1:7" ht="12.75" x14ac:dyDescent="0.2">
      <c r="A557" s="527"/>
      <c r="B557" s="425" t="s">
        <v>441</v>
      </c>
      <c r="C557" s="424"/>
      <c r="D557" s="415">
        <v>69731</v>
      </c>
      <c r="E557" s="415">
        <v>69214</v>
      </c>
      <c r="F557" s="415">
        <v>28141</v>
      </c>
      <c r="G557" s="415">
        <v>28141</v>
      </c>
    </row>
    <row r="558" spans="1:7" ht="12.75" x14ac:dyDescent="0.2">
      <c r="A558" s="527"/>
      <c r="B558" s="425" t="s">
        <v>442</v>
      </c>
      <c r="C558" s="424"/>
      <c r="D558" s="415">
        <v>72008</v>
      </c>
      <c r="E558" s="415">
        <v>71019</v>
      </c>
      <c r="F558" s="415">
        <v>23114</v>
      </c>
      <c r="G558" s="415">
        <v>23114</v>
      </c>
    </row>
    <row r="559" spans="1:7" ht="12.75" x14ac:dyDescent="0.2">
      <c r="A559" s="527"/>
      <c r="B559" s="425" t="s">
        <v>443</v>
      </c>
      <c r="C559" s="424"/>
      <c r="D559" s="415">
        <v>74134</v>
      </c>
      <c r="E559" s="415">
        <v>72363</v>
      </c>
      <c r="F559" s="415">
        <v>10174</v>
      </c>
      <c r="G559" s="415">
        <v>10174</v>
      </c>
    </row>
    <row r="560" spans="1:7" ht="12.75" x14ac:dyDescent="0.2">
      <c r="A560" s="527"/>
      <c r="B560" s="425" t="s">
        <v>453</v>
      </c>
      <c r="C560" s="424"/>
      <c r="D560" s="415">
        <v>44023</v>
      </c>
      <c r="E560" s="415">
        <v>43996</v>
      </c>
      <c r="F560" s="415">
        <v>38768</v>
      </c>
      <c r="G560" s="415">
        <v>38768</v>
      </c>
    </row>
    <row r="561" spans="1:7" ht="12.75" x14ac:dyDescent="0.2">
      <c r="A561" s="527"/>
      <c r="B561" s="425" t="s">
        <v>454</v>
      </c>
      <c r="C561" s="424"/>
      <c r="D561" s="415">
        <v>49687</v>
      </c>
      <c r="E561" s="415">
        <v>49577</v>
      </c>
      <c r="F561" s="415">
        <v>38893</v>
      </c>
      <c r="G561" s="415">
        <v>38893</v>
      </c>
    </row>
    <row r="562" spans="1:7" ht="12.75" x14ac:dyDescent="0.2">
      <c r="A562" s="527"/>
      <c r="B562" s="425" t="s">
        <v>455</v>
      </c>
      <c r="C562" s="424"/>
      <c r="D562" s="415">
        <v>55102</v>
      </c>
      <c r="E562" s="415">
        <v>54972</v>
      </c>
      <c r="F562" s="415">
        <v>40851</v>
      </c>
      <c r="G562" s="415">
        <v>40851</v>
      </c>
    </row>
    <row r="563" spans="1:7" ht="12.75" x14ac:dyDescent="0.2">
      <c r="A563" s="527"/>
      <c r="B563" s="425" t="s">
        <v>456</v>
      </c>
      <c r="C563" s="424"/>
      <c r="D563" s="415">
        <v>58523</v>
      </c>
      <c r="E563" s="415">
        <v>58376</v>
      </c>
      <c r="F563" s="415">
        <v>41822</v>
      </c>
      <c r="G563" s="415">
        <v>41822</v>
      </c>
    </row>
    <row r="564" spans="1:7" ht="12.75" x14ac:dyDescent="0.2">
      <c r="A564" s="527"/>
      <c r="B564" s="425" t="s">
        <v>457</v>
      </c>
      <c r="C564" s="424"/>
      <c r="D564" s="415">
        <v>62229</v>
      </c>
      <c r="E564" s="415">
        <v>62070</v>
      </c>
      <c r="F564" s="415">
        <v>42868</v>
      </c>
      <c r="G564" s="415">
        <v>42868</v>
      </c>
    </row>
    <row r="565" spans="1:7" ht="12.75" x14ac:dyDescent="0.2">
      <c r="A565" s="527"/>
      <c r="B565" s="425" t="s">
        <v>458</v>
      </c>
      <c r="C565" s="424"/>
      <c r="D565" s="415">
        <v>65443</v>
      </c>
      <c r="E565" s="415">
        <v>65276</v>
      </c>
      <c r="F565" s="415">
        <v>43598</v>
      </c>
      <c r="G565" s="415">
        <v>43598</v>
      </c>
    </row>
    <row r="566" spans="1:7" ht="12.75" x14ac:dyDescent="0.2">
      <c r="A566" s="527"/>
      <c r="B566" s="425" t="s">
        <v>459</v>
      </c>
      <c r="C566" s="424"/>
      <c r="D566" s="415">
        <v>69001</v>
      </c>
      <c r="E566" s="415">
        <v>68696</v>
      </c>
      <c r="F566" s="415">
        <v>42537</v>
      </c>
      <c r="G566" s="415">
        <v>42537</v>
      </c>
    </row>
    <row r="567" spans="1:7" ht="12.75" x14ac:dyDescent="0.2">
      <c r="A567" s="527"/>
      <c r="B567" s="425" t="s">
        <v>460</v>
      </c>
      <c r="C567" s="424"/>
      <c r="D567" s="415">
        <v>71434</v>
      </c>
      <c r="E567" s="415">
        <v>71097</v>
      </c>
      <c r="F567" s="415">
        <v>40558</v>
      </c>
      <c r="G567" s="415">
        <v>40558</v>
      </c>
    </row>
    <row r="568" spans="1:7" ht="12.75" x14ac:dyDescent="0.2">
      <c r="A568" s="527"/>
      <c r="B568" s="425" t="s">
        <v>461</v>
      </c>
      <c r="C568" s="424"/>
      <c r="D568" s="415">
        <v>73502</v>
      </c>
      <c r="E568" s="415">
        <v>73247</v>
      </c>
      <c r="F568" s="415">
        <v>38740</v>
      </c>
      <c r="G568" s="415">
        <v>38740</v>
      </c>
    </row>
    <row r="569" spans="1:7" ht="12.75" x14ac:dyDescent="0.2">
      <c r="A569" s="527"/>
      <c r="B569" s="425" t="s">
        <v>462</v>
      </c>
      <c r="C569" s="424"/>
      <c r="D569" s="415">
        <v>75192</v>
      </c>
      <c r="E569" s="415">
        <v>74913</v>
      </c>
      <c r="F569" s="415">
        <v>35912</v>
      </c>
      <c r="G569" s="415">
        <v>35912</v>
      </c>
    </row>
    <row r="570" spans="1:7" ht="12.75" x14ac:dyDescent="0.2">
      <c r="A570" s="527"/>
      <c r="B570" s="425" t="s">
        <v>463</v>
      </c>
      <c r="C570" s="424"/>
      <c r="D570" s="415">
        <v>76967</v>
      </c>
      <c r="E570" s="415">
        <v>76639</v>
      </c>
      <c r="F570" s="415">
        <v>29979</v>
      </c>
      <c r="G570" s="415">
        <v>29979</v>
      </c>
    </row>
    <row r="571" spans="1:7" ht="12.75" x14ac:dyDescent="0.2">
      <c r="A571" s="527"/>
      <c r="B571" s="425" t="s">
        <v>464</v>
      </c>
      <c r="C571" s="424"/>
      <c r="D571" s="415">
        <v>79640</v>
      </c>
      <c r="E571" s="415">
        <v>77688</v>
      </c>
      <c r="F571" s="415">
        <v>11357</v>
      </c>
      <c r="G571" s="415">
        <v>11357</v>
      </c>
    </row>
    <row r="572" spans="1:7" ht="12.75" x14ac:dyDescent="0.2">
      <c r="A572" s="527"/>
      <c r="B572" s="425" t="s">
        <v>465</v>
      </c>
      <c r="C572" s="424"/>
      <c r="D572" s="415">
        <v>47325</v>
      </c>
      <c r="E572" s="415">
        <v>47239</v>
      </c>
      <c r="F572" s="415">
        <v>41301</v>
      </c>
      <c r="G572" s="415">
        <v>41301</v>
      </c>
    </row>
    <row r="573" spans="1:7" ht="12.75" x14ac:dyDescent="0.2">
      <c r="A573" s="527"/>
      <c r="B573" s="425" t="s">
        <v>466</v>
      </c>
      <c r="C573" s="424"/>
      <c r="D573" s="415">
        <v>52549</v>
      </c>
      <c r="E573" s="415">
        <v>52346</v>
      </c>
      <c r="F573" s="415">
        <v>39868</v>
      </c>
      <c r="G573" s="415">
        <v>39868</v>
      </c>
    </row>
    <row r="574" spans="1:7" ht="12.75" x14ac:dyDescent="0.2">
      <c r="A574" s="527"/>
      <c r="B574" s="425" t="s">
        <v>467</v>
      </c>
      <c r="C574" s="424"/>
      <c r="D574" s="415">
        <v>56586</v>
      </c>
      <c r="E574" s="415">
        <v>56271</v>
      </c>
      <c r="F574" s="415">
        <v>40416</v>
      </c>
      <c r="G574" s="415">
        <v>40416</v>
      </c>
    </row>
    <row r="575" spans="1:7" ht="12.75" x14ac:dyDescent="0.2">
      <c r="A575" s="527"/>
      <c r="B575" s="425" t="s">
        <v>468</v>
      </c>
      <c r="C575" s="424"/>
      <c r="D575" s="415">
        <v>60521</v>
      </c>
      <c r="E575" s="415">
        <v>60150</v>
      </c>
      <c r="F575" s="415">
        <v>42580</v>
      </c>
      <c r="G575" s="415">
        <v>42580</v>
      </c>
    </row>
    <row r="576" spans="1:7" ht="12.75" x14ac:dyDescent="0.2">
      <c r="A576" s="527"/>
      <c r="B576" s="425" t="s">
        <v>469</v>
      </c>
      <c r="C576" s="424"/>
      <c r="D576" s="415">
        <v>64041</v>
      </c>
      <c r="E576" s="415">
        <v>63621</v>
      </c>
      <c r="F576" s="415">
        <v>43203</v>
      </c>
      <c r="G576" s="415">
        <v>43203</v>
      </c>
    </row>
    <row r="577" spans="1:7" ht="12.75" x14ac:dyDescent="0.2">
      <c r="A577" s="527"/>
      <c r="B577" s="425" t="s">
        <v>470</v>
      </c>
      <c r="C577" s="424"/>
      <c r="D577" s="415">
        <v>66692</v>
      </c>
      <c r="E577" s="415">
        <v>66235</v>
      </c>
      <c r="F577" s="415">
        <v>43242</v>
      </c>
      <c r="G577" s="415">
        <v>43242</v>
      </c>
    </row>
    <row r="578" spans="1:7" ht="12.75" x14ac:dyDescent="0.2">
      <c r="A578" s="527"/>
      <c r="B578" s="425" t="s">
        <v>471</v>
      </c>
      <c r="C578" s="424"/>
      <c r="D578" s="415">
        <v>69650</v>
      </c>
      <c r="E578" s="415">
        <v>69158</v>
      </c>
      <c r="F578" s="415">
        <v>42159</v>
      </c>
      <c r="G578" s="415">
        <v>42159</v>
      </c>
    </row>
    <row r="579" spans="1:7" ht="12.75" x14ac:dyDescent="0.2">
      <c r="A579" s="527"/>
      <c r="B579" s="425" t="s">
        <v>472</v>
      </c>
      <c r="C579" s="424"/>
      <c r="D579" s="415">
        <v>71779</v>
      </c>
      <c r="E579" s="415">
        <v>71252</v>
      </c>
      <c r="F579" s="415">
        <v>40445</v>
      </c>
      <c r="G579" s="415">
        <v>40445</v>
      </c>
    </row>
    <row r="580" spans="1:7" ht="12.75" x14ac:dyDescent="0.2">
      <c r="A580" s="527"/>
      <c r="B580" s="425" t="s">
        <v>473</v>
      </c>
      <c r="C580" s="424"/>
      <c r="D580" s="415">
        <v>73527</v>
      </c>
      <c r="E580" s="415">
        <v>72976</v>
      </c>
      <c r="F580" s="415">
        <v>38351</v>
      </c>
      <c r="G580" s="415">
        <v>38351</v>
      </c>
    </row>
    <row r="581" spans="1:7" ht="12.75" x14ac:dyDescent="0.2">
      <c r="A581" s="527"/>
      <c r="B581" s="425" t="s">
        <v>474</v>
      </c>
      <c r="C581" s="424"/>
      <c r="D581" s="415">
        <v>75005</v>
      </c>
      <c r="E581" s="415">
        <v>74442</v>
      </c>
      <c r="F581" s="415">
        <v>34759</v>
      </c>
      <c r="G581" s="415">
        <v>34759</v>
      </c>
    </row>
    <row r="582" spans="1:7" ht="12.75" x14ac:dyDescent="0.2">
      <c r="A582" s="527"/>
      <c r="B582" s="425" t="s">
        <v>475</v>
      </c>
      <c r="C582" s="424"/>
      <c r="D582" s="415">
        <v>76919</v>
      </c>
      <c r="E582" s="415">
        <v>76339</v>
      </c>
      <c r="F582" s="415">
        <v>28741</v>
      </c>
      <c r="G582" s="415">
        <v>28741</v>
      </c>
    </row>
    <row r="583" spans="1:7" ht="12.75" x14ac:dyDescent="0.2">
      <c r="A583" s="527"/>
      <c r="B583" s="425" t="s">
        <v>476</v>
      </c>
      <c r="C583" s="424"/>
      <c r="D583" s="415">
        <v>79610</v>
      </c>
      <c r="E583" s="415">
        <v>77580</v>
      </c>
      <c r="F583" s="415">
        <v>12909</v>
      </c>
      <c r="G583" s="415">
        <v>12909</v>
      </c>
    </row>
    <row r="584" spans="1:7" ht="12.75" x14ac:dyDescent="0.2">
      <c r="A584" s="527"/>
      <c r="B584" s="425" t="s">
        <v>479</v>
      </c>
      <c r="C584" s="424"/>
      <c r="D584" s="415">
        <v>48455</v>
      </c>
      <c r="E584" s="415">
        <v>48399</v>
      </c>
      <c r="F584" s="415">
        <v>42255</v>
      </c>
      <c r="G584" s="415">
        <v>42255</v>
      </c>
    </row>
    <row r="585" spans="1:7" ht="12.75" x14ac:dyDescent="0.2">
      <c r="A585" s="527"/>
      <c r="B585" s="425" t="s">
        <v>480</v>
      </c>
      <c r="C585" s="424"/>
      <c r="D585" s="415">
        <v>53756</v>
      </c>
      <c r="E585" s="415">
        <v>53593</v>
      </c>
      <c r="F585" s="415">
        <v>41050</v>
      </c>
      <c r="G585" s="415">
        <v>41050</v>
      </c>
    </row>
    <row r="586" spans="1:7" ht="12.75" x14ac:dyDescent="0.2">
      <c r="A586" s="527"/>
      <c r="B586" s="425" t="s">
        <v>481</v>
      </c>
      <c r="C586" s="424"/>
      <c r="D586" s="415">
        <v>57907</v>
      </c>
      <c r="E586" s="415">
        <v>57652</v>
      </c>
      <c r="F586" s="415">
        <v>41275</v>
      </c>
      <c r="G586" s="415">
        <v>41275</v>
      </c>
    </row>
    <row r="587" spans="1:7" ht="12.75" x14ac:dyDescent="0.2">
      <c r="A587" s="527"/>
      <c r="B587" s="425" t="s">
        <v>482</v>
      </c>
      <c r="C587" s="424"/>
      <c r="D587" s="415">
        <v>61067</v>
      </c>
      <c r="E587" s="415">
        <v>60757</v>
      </c>
      <c r="F587" s="415">
        <v>41781</v>
      </c>
      <c r="G587" s="415">
        <v>41781</v>
      </c>
    </row>
    <row r="588" spans="1:7" ht="12.75" x14ac:dyDescent="0.2">
      <c r="A588" s="527"/>
      <c r="B588" s="425" t="s">
        <v>483</v>
      </c>
      <c r="C588" s="424"/>
      <c r="D588" s="415">
        <v>64134</v>
      </c>
      <c r="E588" s="415">
        <v>63774</v>
      </c>
      <c r="F588" s="415">
        <v>42203</v>
      </c>
      <c r="G588" s="415">
        <v>42203</v>
      </c>
    </row>
    <row r="589" spans="1:7" ht="12.75" x14ac:dyDescent="0.2">
      <c r="A589" s="527"/>
      <c r="B589" s="425" t="s">
        <v>484</v>
      </c>
      <c r="C589" s="424"/>
      <c r="D589" s="415">
        <v>66805</v>
      </c>
      <c r="E589" s="415">
        <v>66406</v>
      </c>
      <c r="F589" s="415">
        <v>41806</v>
      </c>
      <c r="G589" s="415">
        <v>41806</v>
      </c>
    </row>
    <row r="590" spans="1:7" ht="12.75" x14ac:dyDescent="0.2">
      <c r="A590" s="527"/>
      <c r="B590" s="425" t="s">
        <v>485</v>
      </c>
      <c r="C590" s="424"/>
      <c r="D590" s="415">
        <v>68699</v>
      </c>
      <c r="E590" s="415">
        <v>68257</v>
      </c>
      <c r="F590" s="415">
        <v>40230</v>
      </c>
      <c r="G590" s="415">
        <v>40230</v>
      </c>
    </row>
    <row r="591" spans="1:7" ht="12.75" x14ac:dyDescent="0.2">
      <c r="A591" s="527"/>
      <c r="B591" s="425" t="s">
        <v>486</v>
      </c>
      <c r="C591" s="424"/>
      <c r="D591" s="415">
        <v>70471</v>
      </c>
      <c r="E591" s="415">
        <v>70005</v>
      </c>
      <c r="F591" s="415">
        <v>37913</v>
      </c>
      <c r="G591" s="415">
        <v>37913</v>
      </c>
    </row>
    <row r="592" spans="1:7" ht="12.75" x14ac:dyDescent="0.2">
      <c r="A592" s="527"/>
      <c r="B592" s="425" t="s">
        <v>487</v>
      </c>
      <c r="C592" s="424"/>
      <c r="D592" s="415">
        <v>71962</v>
      </c>
      <c r="E592" s="415">
        <v>71471</v>
      </c>
      <c r="F592" s="415">
        <v>35336</v>
      </c>
      <c r="G592" s="415">
        <v>35336</v>
      </c>
    </row>
    <row r="593" spans="1:7" ht="12.75" x14ac:dyDescent="0.2">
      <c r="A593" s="527"/>
      <c r="B593" s="425" t="s">
        <v>488</v>
      </c>
      <c r="C593" s="424"/>
      <c r="D593" s="415">
        <v>73673</v>
      </c>
      <c r="E593" s="415">
        <v>73135</v>
      </c>
      <c r="F593" s="415">
        <v>31757</v>
      </c>
      <c r="G593" s="415">
        <v>31757</v>
      </c>
    </row>
    <row r="594" spans="1:7" ht="12.75" x14ac:dyDescent="0.2">
      <c r="A594" s="527"/>
      <c r="B594" s="425" t="s">
        <v>489</v>
      </c>
      <c r="C594" s="424"/>
      <c r="D594" s="415">
        <v>74846</v>
      </c>
      <c r="E594" s="415">
        <v>74295</v>
      </c>
      <c r="F594" s="415">
        <v>26215</v>
      </c>
      <c r="G594" s="415">
        <v>26215</v>
      </c>
    </row>
    <row r="595" spans="1:7" ht="12.75" x14ac:dyDescent="0.2">
      <c r="A595" s="527"/>
      <c r="B595" s="425" t="s">
        <v>490</v>
      </c>
      <c r="C595" s="424"/>
      <c r="D595" s="415">
        <v>77397</v>
      </c>
      <c r="E595" s="415">
        <v>75259</v>
      </c>
      <c r="F595" s="415">
        <v>12548</v>
      </c>
      <c r="G595" s="415">
        <v>12548</v>
      </c>
    </row>
    <row r="596" spans="1:7" ht="12.75" x14ac:dyDescent="0.2">
      <c r="A596" s="527"/>
      <c r="B596" s="425" t="s">
        <v>491</v>
      </c>
      <c r="C596" s="424"/>
      <c r="D596" s="415">
        <v>47121</v>
      </c>
      <c r="E596" s="415">
        <v>47012</v>
      </c>
      <c r="F596" s="415">
        <v>41488</v>
      </c>
      <c r="G596" s="415">
        <v>41488</v>
      </c>
    </row>
    <row r="597" spans="1:7" ht="12.75" x14ac:dyDescent="0.2">
      <c r="A597" s="527"/>
      <c r="B597" s="425" t="s">
        <v>492</v>
      </c>
      <c r="C597" s="424"/>
      <c r="D597" s="415">
        <v>53491</v>
      </c>
      <c r="E597" s="415">
        <v>53235</v>
      </c>
      <c r="F597" s="415">
        <v>40008</v>
      </c>
      <c r="G597" s="415">
        <v>40008</v>
      </c>
    </row>
    <row r="598" spans="1:7" ht="12.75" x14ac:dyDescent="0.2">
      <c r="A598" s="527"/>
      <c r="B598" s="425" t="s">
        <v>493</v>
      </c>
      <c r="C598" s="424"/>
      <c r="D598" s="415">
        <v>56852</v>
      </c>
      <c r="E598" s="415">
        <v>56493</v>
      </c>
      <c r="F598" s="415">
        <v>39371</v>
      </c>
      <c r="G598" s="415">
        <v>39371</v>
      </c>
    </row>
    <row r="599" spans="1:7" ht="12.75" x14ac:dyDescent="0.2">
      <c r="A599" s="527"/>
      <c r="B599" s="425" t="s">
        <v>494</v>
      </c>
      <c r="C599" s="424"/>
      <c r="D599" s="415">
        <v>59086</v>
      </c>
      <c r="E599" s="415">
        <v>58675</v>
      </c>
      <c r="F599" s="415">
        <v>38975</v>
      </c>
      <c r="G599" s="415">
        <v>38975</v>
      </c>
    </row>
    <row r="600" spans="1:7" ht="12.75" x14ac:dyDescent="0.2">
      <c r="A600" s="527"/>
      <c r="B600" s="425" t="s">
        <v>495</v>
      </c>
      <c r="C600" s="424"/>
      <c r="D600" s="415">
        <v>61872</v>
      </c>
      <c r="E600" s="415">
        <v>61407</v>
      </c>
      <c r="F600" s="415">
        <v>39186</v>
      </c>
      <c r="G600" s="415">
        <v>39186</v>
      </c>
    </row>
    <row r="601" spans="1:7" ht="12.75" x14ac:dyDescent="0.2">
      <c r="A601" s="527"/>
      <c r="B601" s="425" t="s">
        <v>496</v>
      </c>
      <c r="C601" s="424"/>
      <c r="D601" s="415">
        <v>63882</v>
      </c>
      <c r="E601" s="415">
        <v>63364</v>
      </c>
      <c r="F601" s="415">
        <v>38304</v>
      </c>
      <c r="G601" s="415">
        <v>38304</v>
      </c>
    </row>
    <row r="602" spans="1:7" ht="12.75" x14ac:dyDescent="0.2">
      <c r="A602" s="527"/>
      <c r="B602" s="425" t="s">
        <v>497</v>
      </c>
      <c r="C602" s="424"/>
      <c r="D602" s="415">
        <v>65721</v>
      </c>
      <c r="E602" s="415">
        <v>65169</v>
      </c>
      <c r="F602" s="415">
        <v>36574</v>
      </c>
      <c r="G602" s="415">
        <v>36574</v>
      </c>
    </row>
    <row r="603" spans="1:7" ht="12.75" x14ac:dyDescent="0.2">
      <c r="A603" s="527"/>
      <c r="B603" s="425" t="s">
        <v>498</v>
      </c>
      <c r="C603" s="424"/>
      <c r="D603" s="415">
        <v>67413</v>
      </c>
      <c r="E603" s="415">
        <v>66831</v>
      </c>
      <c r="F603" s="415">
        <v>34438</v>
      </c>
      <c r="G603" s="415">
        <v>34438</v>
      </c>
    </row>
    <row r="604" spans="1:7" ht="12.75" x14ac:dyDescent="0.2">
      <c r="A604" s="527"/>
      <c r="B604" s="425" t="s">
        <v>499</v>
      </c>
      <c r="C604" s="424"/>
      <c r="D604" s="415">
        <v>69593</v>
      </c>
      <c r="E604" s="415">
        <v>68996</v>
      </c>
      <c r="F604" s="415">
        <v>32159</v>
      </c>
      <c r="G604" s="415">
        <v>32159</v>
      </c>
    </row>
    <row r="605" spans="1:7" ht="12.75" x14ac:dyDescent="0.2">
      <c r="A605" s="527"/>
      <c r="B605" s="425" t="s">
        <v>500</v>
      </c>
      <c r="C605" s="424"/>
      <c r="D605" s="415">
        <v>70834</v>
      </c>
      <c r="E605" s="415">
        <v>70217</v>
      </c>
      <c r="F605" s="415">
        <v>28678</v>
      </c>
      <c r="G605" s="415">
        <v>28678</v>
      </c>
    </row>
    <row r="606" spans="1:7" ht="12.75" x14ac:dyDescent="0.2">
      <c r="A606" s="527"/>
      <c r="B606" s="425" t="s">
        <v>501</v>
      </c>
      <c r="C606" s="424"/>
      <c r="D606" s="415">
        <v>72099</v>
      </c>
      <c r="E606" s="415">
        <v>71462</v>
      </c>
      <c r="F606" s="415">
        <v>21688</v>
      </c>
      <c r="G606" s="415">
        <v>21688</v>
      </c>
    </row>
    <row r="607" spans="1:7" ht="12.75" x14ac:dyDescent="0.2">
      <c r="A607" s="523"/>
      <c r="B607" s="425" t="s">
        <v>502</v>
      </c>
      <c r="C607" s="424"/>
      <c r="D607" s="415">
        <v>74767</v>
      </c>
      <c r="E607" s="415">
        <v>72496</v>
      </c>
      <c r="F607" s="415">
        <v>10137</v>
      </c>
      <c r="G607" s="415">
        <v>10137</v>
      </c>
    </row>
    <row r="608" spans="1:7" ht="12.75" x14ac:dyDescent="0.2">
      <c r="A608" s="526" t="s">
        <v>116</v>
      </c>
      <c r="B608" s="425" t="s">
        <v>432</v>
      </c>
      <c r="C608" s="424"/>
      <c r="D608" s="415">
        <v>51777</v>
      </c>
      <c r="E608" s="415">
        <v>51756</v>
      </c>
      <c r="F608" s="415">
        <v>46118</v>
      </c>
      <c r="G608" s="415">
        <v>46118</v>
      </c>
    </row>
    <row r="609" spans="1:7" ht="12.75" x14ac:dyDescent="0.2">
      <c r="A609" s="527"/>
      <c r="B609" s="425" t="s">
        <v>433</v>
      </c>
      <c r="C609" s="424"/>
      <c r="D609" s="415">
        <v>60502</v>
      </c>
      <c r="E609" s="415">
        <v>60417</v>
      </c>
      <c r="F609" s="415">
        <v>45672</v>
      </c>
      <c r="G609" s="415">
        <v>45672</v>
      </c>
    </row>
    <row r="610" spans="1:7" ht="12.75" x14ac:dyDescent="0.2">
      <c r="A610" s="527"/>
      <c r="B610" s="425" t="s">
        <v>434</v>
      </c>
      <c r="C610" s="424"/>
      <c r="D610" s="415">
        <v>67105</v>
      </c>
      <c r="E610" s="415">
        <v>66969</v>
      </c>
      <c r="F610" s="415">
        <v>46498</v>
      </c>
      <c r="G610" s="415">
        <v>46498</v>
      </c>
    </row>
    <row r="611" spans="1:7" ht="12.75" x14ac:dyDescent="0.2">
      <c r="A611" s="527"/>
      <c r="B611" s="425" t="s">
        <v>435</v>
      </c>
      <c r="C611" s="424"/>
      <c r="D611" s="415">
        <v>71604</v>
      </c>
      <c r="E611" s="415">
        <v>71459</v>
      </c>
      <c r="F611" s="415">
        <v>46809</v>
      </c>
      <c r="G611" s="415">
        <v>46809</v>
      </c>
    </row>
    <row r="612" spans="1:7" ht="12.75" x14ac:dyDescent="0.2">
      <c r="A612" s="527"/>
      <c r="B612" s="425" t="s">
        <v>436</v>
      </c>
      <c r="C612" s="424"/>
      <c r="D612" s="415">
        <v>76280</v>
      </c>
      <c r="E612" s="415">
        <v>76125</v>
      </c>
      <c r="F612" s="415">
        <v>46851</v>
      </c>
      <c r="G612" s="415">
        <v>46851</v>
      </c>
    </row>
    <row r="613" spans="1:7" ht="12.75" x14ac:dyDescent="0.2">
      <c r="A613" s="527"/>
      <c r="B613" s="425" t="s">
        <v>437</v>
      </c>
      <c r="C613" s="424"/>
      <c r="D613" s="415">
        <v>81016</v>
      </c>
      <c r="E613" s="415">
        <v>80843</v>
      </c>
      <c r="F613" s="415">
        <v>46930</v>
      </c>
      <c r="G613" s="415">
        <v>46930</v>
      </c>
    </row>
    <row r="614" spans="1:7" ht="12.75" x14ac:dyDescent="0.2">
      <c r="A614" s="527"/>
      <c r="B614" s="425" t="s">
        <v>438</v>
      </c>
      <c r="C614" s="424"/>
      <c r="D614" s="415">
        <v>84717</v>
      </c>
      <c r="E614" s="415">
        <v>84533</v>
      </c>
      <c r="F614" s="415">
        <v>45535</v>
      </c>
      <c r="G614" s="415">
        <v>45535</v>
      </c>
    </row>
    <row r="615" spans="1:7" ht="12.75" x14ac:dyDescent="0.2">
      <c r="A615" s="527"/>
      <c r="B615" s="425" t="s">
        <v>439</v>
      </c>
      <c r="C615" s="424"/>
      <c r="D615" s="415">
        <v>87545</v>
      </c>
      <c r="E615" s="415">
        <v>87345</v>
      </c>
      <c r="F615" s="415">
        <v>43353</v>
      </c>
      <c r="G615" s="415">
        <v>43353</v>
      </c>
    </row>
    <row r="616" spans="1:7" ht="12.75" x14ac:dyDescent="0.2">
      <c r="A616" s="527"/>
      <c r="B616" s="425" t="s">
        <v>440</v>
      </c>
      <c r="C616" s="424"/>
      <c r="D616" s="415">
        <v>90357</v>
      </c>
      <c r="E616" s="415">
        <v>90151</v>
      </c>
      <c r="F616" s="415">
        <v>40858</v>
      </c>
      <c r="G616" s="415">
        <v>40858</v>
      </c>
    </row>
    <row r="617" spans="1:7" ht="12.75" x14ac:dyDescent="0.2">
      <c r="A617" s="527"/>
      <c r="B617" s="425" t="s">
        <v>441</v>
      </c>
      <c r="C617" s="424"/>
      <c r="D617" s="415">
        <v>93202</v>
      </c>
      <c r="E617" s="415">
        <v>92836</v>
      </c>
      <c r="F617" s="415">
        <v>37786</v>
      </c>
      <c r="G617" s="415">
        <v>37786</v>
      </c>
    </row>
    <row r="618" spans="1:7" ht="12.75" x14ac:dyDescent="0.2">
      <c r="A618" s="527"/>
      <c r="B618" s="425" t="s">
        <v>442</v>
      </c>
      <c r="C618" s="424"/>
      <c r="D618" s="415">
        <v>95993</v>
      </c>
      <c r="E618" s="415">
        <v>95452</v>
      </c>
      <c r="F618" s="415">
        <v>31909</v>
      </c>
      <c r="G618" s="415">
        <v>31909</v>
      </c>
    </row>
    <row r="619" spans="1:7" ht="12.75" x14ac:dyDescent="0.2">
      <c r="A619" s="527"/>
      <c r="B619" s="425" t="s">
        <v>443</v>
      </c>
      <c r="C619" s="424"/>
      <c r="D619" s="415">
        <v>98192</v>
      </c>
      <c r="E619" s="415">
        <v>97217</v>
      </c>
      <c r="F619" s="415">
        <v>15609</v>
      </c>
      <c r="G619" s="415">
        <v>15609</v>
      </c>
    </row>
    <row r="620" spans="1:7" ht="12.75" x14ac:dyDescent="0.2">
      <c r="A620" s="527"/>
      <c r="B620" s="425" t="s">
        <v>453</v>
      </c>
      <c r="C620" s="424"/>
      <c r="D620" s="415">
        <v>54562</v>
      </c>
      <c r="E620" s="415">
        <v>54549</v>
      </c>
      <c r="F620" s="415">
        <v>48840</v>
      </c>
      <c r="G620" s="415">
        <v>48840</v>
      </c>
    </row>
    <row r="621" spans="1:7" ht="12.75" x14ac:dyDescent="0.2">
      <c r="A621" s="527"/>
      <c r="B621" s="425" t="s">
        <v>454</v>
      </c>
      <c r="C621" s="424"/>
      <c r="D621" s="415">
        <v>63327</v>
      </c>
      <c r="E621" s="415">
        <v>63279</v>
      </c>
      <c r="F621" s="415">
        <v>50286</v>
      </c>
      <c r="G621" s="415">
        <v>50286</v>
      </c>
    </row>
    <row r="622" spans="1:7" ht="12.75" x14ac:dyDescent="0.2">
      <c r="A622" s="527"/>
      <c r="B622" s="425" t="s">
        <v>455</v>
      </c>
      <c r="C622" s="424"/>
      <c r="D622" s="415">
        <v>70184</v>
      </c>
      <c r="E622" s="415">
        <v>70117</v>
      </c>
      <c r="F622" s="415">
        <v>51760</v>
      </c>
      <c r="G622" s="415">
        <v>51760</v>
      </c>
    </row>
    <row r="623" spans="1:7" ht="12.75" x14ac:dyDescent="0.2">
      <c r="A623" s="527"/>
      <c r="B623" s="425" t="s">
        <v>456</v>
      </c>
      <c r="C623" s="424"/>
      <c r="D623" s="415">
        <v>75133</v>
      </c>
      <c r="E623" s="415">
        <v>75058</v>
      </c>
      <c r="F623" s="415">
        <v>52923</v>
      </c>
      <c r="G623" s="415">
        <v>52923</v>
      </c>
    </row>
    <row r="624" spans="1:7" ht="12.75" x14ac:dyDescent="0.2">
      <c r="A624" s="527"/>
      <c r="B624" s="425" t="s">
        <v>457</v>
      </c>
      <c r="C624" s="424"/>
      <c r="D624" s="415">
        <v>80594</v>
      </c>
      <c r="E624" s="415">
        <v>80509</v>
      </c>
      <c r="F624" s="415">
        <v>54109</v>
      </c>
      <c r="G624" s="415">
        <v>54109</v>
      </c>
    </row>
    <row r="625" spans="1:7" ht="12.75" x14ac:dyDescent="0.2">
      <c r="A625" s="527"/>
      <c r="B625" s="425" t="s">
        <v>458</v>
      </c>
      <c r="C625" s="424"/>
      <c r="D625" s="415">
        <v>84798</v>
      </c>
      <c r="E625" s="415">
        <v>84685</v>
      </c>
      <c r="F625" s="415">
        <v>54474</v>
      </c>
      <c r="G625" s="415">
        <v>54474</v>
      </c>
    </row>
    <row r="626" spans="1:7" ht="12.75" x14ac:dyDescent="0.2">
      <c r="A626" s="527"/>
      <c r="B626" s="425" t="s">
        <v>459</v>
      </c>
      <c r="C626" s="424"/>
      <c r="D626" s="415">
        <v>88611</v>
      </c>
      <c r="E626" s="415">
        <v>88273</v>
      </c>
      <c r="F626" s="415">
        <v>52974</v>
      </c>
      <c r="G626" s="415">
        <v>52974</v>
      </c>
    </row>
    <row r="627" spans="1:7" ht="12.75" x14ac:dyDescent="0.2">
      <c r="A627" s="527"/>
      <c r="B627" s="425" t="s">
        <v>460</v>
      </c>
      <c r="C627" s="424"/>
      <c r="D627" s="415">
        <v>91475</v>
      </c>
      <c r="E627" s="415">
        <v>91113</v>
      </c>
      <c r="F627" s="415">
        <v>50864</v>
      </c>
      <c r="G627" s="415">
        <v>50864</v>
      </c>
    </row>
    <row r="628" spans="1:7" ht="12.75" x14ac:dyDescent="0.2">
      <c r="A628" s="527"/>
      <c r="B628" s="425" t="s">
        <v>461</v>
      </c>
      <c r="C628" s="424"/>
      <c r="D628" s="415">
        <v>94088</v>
      </c>
      <c r="E628" s="415">
        <v>93814</v>
      </c>
      <c r="F628" s="415">
        <v>48618</v>
      </c>
      <c r="G628" s="415">
        <v>48618</v>
      </c>
    </row>
    <row r="629" spans="1:7" ht="12.75" x14ac:dyDescent="0.2">
      <c r="A629" s="527"/>
      <c r="B629" s="425" t="s">
        <v>462</v>
      </c>
      <c r="C629" s="424"/>
      <c r="D629" s="415">
        <v>96092</v>
      </c>
      <c r="E629" s="415">
        <v>95785</v>
      </c>
      <c r="F629" s="415">
        <v>45368</v>
      </c>
      <c r="G629" s="415">
        <v>45368</v>
      </c>
    </row>
    <row r="630" spans="1:7" ht="12.75" x14ac:dyDescent="0.2">
      <c r="A630" s="527"/>
      <c r="B630" s="425" t="s">
        <v>463</v>
      </c>
      <c r="C630" s="424"/>
      <c r="D630" s="415">
        <v>98303</v>
      </c>
      <c r="E630" s="415">
        <v>97951</v>
      </c>
      <c r="F630" s="415">
        <v>38582</v>
      </c>
      <c r="G630" s="415">
        <v>38582</v>
      </c>
    </row>
    <row r="631" spans="1:7" ht="12.75" x14ac:dyDescent="0.2">
      <c r="A631" s="527"/>
      <c r="B631" s="425" t="s">
        <v>464</v>
      </c>
      <c r="C631" s="424"/>
      <c r="D631" s="415">
        <v>101481</v>
      </c>
      <c r="E631" s="415">
        <v>99651</v>
      </c>
      <c r="F631" s="415">
        <v>18483</v>
      </c>
      <c r="G631" s="415">
        <v>18483</v>
      </c>
    </row>
    <row r="632" spans="1:7" ht="12.75" x14ac:dyDescent="0.2">
      <c r="A632" s="527"/>
      <c r="B632" s="425" t="s">
        <v>465</v>
      </c>
      <c r="C632" s="424"/>
      <c r="D632" s="415">
        <v>60048</v>
      </c>
      <c r="E632" s="415">
        <v>59952</v>
      </c>
      <c r="F632" s="415">
        <v>53130</v>
      </c>
      <c r="G632" s="415">
        <v>53130</v>
      </c>
    </row>
    <row r="633" spans="1:7" ht="12.75" x14ac:dyDescent="0.2">
      <c r="A633" s="527"/>
      <c r="B633" s="425" t="s">
        <v>466</v>
      </c>
      <c r="C633" s="424"/>
      <c r="D633" s="415">
        <v>67379</v>
      </c>
      <c r="E633" s="415">
        <v>67149</v>
      </c>
      <c r="F633" s="415">
        <v>52664</v>
      </c>
      <c r="G633" s="415">
        <v>52664</v>
      </c>
    </row>
    <row r="634" spans="1:7" ht="12.75" x14ac:dyDescent="0.2">
      <c r="A634" s="527"/>
      <c r="B634" s="425" t="s">
        <v>467</v>
      </c>
      <c r="C634" s="424"/>
      <c r="D634" s="415">
        <v>74441</v>
      </c>
      <c r="E634" s="415">
        <v>74075</v>
      </c>
      <c r="F634" s="415">
        <v>52721</v>
      </c>
      <c r="G634" s="415">
        <v>52721</v>
      </c>
    </row>
    <row r="635" spans="1:7" ht="12.75" x14ac:dyDescent="0.2">
      <c r="A635" s="527"/>
      <c r="B635" s="425" t="s">
        <v>468</v>
      </c>
      <c r="C635" s="424"/>
      <c r="D635" s="415">
        <v>80069</v>
      </c>
      <c r="E635" s="415">
        <v>79633</v>
      </c>
      <c r="F635" s="415">
        <v>54338</v>
      </c>
      <c r="G635" s="415">
        <v>54338</v>
      </c>
    </row>
    <row r="636" spans="1:7" ht="12.75" x14ac:dyDescent="0.2">
      <c r="A636" s="527"/>
      <c r="B636" s="425" t="s">
        <v>469</v>
      </c>
      <c r="C636" s="424"/>
      <c r="D636" s="415">
        <v>85081</v>
      </c>
      <c r="E636" s="415">
        <v>84592</v>
      </c>
      <c r="F636" s="415">
        <v>54692</v>
      </c>
      <c r="G636" s="415">
        <v>54692</v>
      </c>
    </row>
    <row r="637" spans="1:7" ht="12.75" x14ac:dyDescent="0.2">
      <c r="A637" s="527"/>
      <c r="B637" s="425" t="s">
        <v>470</v>
      </c>
      <c r="C637" s="424"/>
      <c r="D637" s="415">
        <v>88812</v>
      </c>
      <c r="E637" s="415">
        <v>88251</v>
      </c>
      <c r="F637" s="415">
        <v>54243</v>
      </c>
      <c r="G637" s="415">
        <v>54243</v>
      </c>
    </row>
    <row r="638" spans="1:7" ht="12.75" x14ac:dyDescent="0.2">
      <c r="A638" s="527"/>
      <c r="B638" s="425" t="s">
        <v>471</v>
      </c>
      <c r="C638" s="424"/>
      <c r="D638" s="415">
        <v>92247</v>
      </c>
      <c r="E638" s="415">
        <v>91657</v>
      </c>
      <c r="F638" s="415">
        <v>53223</v>
      </c>
      <c r="G638" s="415">
        <v>53223</v>
      </c>
    </row>
    <row r="639" spans="1:7" ht="12.75" x14ac:dyDescent="0.2">
      <c r="A639" s="527"/>
      <c r="B639" s="425" t="s">
        <v>472</v>
      </c>
      <c r="C639" s="424"/>
      <c r="D639" s="415">
        <v>94542</v>
      </c>
      <c r="E639" s="415">
        <v>93928</v>
      </c>
      <c r="F639" s="415">
        <v>50905</v>
      </c>
      <c r="G639" s="415">
        <v>50905</v>
      </c>
    </row>
    <row r="640" spans="1:7" ht="12.75" x14ac:dyDescent="0.2">
      <c r="A640" s="527"/>
      <c r="B640" s="425" t="s">
        <v>473</v>
      </c>
      <c r="C640" s="424"/>
      <c r="D640" s="415">
        <v>96597</v>
      </c>
      <c r="E640" s="415">
        <v>95968</v>
      </c>
      <c r="F640" s="415">
        <v>48303</v>
      </c>
      <c r="G640" s="415">
        <v>48303</v>
      </c>
    </row>
    <row r="641" spans="1:7" ht="12.75" x14ac:dyDescent="0.2">
      <c r="A641" s="527"/>
      <c r="B641" s="425" t="s">
        <v>474</v>
      </c>
      <c r="C641" s="424"/>
      <c r="D641" s="415">
        <v>98622</v>
      </c>
      <c r="E641" s="415">
        <v>97969</v>
      </c>
      <c r="F641" s="415">
        <v>44426</v>
      </c>
      <c r="G641" s="415">
        <v>44426</v>
      </c>
    </row>
    <row r="642" spans="1:7" ht="12.75" x14ac:dyDescent="0.2">
      <c r="A642" s="527"/>
      <c r="B642" s="425" t="s">
        <v>475</v>
      </c>
      <c r="C642" s="424"/>
      <c r="D642" s="415">
        <v>100788</v>
      </c>
      <c r="E642" s="415">
        <v>100114</v>
      </c>
      <c r="F642" s="415">
        <v>37917</v>
      </c>
      <c r="G642" s="415">
        <v>37917</v>
      </c>
    </row>
    <row r="643" spans="1:7" ht="12.75" x14ac:dyDescent="0.2">
      <c r="A643" s="527"/>
      <c r="B643" s="425" t="s">
        <v>476</v>
      </c>
      <c r="C643" s="424"/>
      <c r="D643" s="415">
        <v>103344</v>
      </c>
      <c r="E643" s="415">
        <v>101482</v>
      </c>
      <c r="F643" s="415">
        <v>20225</v>
      </c>
      <c r="G643" s="415">
        <v>20225</v>
      </c>
    </row>
    <row r="644" spans="1:7" ht="12.75" x14ac:dyDescent="0.2">
      <c r="A644" s="527"/>
      <c r="B644" s="425" t="s">
        <v>479</v>
      </c>
      <c r="C644" s="424"/>
      <c r="D644" s="415">
        <v>60802</v>
      </c>
      <c r="E644" s="415">
        <v>60699</v>
      </c>
      <c r="F644" s="415">
        <v>53358</v>
      </c>
      <c r="G644" s="415">
        <v>53358</v>
      </c>
    </row>
    <row r="645" spans="1:7" ht="12.75" x14ac:dyDescent="0.2">
      <c r="A645" s="527"/>
      <c r="B645" s="425" t="s">
        <v>480</v>
      </c>
      <c r="C645" s="424"/>
      <c r="D645" s="415">
        <v>68626</v>
      </c>
      <c r="E645" s="415">
        <v>68399</v>
      </c>
      <c r="F645" s="415">
        <v>53123</v>
      </c>
      <c r="G645" s="415">
        <v>53123</v>
      </c>
    </row>
    <row r="646" spans="1:7" ht="12.75" x14ac:dyDescent="0.2">
      <c r="A646" s="527"/>
      <c r="B646" s="425" t="s">
        <v>481</v>
      </c>
      <c r="C646" s="424"/>
      <c r="D646" s="415">
        <v>74875</v>
      </c>
      <c r="E646" s="415">
        <v>74575</v>
      </c>
      <c r="F646" s="415">
        <v>52873</v>
      </c>
      <c r="G646" s="415">
        <v>52873</v>
      </c>
    </row>
    <row r="647" spans="1:7" ht="12.75" x14ac:dyDescent="0.2">
      <c r="A647" s="527"/>
      <c r="B647" s="425" t="s">
        <v>482</v>
      </c>
      <c r="C647" s="424"/>
      <c r="D647" s="415">
        <v>79036</v>
      </c>
      <c r="E647" s="415">
        <v>78691</v>
      </c>
      <c r="F647" s="415">
        <v>52955</v>
      </c>
      <c r="G647" s="415">
        <v>52955</v>
      </c>
    </row>
    <row r="648" spans="1:7" ht="12.75" x14ac:dyDescent="0.2">
      <c r="A648" s="527"/>
      <c r="B648" s="425" t="s">
        <v>483</v>
      </c>
      <c r="C648" s="424"/>
      <c r="D648" s="415">
        <v>83555</v>
      </c>
      <c r="E648" s="415">
        <v>83153</v>
      </c>
      <c r="F648" s="415">
        <v>52516</v>
      </c>
      <c r="G648" s="415">
        <v>52516</v>
      </c>
    </row>
    <row r="649" spans="1:7" ht="12.75" x14ac:dyDescent="0.2">
      <c r="A649" s="527"/>
      <c r="B649" s="425" t="s">
        <v>484</v>
      </c>
      <c r="C649" s="424"/>
      <c r="D649" s="415">
        <v>87328</v>
      </c>
      <c r="E649" s="415">
        <v>86873</v>
      </c>
      <c r="F649" s="415">
        <v>52136</v>
      </c>
      <c r="G649" s="415">
        <v>52136</v>
      </c>
    </row>
    <row r="650" spans="1:7" ht="12.75" x14ac:dyDescent="0.2">
      <c r="A650" s="527"/>
      <c r="B650" s="425" t="s">
        <v>485</v>
      </c>
      <c r="C650" s="424"/>
      <c r="D650" s="415">
        <v>90044</v>
      </c>
      <c r="E650" s="415">
        <v>89553</v>
      </c>
      <c r="F650" s="415">
        <v>50249</v>
      </c>
      <c r="G650" s="415">
        <v>50249</v>
      </c>
    </row>
    <row r="651" spans="1:7" ht="12.75" x14ac:dyDescent="0.2">
      <c r="A651" s="527"/>
      <c r="B651" s="425" t="s">
        <v>486</v>
      </c>
      <c r="C651" s="424"/>
      <c r="D651" s="415">
        <v>92173</v>
      </c>
      <c r="E651" s="415">
        <v>91658</v>
      </c>
      <c r="F651" s="415">
        <v>47292</v>
      </c>
      <c r="G651" s="415">
        <v>47292</v>
      </c>
    </row>
    <row r="652" spans="1:7" ht="12.75" x14ac:dyDescent="0.2">
      <c r="A652" s="527"/>
      <c r="B652" s="425" t="s">
        <v>487</v>
      </c>
      <c r="C652" s="424"/>
      <c r="D652" s="415">
        <v>93928</v>
      </c>
      <c r="E652" s="415">
        <v>93399</v>
      </c>
      <c r="F652" s="415">
        <v>44577</v>
      </c>
      <c r="G652" s="415">
        <v>44577</v>
      </c>
    </row>
    <row r="653" spans="1:7" ht="12.75" x14ac:dyDescent="0.2">
      <c r="A653" s="527"/>
      <c r="B653" s="425" t="s">
        <v>488</v>
      </c>
      <c r="C653" s="424"/>
      <c r="D653" s="415">
        <v>95741</v>
      </c>
      <c r="E653" s="415">
        <v>95190</v>
      </c>
      <c r="F653" s="415">
        <v>40541</v>
      </c>
      <c r="G653" s="415">
        <v>40541</v>
      </c>
    </row>
    <row r="654" spans="1:7" ht="12.75" x14ac:dyDescent="0.2">
      <c r="A654" s="527"/>
      <c r="B654" s="425" t="s">
        <v>489</v>
      </c>
      <c r="C654" s="424"/>
      <c r="D654" s="415">
        <v>97144</v>
      </c>
      <c r="E654" s="415">
        <v>96574</v>
      </c>
      <c r="F654" s="415">
        <v>33580</v>
      </c>
      <c r="G654" s="415">
        <v>33580</v>
      </c>
    </row>
    <row r="655" spans="1:7" ht="12.75" x14ac:dyDescent="0.2">
      <c r="A655" s="527"/>
      <c r="B655" s="425" t="s">
        <v>490</v>
      </c>
      <c r="C655" s="424"/>
      <c r="D655" s="415">
        <v>99722</v>
      </c>
      <c r="E655" s="415">
        <v>97805</v>
      </c>
      <c r="F655" s="415">
        <v>17124</v>
      </c>
      <c r="G655" s="415">
        <v>17124</v>
      </c>
    </row>
    <row r="656" spans="1:7" ht="12.75" x14ac:dyDescent="0.2">
      <c r="A656" s="527"/>
      <c r="B656" s="425" t="s">
        <v>491</v>
      </c>
      <c r="C656" s="424"/>
      <c r="D656" s="415">
        <v>59651</v>
      </c>
      <c r="E656" s="415">
        <v>59568</v>
      </c>
      <c r="F656" s="415">
        <v>52112</v>
      </c>
      <c r="G656" s="415">
        <v>52112</v>
      </c>
    </row>
    <row r="657" spans="1:7" ht="12.75" x14ac:dyDescent="0.2">
      <c r="A657" s="527"/>
      <c r="B657" s="425" t="s">
        <v>492</v>
      </c>
      <c r="C657" s="424"/>
      <c r="D657" s="415">
        <v>67516</v>
      </c>
      <c r="E657" s="415">
        <v>67335</v>
      </c>
      <c r="F657" s="415">
        <v>51217</v>
      </c>
      <c r="G657" s="415">
        <v>51217</v>
      </c>
    </row>
    <row r="658" spans="1:7" ht="12.75" x14ac:dyDescent="0.2">
      <c r="A658" s="527"/>
      <c r="B658" s="425" t="s">
        <v>493</v>
      </c>
      <c r="C658" s="424"/>
      <c r="D658" s="415">
        <v>72100</v>
      </c>
      <c r="E658" s="415">
        <v>71850</v>
      </c>
      <c r="F658" s="415">
        <v>50469</v>
      </c>
      <c r="G658" s="415">
        <v>50469</v>
      </c>
    </row>
    <row r="659" spans="1:7" ht="12.75" x14ac:dyDescent="0.2">
      <c r="A659" s="527"/>
      <c r="B659" s="425" t="s">
        <v>494</v>
      </c>
      <c r="C659" s="424"/>
      <c r="D659" s="415">
        <v>75257</v>
      </c>
      <c r="E659" s="415">
        <v>74970</v>
      </c>
      <c r="F659" s="415">
        <v>49227</v>
      </c>
      <c r="G659" s="415">
        <v>49227</v>
      </c>
    </row>
    <row r="660" spans="1:7" ht="12.75" x14ac:dyDescent="0.2">
      <c r="A660" s="527"/>
      <c r="B660" s="425" t="s">
        <v>495</v>
      </c>
      <c r="C660" s="424"/>
      <c r="D660" s="415">
        <v>79435</v>
      </c>
      <c r="E660" s="415">
        <v>79093</v>
      </c>
      <c r="F660" s="415">
        <v>48944</v>
      </c>
      <c r="G660" s="415">
        <v>48944</v>
      </c>
    </row>
    <row r="661" spans="1:7" ht="12.75" x14ac:dyDescent="0.2">
      <c r="A661" s="527"/>
      <c r="B661" s="425" t="s">
        <v>496</v>
      </c>
      <c r="C661" s="424"/>
      <c r="D661" s="415">
        <v>82529</v>
      </c>
      <c r="E661" s="415">
        <v>82108</v>
      </c>
      <c r="F661" s="415">
        <v>47437</v>
      </c>
      <c r="G661" s="415">
        <v>47437</v>
      </c>
    </row>
    <row r="662" spans="1:7" ht="12.75" x14ac:dyDescent="0.2">
      <c r="A662" s="527"/>
      <c r="B662" s="425" t="s">
        <v>497</v>
      </c>
      <c r="C662" s="424"/>
      <c r="D662" s="415">
        <v>85072</v>
      </c>
      <c r="E662" s="415">
        <v>84621</v>
      </c>
      <c r="F662" s="415">
        <v>45353</v>
      </c>
      <c r="G662" s="415">
        <v>45353</v>
      </c>
    </row>
    <row r="663" spans="1:7" ht="12.75" x14ac:dyDescent="0.2">
      <c r="A663" s="527"/>
      <c r="B663" s="425" t="s">
        <v>498</v>
      </c>
      <c r="C663" s="424"/>
      <c r="D663" s="415">
        <v>87044</v>
      </c>
      <c r="E663" s="415">
        <v>86564</v>
      </c>
      <c r="F663" s="415">
        <v>42656</v>
      </c>
      <c r="G663" s="415">
        <v>42656</v>
      </c>
    </row>
    <row r="664" spans="1:7" ht="12.75" x14ac:dyDescent="0.2">
      <c r="A664" s="527"/>
      <c r="B664" s="425" t="s">
        <v>499</v>
      </c>
      <c r="C664" s="424"/>
      <c r="D664" s="415">
        <v>89388</v>
      </c>
      <c r="E664" s="415">
        <v>88898</v>
      </c>
      <c r="F664" s="415">
        <v>39817</v>
      </c>
      <c r="G664" s="415">
        <v>39817</v>
      </c>
    </row>
    <row r="665" spans="1:7" ht="12.75" x14ac:dyDescent="0.2">
      <c r="A665" s="527"/>
      <c r="B665" s="425" t="s">
        <v>500</v>
      </c>
      <c r="C665" s="424"/>
      <c r="D665" s="415">
        <v>91305</v>
      </c>
      <c r="E665" s="415">
        <v>90796</v>
      </c>
      <c r="F665" s="415">
        <v>36322</v>
      </c>
      <c r="G665" s="415">
        <v>36322</v>
      </c>
    </row>
    <row r="666" spans="1:7" ht="12.75" x14ac:dyDescent="0.2">
      <c r="A666" s="527"/>
      <c r="B666" s="425" t="s">
        <v>501</v>
      </c>
      <c r="C666" s="424"/>
      <c r="D666" s="415">
        <v>93124</v>
      </c>
      <c r="E666" s="415">
        <v>92588</v>
      </c>
      <c r="F666" s="415">
        <v>28298</v>
      </c>
      <c r="G666" s="415">
        <v>28298</v>
      </c>
    </row>
    <row r="667" spans="1:7" ht="12.75" x14ac:dyDescent="0.2">
      <c r="A667" s="523"/>
      <c r="B667" s="425" t="s">
        <v>502</v>
      </c>
      <c r="C667" s="424"/>
      <c r="D667" s="415">
        <v>95859</v>
      </c>
      <c r="E667" s="415">
        <v>93870</v>
      </c>
      <c r="F667" s="415">
        <v>14508</v>
      </c>
      <c r="G667" s="415">
        <v>14508</v>
      </c>
    </row>
    <row r="668" spans="1:7" ht="12.75" x14ac:dyDescent="0.2">
      <c r="A668" s="526" t="s">
        <v>117</v>
      </c>
      <c r="B668" s="425" t="s">
        <v>432</v>
      </c>
      <c r="C668" s="424"/>
      <c r="D668" s="415">
        <v>2262</v>
      </c>
      <c r="E668" s="415">
        <v>2261</v>
      </c>
      <c r="F668" s="415">
        <v>2039</v>
      </c>
      <c r="G668" s="415">
        <v>2039</v>
      </c>
    </row>
    <row r="669" spans="1:7" ht="12.75" x14ac:dyDescent="0.2">
      <c r="A669" s="527"/>
      <c r="B669" s="425" t="s">
        <v>433</v>
      </c>
      <c r="C669" s="424"/>
      <c r="D669" s="415">
        <v>2852</v>
      </c>
      <c r="E669" s="415">
        <v>2843</v>
      </c>
      <c r="F669" s="415">
        <v>2287</v>
      </c>
      <c r="G669" s="415">
        <v>2287</v>
      </c>
    </row>
    <row r="670" spans="1:7" ht="12.75" x14ac:dyDescent="0.2">
      <c r="A670" s="527"/>
      <c r="B670" s="425" t="s">
        <v>434</v>
      </c>
      <c r="C670" s="424"/>
      <c r="D670" s="415">
        <v>3475</v>
      </c>
      <c r="E670" s="415">
        <v>3459</v>
      </c>
      <c r="F670" s="415">
        <v>2765</v>
      </c>
      <c r="G670" s="415">
        <v>2765</v>
      </c>
    </row>
    <row r="671" spans="1:7" ht="12.75" x14ac:dyDescent="0.2">
      <c r="A671" s="527"/>
      <c r="B671" s="425" t="s">
        <v>435</v>
      </c>
      <c r="C671" s="424"/>
      <c r="D671" s="415">
        <v>3933</v>
      </c>
      <c r="E671" s="415">
        <v>3917</v>
      </c>
      <c r="F671" s="415">
        <v>3074</v>
      </c>
      <c r="G671" s="415">
        <v>3074</v>
      </c>
    </row>
    <row r="672" spans="1:7" ht="12.75" x14ac:dyDescent="0.2">
      <c r="A672" s="527"/>
      <c r="B672" s="425" t="s">
        <v>436</v>
      </c>
      <c r="C672" s="424"/>
      <c r="D672" s="415">
        <v>4366</v>
      </c>
      <c r="E672" s="415">
        <v>4346</v>
      </c>
      <c r="F672" s="415">
        <v>3275</v>
      </c>
      <c r="G672" s="415">
        <v>3275</v>
      </c>
    </row>
    <row r="673" spans="1:7" ht="12.75" x14ac:dyDescent="0.2">
      <c r="A673" s="527"/>
      <c r="B673" s="425" t="s">
        <v>437</v>
      </c>
      <c r="C673" s="424"/>
      <c r="D673" s="415">
        <v>4774</v>
      </c>
      <c r="E673" s="415">
        <v>4749</v>
      </c>
      <c r="F673" s="415" t="s">
        <v>549</v>
      </c>
      <c r="G673" s="415" t="s">
        <v>549</v>
      </c>
    </row>
    <row r="674" spans="1:7" ht="12.75" x14ac:dyDescent="0.2">
      <c r="A674" s="527"/>
      <c r="B674" s="425" t="s">
        <v>438</v>
      </c>
      <c r="C674" s="424"/>
      <c r="D674" s="415">
        <v>5120</v>
      </c>
      <c r="E674" s="415">
        <v>5094</v>
      </c>
      <c r="F674" s="415">
        <v>3244</v>
      </c>
      <c r="G674" s="415">
        <v>3244</v>
      </c>
    </row>
    <row r="675" spans="1:7" ht="12.75" x14ac:dyDescent="0.2">
      <c r="A675" s="527"/>
      <c r="B675" s="425" t="s">
        <v>439</v>
      </c>
      <c r="C675" s="424"/>
      <c r="D675" s="415">
        <v>5435</v>
      </c>
      <c r="E675" s="415">
        <v>5408</v>
      </c>
      <c r="F675" s="415">
        <v>3045</v>
      </c>
      <c r="G675" s="415">
        <v>3045</v>
      </c>
    </row>
    <row r="676" spans="1:7" ht="12.75" x14ac:dyDescent="0.2">
      <c r="A676" s="527"/>
      <c r="B676" s="425" t="s">
        <v>440</v>
      </c>
      <c r="C676" s="424"/>
      <c r="D676" s="415">
        <v>5675</v>
      </c>
      <c r="E676" s="415">
        <v>5648</v>
      </c>
      <c r="F676" s="415">
        <v>2714</v>
      </c>
      <c r="G676" s="415">
        <v>2714</v>
      </c>
    </row>
    <row r="677" spans="1:7" ht="12.75" x14ac:dyDescent="0.2">
      <c r="A677" s="527"/>
      <c r="B677" s="425" t="s">
        <v>441</v>
      </c>
      <c r="C677" s="424"/>
      <c r="D677" s="415">
        <v>5978</v>
      </c>
      <c r="E677" s="415">
        <v>5942</v>
      </c>
      <c r="F677" s="415">
        <v>2281</v>
      </c>
      <c r="G677" s="415">
        <v>2281</v>
      </c>
    </row>
    <row r="678" spans="1:7" ht="12.75" x14ac:dyDescent="0.2">
      <c r="A678" s="527"/>
      <c r="B678" s="425" t="s">
        <v>442</v>
      </c>
      <c r="C678" s="424"/>
      <c r="D678" s="415">
        <v>6234</v>
      </c>
      <c r="E678" s="415">
        <v>6115</v>
      </c>
      <c r="F678" s="415">
        <v>1654</v>
      </c>
      <c r="G678" s="415">
        <v>1654</v>
      </c>
    </row>
    <row r="679" spans="1:7" ht="12.75" x14ac:dyDescent="0.2">
      <c r="A679" s="527"/>
      <c r="B679" s="425" t="s">
        <v>443</v>
      </c>
      <c r="C679" s="424"/>
      <c r="D679" s="415">
        <v>6530</v>
      </c>
      <c r="E679" s="415">
        <v>6253</v>
      </c>
      <c r="F679" s="415">
        <v>814</v>
      </c>
      <c r="G679" s="415">
        <v>814</v>
      </c>
    </row>
    <row r="680" spans="1:7" ht="12.75" customHeight="1" x14ac:dyDescent="0.2">
      <c r="A680" s="527"/>
      <c r="B680" s="425" t="s">
        <v>453</v>
      </c>
      <c r="C680" s="424"/>
      <c r="D680" s="415">
        <v>2682</v>
      </c>
      <c r="E680" s="415">
        <v>2681</v>
      </c>
      <c r="F680" s="415">
        <v>2357</v>
      </c>
      <c r="G680" s="415">
        <v>2357</v>
      </c>
    </row>
    <row r="681" spans="1:7" ht="12.75" x14ac:dyDescent="0.2">
      <c r="A681" s="527"/>
      <c r="B681" s="425" t="s">
        <v>454</v>
      </c>
      <c r="C681" s="424"/>
      <c r="D681" s="415">
        <v>3404</v>
      </c>
      <c r="E681" s="415">
        <v>3389</v>
      </c>
      <c r="F681" s="415">
        <v>2574</v>
      </c>
      <c r="G681" s="415">
        <v>2574</v>
      </c>
    </row>
    <row r="682" spans="1:7" ht="12.75" x14ac:dyDescent="0.2">
      <c r="A682" s="527"/>
      <c r="B682" s="425" t="s">
        <v>455</v>
      </c>
      <c r="C682" s="424"/>
      <c r="D682" s="415">
        <v>4118</v>
      </c>
      <c r="E682" s="415">
        <v>4100</v>
      </c>
      <c r="F682" s="415">
        <v>3032</v>
      </c>
      <c r="G682" s="415">
        <v>3032</v>
      </c>
    </row>
    <row r="683" spans="1:7" ht="12.75" x14ac:dyDescent="0.2">
      <c r="A683" s="527"/>
      <c r="B683" s="425" t="s">
        <v>456</v>
      </c>
      <c r="C683" s="424"/>
      <c r="D683" s="415">
        <v>4714</v>
      </c>
      <c r="E683" s="415">
        <v>4694</v>
      </c>
      <c r="F683" s="415">
        <v>3418</v>
      </c>
      <c r="G683" s="415">
        <v>3418</v>
      </c>
    </row>
    <row r="684" spans="1:7" ht="12.75" x14ac:dyDescent="0.2">
      <c r="A684" s="527"/>
      <c r="B684" s="425" t="s">
        <v>457</v>
      </c>
      <c r="C684" s="424"/>
      <c r="D684" s="415">
        <v>5268</v>
      </c>
      <c r="E684" s="415">
        <v>5245</v>
      </c>
      <c r="F684" s="415">
        <v>3686</v>
      </c>
      <c r="G684" s="415">
        <v>3686</v>
      </c>
    </row>
    <row r="685" spans="1:7" ht="12.75" x14ac:dyDescent="0.2">
      <c r="A685" s="527"/>
      <c r="B685" s="425" t="s">
        <v>458</v>
      </c>
      <c r="C685" s="424"/>
      <c r="D685" s="415">
        <v>5606</v>
      </c>
      <c r="E685" s="415">
        <v>5582</v>
      </c>
      <c r="F685" s="415">
        <v>3757</v>
      </c>
      <c r="G685" s="415">
        <v>3757</v>
      </c>
    </row>
    <row r="686" spans="1:7" ht="12.75" x14ac:dyDescent="0.2">
      <c r="A686" s="527"/>
      <c r="B686" s="425" t="s">
        <v>459</v>
      </c>
      <c r="C686" s="424"/>
      <c r="D686" s="415">
        <v>6016</v>
      </c>
      <c r="E686" s="415">
        <v>5985</v>
      </c>
      <c r="F686" s="415">
        <v>3737</v>
      </c>
      <c r="G686" s="415">
        <v>3737</v>
      </c>
    </row>
    <row r="687" spans="1:7" ht="12.75" x14ac:dyDescent="0.2">
      <c r="A687" s="527"/>
      <c r="B687" s="425" t="s">
        <v>460</v>
      </c>
      <c r="C687" s="424"/>
      <c r="D687" s="415">
        <v>6263</v>
      </c>
      <c r="E687" s="415">
        <v>6229</v>
      </c>
      <c r="F687" s="415">
        <v>3573</v>
      </c>
      <c r="G687" s="415">
        <v>3573</v>
      </c>
    </row>
    <row r="688" spans="1:7" ht="12.75" x14ac:dyDescent="0.2">
      <c r="A688" s="527"/>
      <c r="B688" s="425" t="s">
        <v>461</v>
      </c>
      <c r="C688" s="424"/>
      <c r="D688" s="415">
        <v>6535</v>
      </c>
      <c r="E688" s="415">
        <v>6505</v>
      </c>
      <c r="F688" s="415">
        <v>3270</v>
      </c>
      <c r="G688" s="415">
        <v>3270</v>
      </c>
    </row>
    <row r="689" spans="1:7" ht="12.75" x14ac:dyDescent="0.2">
      <c r="A689" s="527"/>
      <c r="B689" s="425" t="s">
        <v>462</v>
      </c>
      <c r="C689" s="424"/>
      <c r="D689" s="415">
        <v>6777</v>
      </c>
      <c r="E689" s="415">
        <v>6744</v>
      </c>
      <c r="F689" s="415">
        <v>2896</v>
      </c>
      <c r="G689" s="415">
        <v>2896</v>
      </c>
    </row>
    <row r="690" spans="1:7" ht="12.75" x14ac:dyDescent="0.2">
      <c r="A690" s="527"/>
      <c r="B690" s="425" t="s">
        <v>463</v>
      </c>
      <c r="C690" s="424"/>
      <c r="D690" s="415">
        <v>7059</v>
      </c>
      <c r="E690" s="415">
        <v>6936</v>
      </c>
      <c r="F690" s="415">
        <v>2237</v>
      </c>
      <c r="G690" s="415">
        <v>2237</v>
      </c>
    </row>
    <row r="691" spans="1:7" ht="12.75" x14ac:dyDescent="0.2">
      <c r="A691" s="527"/>
      <c r="B691" s="425" t="s">
        <v>464</v>
      </c>
      <c r="C691" s="424"/>
      <c r="D691" s="415">
        <v>7313</v>
      </c>
      <c r="E691" s="415">
        <v>7061</v>
      </c>
      <c r="F691" s="415">
        <v>1103</v>
      </c>
      <c r="G691" s="415">
        <v>1103</v>
      </c>
    </row>
    <row r="692" spans="1:7" ht="12.75" x14ac:dyDescent="0.2">
      <c r="A692" s="527"/>
      <c r="B692" s="425" t="s">
        <v>465</v>
      </c>
      <c r="C692" s="424"/>
      <c r="D692" s="415">
        <v>2864</v>
      </c>
      <c r="E692" s="415">
        <v>2861</v>
      </c>
      <c r="F692" s="415">
        <v>2391</v>
      </c>
      <c r="G692" s="415">
        <v>2391</v>
      </c>
    </row>
    <row r="693" spans="1:7" ht="12.75" x14ac:dyDescent="0.2">
      <c r="A693" s="527"/>
      <c r="B693" s="425" t="s">
        <v>466</v>
      </c>
      <c r="C693" s="424"/>
      <c r="D693" s="415">
        <v>3807</v>
      </c>
      <c r="E693" s="415">
        <v>3799</v>
      </c>
      <c r="F693" s="415">
        <v>2757</v>
      </c>
      <c r="G693" s="415">
        <v>2757</v>
      </c>
    </row>
    <row r="694" spans="1:7" ht="12.75" x14ac:dyDescent="0.2">
      <c r="A694" s="527"/>
      <c r="B694" s="425" t="s">
        <v>467</v>
      </c>
      <c r="C694" s="424"/>
      <c r="D694" s="415">
        <v>4368</v>
      </c>
      <c r="E694" s="415">
        <v>4360</v>
      </c>
      <c r="F694" s="415">
        <v>3073</v>
      </c>
      <c r="G694" s="415">
        <v>3073</v>
      </c>
    </row>
    <row r="695" spans="1:7" ht="12.75" x14ac:dyDescent="0.2">
      <c r="A695" s="527"/>
      <c r="B695" s="425" t="s">
        <v>468</v>
      </c>
      <c r="C695" s="424"/>
      <c r="D695" s="415">
        <v>4892</v>
      </c>
      <c r="E695" s="415">
        <v>4883</v>
      </c>
      <c r="F695" s="415">
        <v>3428</v>
      </c>
      <c r="G695" s="415">
        <v>3428</v>
      </c>
    </row>
    <row r="696" spans="1:7" ht="12.75" x14ac:dyDescent="0.2">
      <c r="A696" s="527"/>
      <c r="B696" s="425" t="s">
        <v>469</v>
      </c>
      <c r="C696" s="424"/>
      <c r="D696" s="415">
        <v>5395</v>
      </c>
      <c r="E696" s="415">
        <v>5384</v>
      </c>
      <c r="F696" s="415">
        <v>3701</v>
      </c>
      <c r="G696" s="415">
        <v>3701</v>
      </c>
    </row>
    <row r="697" spans="1:7" ht="12.75" x14ac:dyDescent="0.2">
      <c r="A697" s="527"/>
      <c r="B697" s="425" t="s">
        <v>470</v>
      </c>
      <c r="C697" s="424"/>
      <c r="D697" s="415">
        <v>5708</v>
      </c>
      <c r="E697" s="415">
        <v>5695</v>
      </c>
      <c r="F697" s="415" t="s">
        <v>549</v>
      </c>
      <c r="G697" s="415" t="s">
        <v>549</v>
      </c>
    </row>
    <row r="698" spans="1:7" ht="12.75" x14ac:dyDescent="0.2">
      <c r="A698" s="527"/>
      <c r="B698" s="425" t="s">
        <v>471</v>
      </c>
      <c r="C698" s="424"/>
      <c r="D698" s="415">
        <v>6074</v>
      </c>
      <c r="E698" s="415">
        <v>6061</v>
      </c>
      <c r="F698" s="415">
        <v>3610</v>
      </c>
      <c r="G698" s="415">
        <v>3610</v>
      </c>
    </row>
    <row r="699" spans="1:7" ht="12.75" x14ac:dyDescent="0.2">
      <c r="A699" s="527"/>
      <c r="B699" s="425" t="s">
        <v>472</v>
      </c>
      <c r="C699" s="424"/>
      <c r="D699" s="415">
        <v>6272</v>
      </c>
      <c r="E699" s="415">
        <v>6257</v>
      </c>
      <c r="F699" s="415">
        <v>3321</v>
      </c>
      <c r="G699" s="415">
        <v>3321</v>
      </c>
    </row>
    <row r="700" spans="1:7" ht="12.75" x14ac:dyDescent="0.2">
      <c r="A700" s="527"/>
      <c r="B700" s="425" t="s">
        <v>473</v>
      </c>
      <c r="C700" s="424"/>
      <c r="D700" s="415">
        <v>6507</v>
      </c>
      <c r="E700" s="415">
        <v>6490</v>
      </c>
      <c r="F700" s="415">
        <v>3135</v>
      </c>
      <c r="G700" s="415">
        <v>3135</v>
      </c>
    </row>
    <row r="701" spans="1:7" ht="12.75" x14ac:dyDescent="0.2">
      <c r="A701" s="527"/>
      <c r="B701" s="425" t="s">
        <v>474</v>
      </c>
      <c r="C701" s="424"/>
      <c r="D701" s="415">
        <v>6700</v>
      </c>
      <c r="E701" s="415">
        <v>6683</v>
      </c>
      <c r="F701" s="415">
        <v>2672</v>
      </c>
      <c r="G701" s="415">
        <v>2672</v>
      </c>
    </row>
    <row r="702" spans="1:7" ht="12.75" x14ac:dyDescent="0.2">
      <c r="A702" s="527"/>
      <c r="B702" s="425" t="s">
        <v>475</v>
      </c>
      <c r="C702" s="424"/>
      <c r="D702" s="415">
        <v>6951</v>
      </c>
      <c r="E702" s="415">
        <v>6861</v>
      </c>
      <c r="F702" s="415">
        <v>2164</v>
      </c>
      <c r="G702" s="415">
        <v>2164</v>
      </c>
    </row>
    <row r="703" spans="1:7" ht="12.75" x14ac:dyDescent="0.2">
      <c r="A703" s="527"/>
      <c r="B703" s="425" t="s">
        <v>476</v>
      </c>
      <c r="C703" s="424"/>
      <c r="D703" s="415">
        <v>7175</v>
      </c>
      <c r="E703" s="415">
        <v>7010</v>
      </c>
      <c r="F703" s="415">
        <v>898</v>
      </c>
      <c r="G703" s="415">
        <v>898</v>
      </c>
    </row>
    <row r="704" spans="1:7" ht="12.75" x14ac:dyDescent="0.2">
      <c r="A704" s="527"/>
      <c r="B704" s="425" t="s">
        <v>479</v>
      </c>
      <c r="C704" s="424"/>
      <c r="D704" s="415">
        <v>2743</v>
      </c>
      <c r="E704" s="415">
        <v>2739</v>
      </c>
      <c r="F704" s="415">
        <v>2386</v>
      </c>
      <c r="G704" s="415">
        <v>2386</v>
      </c>
    </row>
    <row r="705" spans="1:7" ht="12.75" x14ac:dyDescent="0.2">
      <c r="A705" s="527"/>
      <c r="B705" s="425" t="s">
        <v>480</v>
      </c>
      <c r="C705" s="424"/>
      <c r="D705" s="415">
        <v>3269</v>
      </c>
      <c r="E705" s="415">
        <v>3263</v>
      </c>
      <c r="F705" s="415">
        <v>2431</v>
      </c>
      <c r="G705" s="415">
        <v>2431</v>
      </c>
    </row>
    <row r="706" spans="1:7" ht="12.75" x14ac:dyDescent="0.2">
      <c r="A706" s="527"/>
      <c r="B706" s="425" t="s">
        <v>481</v>
      </c>
      <c r="C706" s="424"/>
      <c r="D706" s="415">
        <v>3765</v>
      </c>
      <c r="E706" s="415">
        <v>3754</v>
      </c>
      <c r="F706" s="415">
        <v>2730</v>
      </c>
      <c r="G706" s="415">
        <v>2730</v>
      </c>
    </row>
    <row r="707" spans="1:7" ht="12.75" x14ac:dyDescent="0.2">
      <c r="A707" s="527"/>
      <c r="B707" s="425" t="s">
        <v>482</v>
      </c>
      <c r="C707" s="424"/>
      <c r="D707" s="415">
        <v>4158</v>
      </c>
      <c r="E707" s="415">
        <v>4144</v>
      </c>
      <c r="F707" s="415">
        <v>3024</v>
      </c>
      <c r="G707" s="415">
        <v>3024</v>
      </c>
    </row>
    <row r="708" spans="1:7" ht="12.75" x14ac:dyDescent="0.2">
      <c r="A708" s="527"/>
      <c r="B708" s="425" t="s">
        <v>483</v>
      </c>
      <c r="C708" s="424"/>
      <c r="D708" s="415">
        <v>4656</v>
      </c>
      <c r="E708" s="415">
        <v>4639</v>
      </c>
      <c r="F708" s="415">
        <v>3318</v>
      </c>
      <c r="G708" s="415">
        <v>3318</v>
      </c>
    </row>
    <row r="709" spans="1:7" ht="12.75" x14ac:dyDescent="0.2">
      <c r="A709" s="527"/>
      <c r="B709" s="425" t="s">
        <v>484</v>
      </c>
      <c r="C709" s="424"/>
      <c r="D709" s="415">
        <v>4961</v>
      </c>
      <c r="E709" s="415">
        <v>4941</v>
      </c>
      <c r="F709" s="415" t="s">
        <v>549</v>
      </c>
      <c r="G709" s="415" t="s">
        <v>549</v>
      </c>
    </row>
    <row r="710" spans="1:7" ht="12.75" x14ac:dyDescent="0.2">
      <c r="A710" s="527"/>
      <c r="B710" s="425" t="s">
        <v>485</v>
      </c>
      <c r="C710" s="424"/>
      <c r="D710" s="415">
        <v>5157</v>
      </c>
      <c r="E710" s="415">
        <v>5135</v>
      </c>
      <c r="F710" s="415">
        <v>3179</v>
      </c>
      <c r="G710" s="415">
        <v>3179</v>
      </c>
    </row>
    <row r="711" spans="1:7" ht="12.75" x14ac:dyDescent="0.2">
      <c r="A711" s="527"/>
      <c r="B711" s="425" t="s">
        <v>486</v>
      </c>
      <c r="C711" s="424"/>
      <c r="D711" s="415">
        <v>5377</v>
      </c>
      <c r="E711" s="415">
        <v>5354</v>
      </c>
      <c r="F711" s="415">
        <v>2963</v>
      </c>
      <c r="G711" s="415">
        <v>2963</v>
      </c>
    </row>
    <row r="712" spans="1:7" ht="12.75" x14ac:dyDescent="0.2">
      <c r="A712" s="527"/>
      <c r="B712" s="425" t="s">
        <v>487</v>
      </c>
      <c r="C712" s="424"/>
      <c r="D712" s="415">
        <v>5509</v>
      </c>
      <c r="E712" s="415">
        <v>5486</v>
      </c>
      <c r="F712" s="415">
        <v>2752</v>
      </c>
      <c r="G712" s="415">
        <v>2752</v>
      </c>
    </row>
    <row r="713" spans="1:7" ht="12.75" x14ac:dyDescent="0.2">
      <c r="A713" s="527"/>
      <c r="B713" s="425" t="s">
        <v>488</v>
      </c>
      <c r="C713" s="424"/>
      <c r="D713" s="415">
        <v>5701</v>
      </c>
      <c r="E713" s="415">
        <v>5674</v>
      </c>
      <c r="F713" s="415">
        <v>2338</v>
      </c>
      <c r="G713" s="415">
        <v>2338</v>
      </c>
    </row>
    <row r="714" spans="1:7" ht="12.75" x14ac:dyDescent="0.2">
      <c r="A714" s="527"/>
      <c r="B714" s="425" t="s">
        <v>489</v>
      </c>
      <c r="C714" s="424"/>
      <c r="D714" s="415">
        <v>5902</v>
      </c>
      <c r="E714" s="415">
        <v>5764</v>
      </c>
      <c r="F714" s="415">
        <v>1738</v>
      </c>
      <c r="G714" s="415">
        <v>1738</v>
      </c>
    </row>
    <row r="715" spans="1:7" ht="12.75" x14ac:dyDescent="0.2">
      <c r="A715" s="527"/>
      <c r="B715" s="425" t="s">
        <v>490</v>
      </c>
      <c r="C715" s="424"/>
      <c r="D715" s="415">
        <v>6139</v>
      </c>
      <c r="E715" s="415">
        <v>5903</v>
      </c>
      <c r="F715" s="415">
        <v>672</v>
      </c>
      <c r="G715" s="415">
        <v>672</v>
      </c>
    </row>
    <row r="716" spans="1:7" ht="12.75" x14ac:dyDescent="0.2">
      <c r="A716" s="527"/>
      <c r="B716" s="425" t="s">
        <v>491</v>
      </c>
      <c r="C716" s="424"/>
      <c r="D716" s="415">
        <v>2684</v>
      </c>
      <c r="E716" s="415">
        <v>2677</v>
      </c>
      <c r="F716" s="415">
        <v>2343</v>
      </c>
      <c r="G716" s="415">
        <v>2343</v>
      </c>
    </row>
    <row r="717" spans="1:7" ht="12.75" x14ac:dyDescent="0.2">
      <c r="A717" s="527"/>
      <c r="B717" s="425" t="s">
        <v>492</v>
      </c>
      <c r="C717" s="424"/>
      <c r="D717" s="415">
        <v>3345</v>
      </c>
      <c r="E717" s="415">
        <v>3335</v>
      </c>
      <c r="F717" s="415">
        <v>2579</v>
      </c>
      <c r="G717" s="415">
        <v>2579</v>
      </c>
    </row>
    <row r="718" spans="1:7" ht="12.75" x14ac:dyDescent="0.2">
      <c r="A718" s="527"/>
      <c r="B718" s="425" t="s">
        <v>493</v>
      </c>
      <c r="C718" s="424"/>
      <c r="D718" s="415">
        <v>3902</v>
      </c>
      <c r="E718" s="415">
        <v>3890</v>
      </c>
      <c r="F718" s="415">
        <v>2894</v>
      </c>
      <c r="G718" s="415">
        <v>2894</v>
      </c>
    </row>
    <row r="719" spans="1:7" ht="12.75" x14ac:dyDescent="0.2">
      <c r="A719" s="527"/>
      <c r="B719" s="425" t="s">
        <v>494</v>
      </c>
      <c r="C719" s="424"/>
      <c r="D719" s="415">
        <v>4264</v>
      </c>
      <c r="E719" s="415">
        <v>4251</v>
      </c>
      <c r="F719" s="415">
        <v>3014</v>
      </c>
      <c r="G719" s="415">
        <v>3014</v>
      </c>
    </row>
    <row r="720" spans="1:7" ht="12.75" x14ac:dyDescent="0.2">
      <c r="A720" s="527"/>
      <c r="B720" s="425" t="s">
        <v>495</v>
      </c>
      <c r="C720" s="424"/>
      <c r="D720" s="415">
        <v>4673</v>
      </c>
      <c r="E720" s="415">
        <v>4657</v>
      </c>
      <c r="F720" s="415">
        <v>3196</v>
      </c>
      <c r="G720" s="415">
        <v>3196</v>
      </c>
    </row>
    <row r="721" spans="1:7" ht="12.75" x14ac:dyDescent="0.2">
      <c r="A721" s="527"/>
      <c r="B721" s="425" t="s">
        <v>496</v>
      </c>
      <c r="C721" s="424"/>
      <c r="D721" s="415">
        <v>4964</v>
      </c>
      <c r="E721" s="415">
        <v>4945</v>
      </c>
      <c r="F721" s="415">
        <v>3215</v>
      </c>
      <c r="G721" s="415">
        <v>3215</v>
      </c>
    </row>
    <row r="722" spans="1:7" ht="12.75" x14ac:dyDescent="0.2">
      <c r="A722" s="527"/>
      <c r="B722" s="425" t="s">
        <v>497</v>
      </c>
      <c r="C722" s="424"/>
      <c r="D722" s="415">
        <v>5110</v>
      </c>
      <c r="E722" s="415">
        <v>5087</v>
      </c>
      <c r="F722" s="415">
        <v>2983</v>
      </c>
      <c r="G722" s="415">
        <v>2983</v>
      </c>
    </row>
    <row r="723" spans="1:7" ht="12.75" x14ac:dyDescent="0.2">
      <c r="A723" s="527"/>
      <c r="B723" s="425" t="s">
        <v>498</v>
      </c>
      <c r="C723" s="424"/>
      <c r="D723" s="415">
        <v>5268</v>
      </c>
      <c r="E723" s="415">
        <v>5242</v>
      </c>
      <c r="F723" s="415">
        <v>2770</v>
      </c>
      <c r="G723" s="415">
        <v>2770</v>
      </c>
    </row>
    <row r="724" spans="1:7" ht="12.75" x14ac:dyDescent="0.2">
      <c r="A724" s="527"/>
      <c r="B724" s="425" t="s">
        <v>499</v>
      </c>
      <c r="C724" s="424"/>
      <c r="D724" s="415">
        <v>5463</v>
      </c>
      <c r="E724" s="415">
        <v>5437</v>
      </c>
      <c r="F724" s="415">
        <v>2456</v>
      </c>
      <c r="G724" s="415">
        <v>2456</v>
      </c>
    </row>
    <row r="725" spans="1:7" ht="12.75" x14ac:dyDescent="0.2">
      <c r="A725" s="527"/>
      <c r="B725" s="425" t="s">
        <v>500</v>
      </c>
      <c r="C725" s="424"/>
      <c r="D725" s="415">
        <v>5587</v>
      </c>
      <c r="E725" s="415">
        <v>5560</v>
      </c>
      <c r="F725" s="415">
        <v>1948</v>
      </c>
      <c r="G725" s="415">
        <v>1948</v>
      </c>
    </row>
    <row r="726" spans="1:7" ht="12.75" x14ac:dyDescent="0.2">
      <c r="A726" s="527"/>
      <c r="B726" s="425" t="s">
        <v>501</v>
      </c>
      <c r="C726" s="424"/>
      <c r="D726" s="415">
        <v>5802</v>
      </c>
      <c r="E726" s="415">
        <v>5665</v>
      </c>
      <c r="F726" s="415">
        <v>1438</v>
      </c>
      <c r="G726" s="415">
        <v>1438</v>
      </c>
    </row>
    <row r="727" spans="1:7" ht="12.75" x14ac:dyDescent="0.2">
      <c r="A727" s="523"/>
      <c r="B727" s="425" t="s">
        <v>502</v>
      </c>
      <c r="C727" s="424"/>
      <c r="D727" s="415">
        <v>6019</v>
      </c>
      <c r="E727" s="415">
        <v>5773</v>
      </c>
      <c r="F727" s="415">
        <v>477</v>
      </c>
      <c r="G727" s="415">
        <v>477</v>
      </c>
    </row>
    <row r="728" spans="1:7" ht="12.75" customHeight="1" x14ac:dyDescent="0.2">
      <c r="A728" s="526" t="s">
        <v>270</v>
      </c>
      <c r="B728" s="425" t="s">
        <v>432</v>
      </c>
      <c r="C728" s="424"/>
      <c r="D728" s="415">
        <v>38826</v>
      </c>
      <c r="E728" s="415">
        <v>38518</v>
      </c>
      <c r="F728" s="415">
        <v>33243</v>
      </c>
      <c r="G728" s="415">
        <v>33243</v>
      </c>
    </row>
    <row r="729" spans="1:7" ht="12.75" x14ac:dyDescent="0.2">
      <c r="A729" s="527"/>
      <c r="B729" s="425" t="s">
        <v>433</v>
      </c>
      <c r="C729" s="424"/>
      <c r="D729" s="415">
        <v>47295</v>
      </c>
      <c r="E729" s="415">
        <v>46572</v>
      </c>
      <c r="F729" s="415">
        <v>35417</v>
      </c>
      <c r="G729" s="415">
        <v>35417</v>
      </c>
    </row>
    <row r="730" spans="1:7" ht="12.75" x14ac:dyDescent="0.2">
      <c r="A730" s="527"/>
      <c r="B730" s="425" t="s">
        <v>434</v>
      </c>
      <c r="C730" s="424"/>
      <c r="D730" s="415">
        <v>53539</v>
      </c>
      <c r="E730" s="415">
        <v>52700</v>
      </c>
      <c r="F730" s="415">
        <v>38900</v>
      </c>
      <c r="G730" s="415">
        <v>38900</v>
      </c>
    </row>
    <row r="731" spans="1:7" ht="12.75" x14ac:dyDescent="0.2">
      <c r="A731" s="527"/>
      <c r="B731" s="425" t="s">
        <v>435</v>
      </c>
      <c r="C731" s="424"/>
      <c r="D731" s="415">
        <v>57656</v>
      </c>
      <c r="E731" s="415">
        <v>56748</v>
      </c>
      <c r="F731" s="415">
        <v>41149</v>
      </c>
      <c r="G731" s="415">
        <v>41149</v>
      </c>
    </row>
    <row r="732" spans="1:7" ht="12.75" x14ac:dyDescent="0.2">
      <c r="A732" s="527"/>
      <c r="B732" s="425" t="s">
        <v>436</v>
      </c>
      <c r="C732" s="424"/>
      <c r="D732" s="415">
        <v>62694</v>
      </c>
      <c r="E732" s="415">
        <v>61655</v>
      </c>
      <c r="F732" s="415">
        <v>43469</v>
      </c>
      <c r="G732" s="415">
        <v>43469</v>
      </c>
    </row>
    <row r="733" spans="1:7" ht="12.75" x14ac:dyDescent="0.2">
      <c r="A733" s="527"/>
      <c r="B733" s="425" t="s">
        <v>437</v>
      </c>
      <c r="C733" s="424"/>
      <c r="D733" s="415">
        <v>67495</v>
      </c>
      <c r="E733" s="415">
        <v>66266</v>
      </c>
      <c r="F733" s="415">
        <v>44727</v>
      </c>
      <c r="G733" s="415">
        <v>44727</v>
      </c>
    </row>
    <row r="734" spans="1:7" ht="12.75" x14ac:dyDescent="0.2">
      <c r="A734" s="527"/>
      <c r="B734" s="425" t="s">
        <v>438</v>
      </c>
      <c r="C734" s="424"/>
      <c r="D734" s="415">
        <v>70950</v>
      </c>
      <c r="E734" s="415">
        <v>69693</v>
      </c>
      <c r="F734" s="415">
        <v>43619</v>
      </c>
      <c r="G734" s="415">
        <v>43619</v>
      </c>
    </row>
    <row r="735" spans="1:7" ht="12.75" x14ac:dyDescent="0.2">
      <c r="A735" s="527"/>
      <c r="B735" s="425" t="s">
        <v>439</v>
      </c>
      <c r="C735" s="424"/>
      <c r="D735" s="415">
        <v>73819</v>
      </c>
      <c r="E735" s="415">
        <v>72554</v>
      </c>
      <c r="F735" s="415">
        <v>40796</v>
      </c>
      <c r="G735" s="415">
        <v>40796</v>
      </c>
    </row>
    <row r="736" spans="1:7" ht="12.75" x14ac:dyDescent="0.2">
      <c r="A736" s="527"/>
      <c r="B736" s="425" t="s">
        <v>440</v>
      </c>
      <c r="C736" s="424"/>
      <c r="D736" s="415">
        <v>76770</v>
      </c>
      <c r="E736" s="415">
        <v>75497</v>
      </c>
      <c r="F736" s="415">
        <v>37655</v>
      </c>
      <c r="G736" s="415">
        <v>37655</v>
      </c>
    </row>
    <row r="737" spans="1:7" ht="12.75" x14ac:dyDescent="0.2">
      <c r="A737" s="527"/>
      <c r="B737" s="425" t="s">
        <v>441</v>
      </c>
      <c r="C737" s="424"/>
      <c r="D737" s="415">
        <v>79451</v>
      </c>
      <c r="E737" s="415">
        <v>78085</v>
      </c>
      <c r="F737" s="415">
        <v>33984</v>
      </c>
      <c r="G737" s="415">
        <v>33984</v>
      </c>
    </row>
    <row r="738" spans="1:7" ht="12.75" x14ac:dyDescent="0.2">
      <c r="A738" s="527"/>
      <c r="B738" s="425" t="s">
        <v>442</v>
      </c>
      <c r="C738" s="424"/>
      <c r="D738" s="415">
        <v>81999</v>
      </c>
      <c r="E738" s="415">
        <v>80192</v>
      </c>
      <c r="F738" s="415">
        <v>26911</v>
      </c>
      <c r="G738" s="415">
        <v>26911</v>
      </c>
    </row>
    <row r="739" spans="1:7" ht="12.75" x14ac:dyDescent="0.2">
      <c r="A739" s="527"/>
      <c r="B739" s="425" t="s">
        <v>443</v>
      </c>
      <c r="C739" s="424"/>
      <c r="D739" s="415">
        <v>85752</v>
      </c>
      <c r="E739" s="415">
        <v>81723</v>
      </c>
      <c r="F739" s="415">
        <v>10956</v>
      </c>
      <c r="G739" s="415">
        <v>10956</v>
      </c>
    </row>
    <row r="740" spans="1:7" ht="12.75" x14ac:dyDescent="0.2">
      <c r="A740" s="527"/>
      <c r="B740" s="425" t="s">
        <v>453</v>
      </c>
      <c r="C740" s="424"/>
      <c r="D740" s="415">
        <v>39910</v>
      </c>
      <c r="E740" s="415">
        <v>39473</v>
      </c>
      <c r="F740" s="415">
        <v>34787</v>
      </c>
      <c r="G740" s="415">
        <v>34787</v>
      </c>
    </row>
    <row r="741" spans="1:7" ht="12.75" x14ac:dyDescent="0.2">
      <c r="A741" s="527"/>
      <c r="B741" s="425" t="s">
        <v>454</v>
      </c>
      <c r="C741" s="424"/>
      <c r="D741" s="415">
        <v>50601</v>
      </c>
      <c r="E741" s="415">
        <v>49921</v>
      </c>
      <c r="F741" s="415">
        <v>39247</v>
      </c>
      <c r="G741" s="415">
        <v>39247</v>
      </c>
    </row>
    <row r="742" spans="1:7" ht="12.75" x14ac:dyDescent="0.2">
      <c r="A742" s="527"/>
      <c r="B742" s="425" t="s">
        <v>455</v>
      </c>
      <c r="C742" s="424"/>
      <c r="D742" s="415">
        <v>57225</v>
      </c>
      <c r="E742" s="415">
        <v>56391</v>
      </c>
      <c r="F742" s="415">
        <v>42369</v>
      </c>
      <c r="G742" s="415">
        <v>42369</v>
      </c>
    </row>
    <row r="743" spans="1:7" ht="12.75" x14ac:dyDescent="0.2">
      <c r="A743" s="527"/>
      <c r="B743" s="425" t="s">
        <v>456</v>
      </c>
      <c r="C743" s="424"/>
      <c r="D743" s="415">
        <v>62746</v>
      </c>
      <c r="E743" s="415">
        <v>61847</v>
      </c>
      <c r="F743" s="415">
        <v>46000</v>
      </c>
      <c r="G743" s="415">
        <v>46000</v>
      </c>
    </row>
    <row r="744" spans="1:7" ht="12.75" x14ac:dyDescent="0.2">
      <c r="A744" s="527"/>
      <c r="B744" s="425" t="s">
        <v>457</v>
      </c>
      <c r="C744" s="424"/>
      <c r="D744" s="415">
        <v>68471</v>
      </c>
      <c r="E744" s="415">
        <v>67481</v>
      </c>
      <c r="F744" s="415">
        <v>49380</v>
      </c>
      <c r="G744" s="415">
        <v>49380</v>
      </c>
    </row>
    <row r="745" spans="1:7" ht="12.75" x14ac:dyDescent="0.2">
      <c r="A745" s="527"/>
      <c r="B745" s="425" t="s">
        <v>458</v>
      </c>
      <c r="C745" s="424"/>
      <c r="D745" s="415">
        <v>72851</v>
      </c>
      <c r="E745" s="415">
        <v>71744</v>
      </c>
      <c r="F745" s="415">
        <v>50683</v>
      </c>
      <c r="G745" s="415">
        <v>50683</v>
      </c>
    </row>
    <row r="746" spans="1:7" ht="12.75" x14ac:dyDescent="0.2">
      <c r="A746" s="527"/>
      <c r="B746" s="425" t="s">
        <v>459</v>
      </c>
      <c r="C746" s="424"/>
      <c r="D746" s="415">
        <v>76314</v>
      </c>
      <c r="E746" s="415">
        <v>75003</v>
      </c>
      <c r="F746" s="415">
        <v>49625</v>
      </c>
      <c r="G746" s="415">
        <v>49625</v>
      </c>
    </row>
    <row r="747" spans="1:7" ht="12.75" x14ac:dyDescent="0.2">
      <c r="A747" s="527"/>
      <c r="B747" s="425" t="s">
        <v>460</v>
      </c>
      <c r="C747" s="424"/>
      <c r="D747" s="415">
        <v>79217</v>
      </c>
      <c r="E747" s="415">
        <v>77884</v>
      </c>
      <c r="F747" s="415">
        <v>47402</v>
      </c>
      <c r="G747" s="415">
        <v>47402</v>
      </c>
    </row>
    <row r="748" spans="1:7" ht="12.75" x14ac:dyDescent="0.2">
      <c r="A748" s="527"/>
      <c r="B748" s="425" t="s">
        <v>461</v>
      </c>
      <c r="C748" s="424"/>
      <c r="D748" s="415">
        <v>81777</v>
      </c>
      <c r="E748" s="415">
        <v>80579</v>
      </c>
      <c r="F748" s="415">
        <v>44121</v>
      </c>
      <c r="G748" s="415">
        <v>44121</v>
      </c>
    </row>
    <row r="749" spans="1:7" ht="12.75" x14ac:dyDescent="0.2">
      <c r="A749" s="527"/>
      <c r="B749" s="425" t="s">
        <v>462</v>
      </c>
      <c r="C749" s="424"/>
      <c r="D749" s="415">
        <v>84026</v>
      </c>
      <c r="E749" s="415">
        <v>82792</v>
      </c>
      <c r="F749" s="415">
        <v>39936</v>
      </c>
      <c r="G749" s="415">
        <v>39936</v>
      </c>
    </row>
    <row r="750" spans="1:7" ht="12.75" x14ac:dyDescent="0.2">
      <c r="A750" s="527"/>
      <c r="B750" s="425" t="s">
        <v>463</v>
      </c>
      <c r="C750" s="424"/>
      <c r="D750" s="415">
        <v>85696</v>
      </c>
      <c r="E750" s="415">
        <v>84355</v>
      </c>
      <c r="F750" s="415">
        <v>31246</v>
      </c>
      <c r="G750" s="415">
        <v>31246</v>
      </c>
    </row>
    <row r="751" spans="1:7" ht="12.75" x14ac:dyDescent="0.2">
      <c r="A751" s="527"/>
      <c r="B751" s="425" t="s">
        <v>464</v>
      </c>
      <c r="C751" s="424"/>
      <c r="D751" s="415">
        <v>90347</v>
      </c>
      <c r="E751" s="415">
        <v>85788</v>
      </c>
      <c r="F751" s="415">
        <v>11460</v>
      </c>
      <c r="G751" s="415">
        <v>11460</v>
      </c>
    </row>
    <row r="752" spans="1:7" ht="12.75" x14ac:dyDescent="0.2">
      <c r="A752" s="527"/>
      <c r="B752" s="425" t="s">
        <v>465</v>
      </c>
      <c r="C752" s="424"/>
      <c r="D752" s="415">
        <v>41712</v>
      </c>
      <c r="E752" s="415">
        <v>41518</v>
      </c>
      <c r="F752" s="415">
        <v>35939</v>
      </c>
      <c r="G752" s="415">
        <v>35939</v>
      </c>
    </row>
    <row r="753" spans="1:7" ht="12.75" x14ac:dyDescent="0.2">
      <c r="A753" s="527"/>
      <c r="B753" s="425" t="s">
        <v>466</v>
      </c>
      <c r="C753" s="424"/>
      <c r="D753" s="415">
        <v>50563</v>
      </c>
      <c r="E753" s="415">
        <v>50113</v>
      </c>
      <c r="F753" s="415">
        <v>38661</v>
      </c>
      <c r="G753" s="415">
        <v>38661</v>
      </c>
    </row>
    <row r="754" spans="1:7" ht="12.75" x14ac:dyDescent="0.2">
      <c r="A754" s="527"/>
      <c r="B754" s="425" t="s">
        <v>467</v>
      </c>
      <c r="C754" s="424"/>
      <c r="D754" s="415">
        <v>56818</v>
      </c>
      <c r="E754" s="415">
        <v>56209</v>
      </c>
      <c r="F754" s="415">
        <v>41834</v>
      </c>
      <c r="G754" s="415">
        <v>41834</v>
      </c>
    </row>
    <row r="755" spans="1:7" ht="12.75" x14ac:dyDescent="0.2">
      <c r="A755" s="527"/>
      <c r="B755" s="425" t="s">
        <v>468</v>
      </c>
      <c r="C755" s="424"/>
      <c r="D755" s="415">
        <v>63221</v>
      </c>
      <c r="E755" s="415">
        <v>62519</v>
      </c>
      <c r="F755" s="415">
        <v>46148</v>
      </c>
      <c r="G755" s="415">
        <v>46148</v>
      </c>
    </row>
    <row r="756" spans="1:7" ht="12.75" x14ac:dyDescent="0.2">
      <c r="A756" s="527"/>
      <c r="B756" s="425" t="s">
        <v>469</v>
      </c>
      <c r="C756" s="424"/>
      <c r="D756" s="415">
        <v>69771</v>
      </c>
      <c r="E756" s="415">
        <v>68941</v>
      </c>
      <c r="F756" s="415">
        <v>49669</v>
      </c>
      <c r="G756" s="415">
        <v>49669</v>
      </c>
    </row>
    <row r="757" spans="1:7" ht="12.75" x14ac:dyDescent="0.2">
      <c r="A757" s="527"/>
      <c r="B757" s="425" t="s">
        <v>470</v>
      </c>
      <c r="C757" s="424"/>
      <c r="D757" s="415">
        <v>73985</v>
      </c>
      <c r="E757" s="415">
        <v>73044</v>
      </c>
      <c r="F757" s="415">
        <v>50049</v>
      </c>
      <c r="G757" s="415">
        <v>50049</v>
      </c>
    </row>
    <row r="758" spans="1:7" ht="12.75" x14ac:dyDescent="0.2">
      <c r="A758" s="527"/>
      <c r="B758" s="425" t="s">
        <v>471</v>
      </c>
      <c r="C758" s="424"/>
      <c r="D758" s="415">
        <v>77779</v>
      </c>
      <c r="E758" s="415">
        <v>76790</v>
      </c>
      <c r="F758" s="415">
        <v>49080</v>
      </c>
      <c r="G758" s="415">
        <v>49080</v>
      </c>
    </row>
    <row r="759" spans="1:7" ht="12.75" x14ac:dyDescent="0.2">
      <c r="A759" s="527"/>
      <c r="B759" s="425" t="s">
        <v>472</v>
      </c>
      <c r="C759" s="424"/>
      <c r="D759" s="415">
        <v>80648</v>
      </c>
      <c r="E759" s="415">
        <v>79628</v>
      </c>
      <c r="F759" s="415">
        <v>46758</v>
      </c>
      <c r="G759" s="415">
        <v>46758</v>
      </c>
    </row>
    <row r="760" spans="1:7" ht="12.75" x14ac:dyDescent="0.2">
      <c r="A760" s="527"/>
      <c r="B760" s="425" t="s">
        <v>473</v>
      </c>
      <c r="C760" s="424"/>
      <c r="D760" s="415">
        <v>83329</v>
      </c>
      <c r="E760" s="415">
        <v>82253</v>
      </c>
      <c r="F760" s="415">
        <v>42894</v>
      </c>
      <c r="G760" s="415">
        <v>42894</v>
      </c>
    </row>
    <row r="761" spans="1:7" ht="12.75" x14ac:dyDescent="0.2">
      <c r="A761" s="527"/>
      <c r="B761" s="425" t="s">
        <v>474</v>
      </c>
      <c r="C761" s="424"/>
      <c r="D761" s="415">
        <v>85458</v>
      </c>
      <c r="E761" s="415">
        <v>84353</v>
      </c>
      <c r="F761" s="415">
        <v>38162</v>
      </c>
      <c r="G761" s="415">
        <v>38162</v>
      </c>
    </row>
    <row r="762" spans="1:7" ht="12.75" x14ac:dyDescent="0.2">
      <c r="A762" s="527"/>
      <c r="B762" s="425" t="s">
        <v>475</v>
      </c>
      <c r="C762" s="424"/>
      <c r="D762" s="415">
        <v>87428</v>
      </c>
      <c r="E762" s="415">
        <v>86166</v>
      </c>
      <c r="F762" s="415">
        <v>29666</v>
      </c>
      <c r="G762" s="415">
        <v>29666</v>
      </c>
    </row>
    <row r="763" spans="1:7" ht="12.75" x14ac:dyDescent="0.2">
      <c r="A763" s="527"/>
      <c r="B763" s="425" t="s">
        <v>476</v>
      </c>
      <c r="C763" s="424"/>
      <c r="D763" s="415">
        <v>91531</v>
      </c>
      <c r="E763" s="415">
        <v>87439</v>
      </c>
      <c r="F763" s="415">
        <v>10969</v>
      </c>
      <c r="G763" s="415">
        <v>10969</v>
      </c>
    </row>
    <row r="764" spans="1:7" ht="12.75" x14ac:dyDescent="0.2">
      <c r="A764" s="527"/>
      <c r="B764" s="425" t="s">
        <v>479</v>
      </c>
      <c r="C764" s="424"/>
      <c r="D764" s="415">
        <v>42250</v>
      </c>
      <c r="E764" s="415">
        <v>42018</v>
      </c>
      <c r="F764" s="415">
        <v>37428</v>
      </c>
      <c r="G764" s="415">
        <v>37428</v>
      </c>
    </row>
    <row r="765" spans="1:7" ht="12.75" x14ac:dyDescent="0.2">
      <c r="A765" s="527"/>
      <c r="B765" s="425" t="s">
        <v>480</v>
      </c>
      <c r="C765" s="424"/>
      <c r="D765" s="415">
        <v>51364</v>
      </c>
      <c r="E765" s="415">
        <v>50932</v>
      </c>
      <c r="F765" s="415">
        <v>40306</v>
      </c>
      <c r="G765" s="415">
        <v>40306</v>
      </c>
    </row>
    <row r="766" spans="1:7" ht="12.75" x14ac:dyDescent="0.2">
      <c r="A766" s="527"/>
      <c r="B766" s="425" t="s">
        <v>481</v>
      </c>
      <c r="C766" s="424"/>
      <c r="D766" s="415">
        <v>57836</v>
      </c>
      <c r="E766" s="415">
        <v>57290</v>
      </c>
      <c r="F766" s="415">
        <v>43708</v>
      </c>
      <c r="G766" s="415">
        <v>43708</v>
      </c>
    </row>
    <row r="767" spans="1:7" ht="12.75" x14ac:dyDescent="0.2">
      <c r="A767" s="527"/>
      <c r="B767" s="425" t="s">
        <v>482</v>
      </c>
      <c r="C767" s="424"/>
      <c r="D767" s="415">
        <v>62115</v>
      </c>
      <c r="E767" s="415">
        <v>61504</v>
      </c>
      <c r="F767" s="415">
        <v>45763</v>
      </c>
      <c r="G767" s="415">
        <v>45763</v>
      </c>
    </row>
    <row r="768" spans="1:7" ht="12.75" x14ac:dyDescent="0.2">
      <c r="A768" s="527"/>
      <c r="B768" s="425" t="s">
        <v>483</v>
      </c>
      <c r="C768" s="424"/>
      <c r="D768" s="415">
        <v>67057</v>
      </c>
      <c r="E768" s="415">
        <v>66376</v>
      </c>
      <c r="F768" s="415">
        <v>47405</v>
      </c>
      <c r="G768" s="415">
        <v>47405</v>
      </c>
    </row>
    <row r="769" spans="1:7" ht="12.75" x14ac:dyDescent="0.2">
      <c r="A769" s="527"/>
      <c r="B769" s="425" t="s">
        <v>484</v>
      </c>
      <c r="C769" s="424"/>
      <c r="D769" s="415">
        <v>70766</v>
      </c>
      <c r="E769" s="415">
        <v>70002</v>
      </c>
      <c r="F769" s="415">
        <v>47178</v>
      </c>
      <c r="G769" s="415">
        <v>47178</v>
      </c>
    </row>
    <row r="770" spans="1:7" ht="12.75" x14ac:dyDescent="0.2">
      <c r="A770" s="527"/>
      <c r="B770" s="425" t="s">
        <v>485</v>
      </c>
      <c r="C770" s="424"/>
      <c r="D770" s="415">
        <v>74096</v>
      </c>
      <c r="E770" s="415">
        <v>73255</v>
      </c>
      <c r="F770" s="415">
        <v>45685</v>
      </c>
      <c r="G770" s="415">
        <v>45685</v>
      </c>
    </row>
    <row r="771" spans="1:7" ht="12.75" x14ac:dyDescent="0.2">
      <c r="A771" s="527"/>
      <c r="B771" s="425" t="s">
        <v>486</v>
      </c>
      <c r="C771" s="424"/>
      <c r="D771" s="415">
        <v>76556</v>
      </c>
      <c r="E771" s="415">
        <v>75666</v>
      </c>
      <c r="F771" s="415">
        <v>42531</v>
      </c>
      <c r="G771" s="415">
        <v>42531</v>
      </c>
    </row>
    <row r="772" spans="1:7" ht="12.75" x14ac:dyDescent="0.2">
      <c r="A772" s="527"/>
      <c r="B772" s="425" t="s">
        <v>487</v>
      </c>
      <c r="C772" s="424"/>
      <c r="D772" s="415">
        <v>78595</v>
      </c>
      <c r="E772" s="415">
        <v>77688</v>
      </c>
      <c r="F772" s="415">
        <v>38988</v>
      </c>
      <c r="G772" s="415">
        <v>38988</v>
      </c>
    </row>
    <row r="773" spans="1:7" ht="12.75" x14ac:dyDescent="0.2">
      <c r="A773" s="527"/>
      <c r="B773" s="425" t="s">
        <v>488</v>
      </c>
      <c r="C773" s="424"/>
      <c r="D773" s="415">
        <v>80463</v>
      </c>
      <c r="E773" s="415">
        <v>79520</v>
      </c>
      <c r="F773" s="415">
        <v>33401</v>
      </c>
      <c r="G773" s="415">
        <v>33401</v>
      </c>
    </row>
    <row r="774" spans="1:7" ht="12.75" x14ac:dyDescent="0.2">
      <c r="A774" s="527"/>
      <c r="B774" s="425" t="s">
        <v>489</v>
      </c>
      <c r="C774" s="424"/>
      <c r="D774" s="415">
        <v>82342</v>
      </c>
      <c r="E774" s="415">
        <v>80749</v>
      </c>
      <c r="F774" s="415">
        <v>25403</v>
      </c>
      <c r="G774" s="415">
        <v>25403</v>
      </c>
    </row>
    <row r="775" spans="1:7" ht="12.75" x14ac:dyDescent="0.2">
      <c r="A775" s="527"/>
      <c r="B775" s="425" t="s">
        <v>490</v>
      </c>
      <c r="C775" s="424"/>
      <c r="D775" s="415">
        <v>85825</v>
      </c>
      <c r="E775" s="415">
        <v>81811</v>
      </c>
      <c r="F775" s="415">
        <v>9494</v>
      </c>
      <c r="G775" s="415">
        <v>9494</v>
      </c>
    </row>
    <row r="776" spans="1:7" ht="12.75" customHeight="1" x14ac:dyDescent="0.2">
      <c r="A776" s="527"/>
      <c r="B776" s="425" t="s">
        <v>491</v>
      </c>
      <c r="C776" s="424"/>
      <c r="D776" s="415">
        <v>40930</v>
      </c>
      <c r="E776" s="415">
        <v>40766</v>
      </c>
      <c r="F776" s="415">
        <v>36229</v>
      </c>
      <c r="G776" s="415">
        <v>36229</v>
      </c>
    </row>
    <row r="777" spans="1:7" ht="12.75" x14ac:dyDescent="0.2">
      <c r="A777" s="527"/>
      <c r="B777" s="425" t="s">
        <v>492</v>
      </c>
      <c r="C777" s="424"/>
      <c r="D777" s="415">
        <v>48702</v>
      </c>
      <c r="E777" s="415">
        <v>48290</v>
      </c>
      <c r="F777" s="415">
        <v>38597</v>
      </c>
      <c r="G777" s="415">
        <v>38597</v>
      </c>
    </row>
    <row r="778" spans="1:7" ht="12.75" x14ac:dyDescent="0.2">
      <c r="A778" s="527"/>
      <c r="B778" s="425" t="s">
        <v>493</v>
      </c>
      <c r="C778" s="424"/>
      <c r="D778" s="415">
        <v>53852</v>
      </c>
      <c r="E778" s="415">
        <v>53340</v>
      </c>
      <c r="F778" s="415">
        <v>40599</v>
      </c>
      <c r="G778" s="415">
        <v>40599</v>
      </c>
    </row>
    <row r="779" spans="1:7" ht="12.75" x14ac:dyDescent="0.2">
      <c r="A779" s="527"/>
      <c r="B779" s="425" t="s">
        <v>494</v>
      </c>
      <c r="C779" s="424"/>
      <c r="D779" s="415">
        <v>57301</v>
      </c>
      <c r="E779" s="415">
        <v>56722</v>
      </c>
      <c r="F779" s="415">
        <v>41962</v>
      </c>
      <c r="G779" s="415">
        <v>41962</v>
      </c>
    </row>
    <row r="780" spans="1:7" ht="12.75" x14ac:dyDescent="0.2">
      <c r="A780" s="527"/>
      <c r="B780" s="425" t="s">
        <v>495</v>
      </c>
      <c r="C780" s="424"/>
      <c r="D780" s="415">
        <v>61880</v>
      </c>
      <c r="E780" s="415">
        <v>61184</v>
      </c>
      <c r="F780" s="415">
        <v>43697</v>
      </c>
      <c r="G780" s="415">
        <v>43697</v>
      </c>
    </row>
    <row r="781" spans="1:7" ht="12.75" x14ac:dyDescent="0.2">
      <c r="A781" s="527"/>
      <c r="B781" s="425" t="s">
        <v>496</v>
      </c>
      <c r="C781" s="424"/>
      <c r="D781" s="415">
        <v>65430</v>
      </c>
      <c r="E781" s="415">
        <v>64643</v>
      </c>
      <c r="F781" s="415">
        <v>43193</v>
      </c>
      <c r="G781" s="415">
        <v>43193</v>
      </c>
    </row>
    <row r="782" spans="1:7" ht="12.75" x14ac:dyDescent="0.2">
      <c r="A782" s="527"/>
      <c r="B782" s="425" t="s">
        <v>497</v>
      </c>
      <c r="C782" s="424"/>
      <c r="D782" s="415">
        <v>68262</v>
      </c>
      <c r="E782" s="415">
        <v>67428</v>
      </c>
      <c r="F782" s="415">
        <v>41433</v>
      </c>
      <c r="G782" s="415">
        <v>41433</v>
      </c>
    </row>
    <row r="783" spans="1:7" ht="12.75" x14ac:dyDescent="0.2">
      <c r="A783" s="527"/>
      <c r="B783" s="425" t="s">
        <v>498</v>
      </c>
      <c r="C783" s="424"/>
      <c r="D783" s="415">
        <v>70300</v>
      </c>
      <c r="E783" s="415">
        <v>69444</v>
      </c>
      <c r="F783" s="415">
        <v>38632</v>
      </c>
      <c r="G783" s="415">
        <v>38632</v>
      </c>
    </row>
    <row r="784" spans="1:7" ht="12.75" x14ac:dyDescent="0.2">
      <c r="A784" s="527"/>
      <c r="B784" s="425" t="s">
        <v>499</v>
      </c>
      <c r="C784" s="424"/>
      <c r="D784" s="415">
        <v>73020</v>
      </c>
      <c r="E784" s="415">
        <v>72142</v>
      </c>
      <c r="F784" s="415">
        <v>35384</v>
      </c>
      <c r="G784" s="415">
        <v>35384</v>
      </c>
    </row>
    <row r="785" spans="1:7" ht="12.75" x14ac:dyDescent="0.2">
      <c r="A785" s="527"/>
      <c r="B785" s="425" t="s">
        <v>500</v>
      </c>
      <c r="C785" s="424"/>
      <c r="D785" s="415">
        <v>75271</v>
      </c>
      <c r="E785" s="415">
        <v>74377</v>
      </c>
      <c r="F785" s="415">
        <v>30504</v>
      </c>
      <c r="G785" s="415">
        <v>30504</v>
      </c>
    </row>
    <row r="786" spans="1:7" ht="12.75" x14ac:dyDescent="0.2">
      <c r="A786" s="527"/>
      <c r="B786" s="425" t="s">
        <v>501</v>
      </c>
      <c r="C786" s="424"/>
      <c r="D786" s="415">
        <v>77425</v>
      </c>
      <c r="E786" s="415">
        <v>75901</v>
      </c>
      <c r="F786" s="415">
        <v>21684</v>
      </c>
      <c r="G786" s="415">
        <v>21684</v>
      </c>
    </row>
    <row r="787" spans="1:7" ht="12.75" x14ac:dyDescent="0.2">
      <c r="A787" s="523"/>
      <c r="B787" s="425" t="s">
        <v>502</v>
      </c>
      <c r="C787" s="424"/>
      <c r="D787" s="415">
        <v>81091</v>
      </c>
      <c r="E787" s="415">
        <v>77017</v>
      </c>
      <c r="F787" s="415">
        <v>7653</v>
      </c>
      <c r="G787" s="415">
        <v>7653</v>
      </c>
    </row>
    <row r="788" spans="1:7" ht="12.75" x14ac:dyDescent="0.2">
      <c r="A788" s="526" t="s">
        <v>118</v>
      </c>
      <c r="B788" s="425" t="s">
        <v>432</v>
      </c>
      <c r="C788" s="424"/>
      <c r="D788" s="415">
        <v>5795</v>
      </c>
      <c r="E788" s="415">
        <v>5584</v>
      </c>
      <c r="F788" s="415">
        <v>4624</v>
      </c>
      <c r="G788" s="415">
        <v>4624</v>
      </c>
    </row>
    <row r="789" spans="1:7" ht="12.75" x14ac:dyDescent="0.2">
      <c r="A789" s="527"/>
      <c r="B789" s="425" t="s">
        <v>433</v>
      </c>
      <c r="C789" s="424"/>
      <c r="D789" s="415">
        <v>7254</v>
      </c>
      <c r="E789" s="415">
        <v>6746</v>
      </c>
      <c r="F789" s="415">
        <v>4692</v>
      </c>
      <c r="G789" s="415">
        <v>4692</v>
      </c>
    </row>
    <row r="790" spans="1:7" ht="12.75" x14ac:dyDescent="0.2">
      <c r="A790" s="527"/>
      <c r="B790" s="425" t="s">
        <v>434</v>
      </c>
      <c r="C790" s="424"/>
      <c r="D790" s="415">
        <v>8558</v>
      </c>
      <c r="E790" s="415">
        <v>7994</v>
      </c>
      <c r="F790" s="415">
        <v>5726</v>
      </c>
      <c r="G790" s="415">
        <v>5726</v>
      </c>
    </row>
    <row r="791" spans="1:7" ht="12.75" x14ac:dyDescent="0.2">
      <c r="A791" s="527"/>
      <c r="B791" s="425" t="s">
        <v>435</v>
      </c>
      <c r="C791" s="424"/>
      <c r="D791" s="415">
        <v>9462</v>
      </c>
      <c r="E791" s="415">
        <v>8851</v>
      </c>
      <c r="F791" s="415">
        <v>6292</v>
      </c>
      <c r="G791" s="415">
        <v>6292</v>
      </c>
    </row>
    <row r="792" spans="1:7" ht="12.75" x14ac:dyDescent="0.2">
      <c r="A792" s="527"/>
      <c r="B792" s="425" t="s">
        <v>436</v>
      </c>
      <c r="C792" s="424"/>
      <c r="D792" s="415">
        <v>10708</v>
      </c>
      <c r="E792" s="415">
        <v>9997</v>
      </c>
      <c r="F792" s="415">
        <v>6675</v>
      </c>
      <c r="G792" s="415">
        <v>6675</v>
      </c>
    </row>
    <row r="793" spans="1:7" ht="12.75" x14ac:dyDescent="0.2">
      <c r="A793" s="527"/>
      <c r="B793" s="425" t="s">
        <v>437</v>
      </c>
      <c r="C793" s="424"/>
      <c r="D793" s="415">
        <v>11717</v>
      </c>
      <c r="E793" s="415">
        <v>10839</v>
      </c>
      <c r="F793" s="415">
        <v>6840</v>
      </c>
      <c r="G793" s="415">
        <v>6840</v>
      </c>
    </row>
    <row r="794" spans="1:7" ht="12.75" x14ac:dyDescent="0.2">
      <c r="A794" s="527"/>
      <c r="B794" s="425" t="s">
        <v>438</v>
      </c>
      <c r="C794" s="424"/>
      <c r="D794" s="415">
        <v>12440</v>
      </c>
      <c r="E794" s="415">
        <v>11540</v>
      </c>
      <c r="F794" s="415">
        <v>6814</v>
      </c>
      <c r="G794" s="415">
        <v>6814</v>
      </c>
    </row>
    <row r="795" spans="1:7" ht="12.75" x14ac:dyDescent="0.2">
      <c r="A795" s="527"/>
      <c r="B795" s="425" t="s">
        <v>439</v>
      </c>
      <c r="C795" s="424"/>
      <c r="D795" s="415">
        <v>12964</v>
      </c>
      <c r="E795" s="415">
        <v>12058</v>
      </c>
      <c r="F795" s="415">
        <v>6542</v>
      </c>
      <c r="G795" s="415">
        <v>6542</v>
      </c>
    </row>
    <row r="796" spans="1:7" ht="12.75" x14ac:dyDescent="0.2">
      <c r="A796" s="527"/>
      <c r="B796" s="425" t="s">
        <v>440</v>
      </c>
      <c r="C796" s="424"/>
      <c r="D796" s="415">
        <v>13536</v>
      </c>
      <c r="E796" s="415">
        <v>12630</v>
      </c>
      <c r="F796" s="415">
        <v>6114</v>
      </c>
      <c r="G796" s="415">
        <v>6114</v>
      </c>
    </row>
    <row r="797" spans="1:7" ht="12.75" x14ac:dyDescent="0.2">
      <c r="A797" s="527"/>
      <c r="B797" s="425" t="s">
        <v>441</v>
      </c>
      <c r="C797" s="424"/>
      <c r="D797" s="415">
        <v>14029</v>
      </c>
      <c r="E797" s="415">
        <v>13100</v>
      </c>
      <c r="F797" s="415">
        <v>5641</v>
      </c>
      <c r="G797" s="415">
        <v>5641</v>
      </c>
    </row>
    <row r="798" spans="1:7" ht="12.75" x14ac:dyDescent="0.2">
      <c r="A798" s="527"/>
      <c r="B798" s="425" t="s">
        <v>442</v>
      </c>
      <c r="C798" s="424"/>
      <c r="D798" s="415">
        <v>14657</v>
      </c>
      <c r="E798" s="415">
        <v>13668</v>
      </c>
      <c r="F798" s="415">
        <v>4455</v>
      </c>
      <c r="G798" s="415">
        <v>4455</v>
      </c>
    </row>
    <row r="799" spans="1:7" ht="12.75" x14ac:dyDescent="0.2">
      <c r="A799" s="527"/>
      <c r="B799" s="425" t="s">
        <v>443</v>
      </c>
      <c r="C799" s="424"/>
      <c r="D799" s="415">
        <v>15329</v>
      </c>
      <c r="E799" s="415">
        <v>13982</v>
      </c>
      <c r="F799" s="415">
        <v>1112</v>
      </c>
      <c r="G799" s="415">
        <v>1112</v>
      </c>
    </row>
    <row r="800" spans="1:7" ht="12.75" x14ac:dyDescent="0.2">
      <c r="A800" s="527"/>
      <c r="B800" s="425" t="s">
        <v>453</v>
      </c>
      <c r="C800" s="424"/>
      <c r="D800" s="415">
        <v>5760</v>
      </c>
      <c r="E800" s="415">
        <v>5436</v>
      </c>
      <c r="F800" s="415">
        <v>4659</v>
      </c>
      <c r="G800" s="415">
        <v>4659</v>
      </c>
    </row>
    <row r="801" spans="1:7" ht="12.75" x14ac:dyDescent="0.2">
      <c r="A801" s="527"/>
      <c r="B801" s="425" t="s">
        <v>454</v>
      </c>
      <c r="C801" s="424"/>
      <c r="D801" s="415">
        <v>7548</v>
      </c>
      <c r="E801" s="415">
        <v>7079</v>
      </c>
      <c r="F801" s="415">
        <v>5571</v>
      </c>
      <c r="G801" s="415">
        <v>5571</v>
      </c>
    </row>
    <row r="802" spans="1:7" ht="12.75" x14ac:dyDescent="0.2">
      <c r="A802" s="527"/>
      <c r="B802" s="425" t="s">
        <v>455</v>
      </c>
      <c r="C802" s="424"/>
      <c r="D802" s="415">
        <v>8832</v>
      </c>
      <c r="E802" s="415">
        <v>8278</v>
      </c>
      <c r="F802" s="415">
        <v>6218</v>
      </c>
      <c r="G802" s="415">
        <v>6218</v>
      </c>
    </row>
    <row r="803" spans="1:7" ht="12.75" x14ac:dyDescent="0.2">
      <c r="A803" s="527"/>
      <c r="B803" s="425" t="s">
        <v>456</v>
      </c>
      <c r="C803" s="424"/>
      <c r="D803" s="415">
        <v>10280</v>
      </c>
      <c r="E803" s="415">
        <v>9717</v>
      </c>
      <c r="F803" s="415">
        <v>7393</v>
      </c>
      <c r="G803" s="415">
        <v>7393</v>
      </c>
    </row>
    <row r="804" spans="1:7" ht="12.75" x14ac:dyDescent="0.2">
      <c r="A804" s="527"/>
      <c r="B804" s="425" t="s">
        <v>457</v>
      </c>
      <c r="C804" s="424"/>
      <c r="D804" s="415">
        <v>11688</v>
      </c>
      <c r="E804" s="415">
        <v>11062</v>
      </c>
      <c r="F804" s="415">
        <v>8152</v>
      </c>
      <c r="G804" s="415">
        <v>8152</v>
      </c>
    </row>
    <row r="805" spans="1:7" ht="12.75" x14ac:dyDescent="0.2">
      <c r="A805" s="527"/>
      <c r="B805" s="425" t="s">
        <v>458</v>
      </c>
      <c r="C805" s="424"/>
      <c r="D805" s="415">
        <v>12650</v>
      </c>
      <c r="E805" s="415">
        <v>11931</v>
      </c>
      <c r="F805" s="415">
        <v>8320</v>
      </c>
      <c r="G805" s="415">
        <v>8320</v>
      </c>
    </row>
    <row r="806" spans="1:7" ht="12.75" x14ac:dyDescent="0.2">
      <c r="A806" s="527"/>
      <c r="B806" s="425" t="s">
        <v>459</v>
      </c>
      <c r="C806" s="424"/>
      <c r="D806" s="415">
        <v>13402</v>
      </c>
      <c r="E806" s="415">
        <v>12653</v>
      </c>
      <c r="F806" s="415">
        <v>8301</v>
      </c>
      <c r="G806" s="415">
        <v>8301</v>
      </c>
    </row>
    <row r="807" spans="1:7" ht="12.75" x14ac:dyDescent="0.2">
      <c r="A807" s="527"/>
      <c r="B807" s="425" t="s">
        <v>460</v>
      </c>
      <c r="C807" s="424"/>
      <c r="D807" s="415">
        <v>14038</v>
      </c>
      <c r="E807" s="415">
        <v>13286</v>
      </c>
      <c r="F807" s="415">
        <v>8203</v>
      </c>
      <c r="G807" s="415">
        <v>8203</v>
      </c>
    </row>
    <row r="808" spans="1:7" ht="12.75" x14ac:dyDescent="0.2">
      <c r="A808" s="527"/>
      <c r="B808" s="425" t="s">
        <v>461</v>
      </c>
      <c r="C808" s="424"/>
      <c r="D808" s="415">
        <v>14545</v>
      </c>
      <c r="E808" s="415">
        <v>13816</v>
      </c>
      <c r="F808" s="415">
        <v>7942</v>
      </c>
      <c r="G808" s="415">
        <v>7942</v>
      </c>
    </row>
    <row r="809" spans="1:7" ht="12.75" x14ac:dyDescent="0.2">
      <c r="A809" s="527"/>
      <c r="B809" s="425" t="s">
        <v>462</v>
      </c>
      <c r="C809" s="424"/>
      <c r="D809" s="415">
        <v>15056</v>
      </c>
      <c r="E809" s="415">
        <v>14320</v>
      </c>
      <c r="F809" s="415">
        <v>7317</v>
      </c>
      <c r="G809" s="415">
        <v>7317</v>
      </c>
    </row>
    <row r="810" spans="1:7" ht="12.75" x14ac:dyDescent="0.2">
      <c r="A810" s="527"/>
      <c r="B810" s="425" t="s">
        <v>463</v>
      </c>
      <c r="C810" s="424"/>
      <c r="D810" s="415">
        <v>15384</v>
      </c>
      <c r="E810" s="415">
        <v>14641</v>
      </c>
      <c r="F810" s="415">
        <v>5662</v>
      </c>
      <c r="G810" s="415">
        <v>5662</v>
      </c>
    </row>
    <row r="811" spans="1:7" ht="12.75" x14ac:dyDescent="0.2">
      <c r="A811" s="527"/>
      <c r="B811" s="425" t="s">
        <v>464</v>
      </c>
      <c r="C811" s="424"/>
      <c r="D811" s="415">
        <v>16104</v>
      </c>
      <c r="E811" s="415">
        <v>15016</v>
      </c>
      <c r="F811" s="415">
        <v>1502</v>
      </c>
      <c r="G811" s="415">
        <v>1502</v>
      </c>
    </row>
    <row r="812" spans="1:7" ht="12.75" x14ac:dyDescent="0.2">
      <c r="A812" s="527"/>
      <c r="B812" s="425" t="s">
        <v>465</v>
      </c>
      <c r="C812" s="424"/>
      <c r="D812" s="415">
        <v>5524</v>
      </c>
      <c r="E812" s="415">
        <v>5426</v>
      </c>
      <c r="F812" s="415">
        <v>4864</v>
      </c>
      <c r="G812" s="415">
        <v>4864</v>
      </c>
    </row>
    <row r="813" spans="1:7" ht="12.75" x14ac:dyDescent="0.2">
      <c r="A813" s="527"/>
      <c r="B813" s="425" t="s">
        <v>466</v>
      </c>
      <c r="C813" s="424"/>
      <c r="D813" s="415">
        <v>7301</v>
      </c>
      <c r="E813" s="415">
        <v>7068</v>
      </c>
      <c r="F813" s="415">
        <v>5615</v>
      </c>
      <c r="G813" s="415">
        <v>5615</v>
      </c>
    </row>
    <row r="814" spans="1:7" ht="12.75" x14ac:dyDescent="0.2">
      <c r="A814" s="527"/>
      <c r="B814" s="425" t="s">
        <v>467</v>
      </c>
      <c r="C814" s="424"/>
      <c r="D814" s="415">
        <v>8474</v>
      </c>
      <c r="E814" s="415">
        <v>8187</v>
      </c>
      <c r="F814" s="415">
        <v>6072</v>
      </c>
      <c r="G814" s="415">
        <v>6072</v>
      </c>
    </row>
    <row r="815" spans="1:7" ht="12.75" x14ac:dyDescent="0.2">
      <c r="A815" s="527"/>
      <c r="B815" s="425" t="s">
        <v>468</v>
      </c>
      <c r="C815" s="424"/>
      <c r="D815" s="415">
        <v>9985</v>
      </c>
      <c r="E815" s="415">
        <v>9671</v>
      </c>
      <c r="F815" s="415">
        <v>7255</v>
      </c>
      <c r="G815" s="415">
        <v>7255</v>
      </c>
    </row>
    <row r="816" spans="1:7" ht="12.75" x14ac:dyDescent="0.2">
      <c r="A816" s="527"/>
      <c r="B816" s="425" t="s">
        <v>469</v>
      </c>
      <c r="C816" s="424"/>
      <c r="D816" s="415">
        <v>11719</v>
      </c>
      <c r="E816" s="415">
        <v>11347</v>
      </c>
      <c r="F816" s="415">
        <v>8300</v>
      </c>
      <c r="G816" s="415">
        <v>8300</v>
      </c>
    </row>
    <row r="817" spans="1:7" ht="12.75" x14ac:dyDescent="0.2">
      <c r="A817" s="527"/>
      <c r="B817" s="425" t="s">
        <v>470</v>
      </c>
      <c r="C817" s="424"/>
      <c r="D817" s="415">
        <v>12884</v>
      </c>
      <c r="E817" s="415">
        <v>12459</v>
      </c>
      <c r="F817" s="415">
        <v>8537</v>
      </c>
      <c r="G817" s="415">
        <v>8537</v>
      </c>
    </row>
    <row r="818" spans="1:7" ht="12.75" x14ac:dyDescent="0.2">
      <c r="A818" s="527"/>
      <c r="B818" s="425" t="s">
        <v>471</v>
      </c>
      <c r="C818" s="424"/>
      <c r="D818" s="415">
        <v>13804</v>
      </c>
      <c r="E818" s="415">
        <v>13373</v>
      </c>
      <c r="F818" s="415">
        <v>8775</v>
      </c>
      <c r="G818" s="415">
        <v>8775</v>
      </c>
    </row>
    <row r="819" spans="1:7" ht="12.75" x14ac:dyDescent="0.2">
      <c r="A819" s="527"/>
      <c r="B819" s="425" t="s">
        <v>472</v>
      </c>
      <c r="C819" s="424"/>
      <c r="D819" s="415">
        <v>14442</v>
      </c>
      <c r="E819" s="415">
        <v>14006</v>
      </c>
      <c r="F819" s="415">
        <v>8647</v>
      </c>
      <c r="G819" s="415">
        <v>8647</v>
      </c>
    </row>
    <row r="820" spans="1:7" ht="12.75" x14ac:dyDescent="0.2">
      <c r="A820" s="527"/>
      <c r="B820" s="425" t="s">
        <v>473</v>
      </c>
      <c r="C820" s="424"/>
      <c r="D820" s="415">
        <v>15083</v>
      </c>
      <c r="E820" s="415">
        <v>14610</v>
      </c>
      <c r="F820" s="415">
        <v>8223</v>
      </c>
      <c r="G820" s="415">
        <v>8223</v>
      </c>
    </row>
    <row r="821" spans="1:7" ht="12.75" x14ac:dyDescent="0.2">
      <c r="A821" s="527"/>
      <c r="B821" s="425" t="s">
        <v>474</v>
      </c>
      <c r="C821" s="424"/>
      <c r="D821" s="415">
        <v>15536</v>
      </c>
      <c r="E821" s="415">
        <v>15057</v>
      </c>
      <c r="F821" s="415">
        <v>7431</v>
      </c>
      <c r="G821" s="415">
        <v>7431</v>
      </c>
    </row>
    <row r="822" spans="1:7" ht="12.75" x14ac:dyDescent="0.2">
      <c r="A822" s="527"/>
      <c r="B822" s="425" t="s">
        <v>475</v>
      </c>
      <c r="C822" s="424"/>
      <c r="D822" s="415">
        <v>16106</v>
      </c>
      <c r="E822" s="415">
        <v>15494</v>
      </c>
      <c r="F822" s="415">
        <v>5823</v>
      </c>
      <c r="G822" s="415">
        <v>5823</v>
      </c>
    </row>
    <row r="823" spans="1:7" ht="12.75" x14ac:dyDescent="0.2">
      <c r="A823" s="527"/>
      <c r="B823" s="425" t="s">
        <v>476</v>
      </c>
      <c r="C823" s="424"/>
      <c r="D823" s="415">
        <v>16813</v>
      </c>
      <c r="E823" s="415">
        <v>15832</v>
      </c>
      <c r="F823" s="415">
        <v>1328</v>
      </c>
      <c r="G823" s="415">
        <v>1328</v>
      </c>
    </row>
    <row r="824" spans="1:7" ht="12.75" customHeight="1" x14ac:dyDescent="0.2">
      <c r="A824" s="527"/>
      <c r="B824" s="425" t="s">
        <v>479</v>
      </c>
      <c r="C824" s="424"/>
      <c r="D824" s="415">
        <v>6509</v>
      </c>
      <c r="E824" s="415">
        <v>6377</v>
      </c>
      <c r="F824" s="415">
        <v>5691</v>
      </c>
      <c r="G824" s="415">
        <v>5691</v>
      </c>
    </row>
    <row r="825" spans="1:7" ht="12.75" x14ac:dyDescent="0.2">
      <c r="A825" s="527"/>
      <c r="B825" s="425" t="s">
        <v>480</v>
      </c>
      <c r="C825" s="424"/>
      <c r="D825" s="415">
        <v>8640</v>
      </c>
      <c r="E825" s="415">
        <v>8391</v>
      </c>
      <c r="F825" s="415">
        <v>6729</v>
      </c>
      <c r="G825" s="415">
        <v>6729</v>
      </c>
    </row>
    <row r="826" spans="1:7" ht="12.75" x14ac:dyDescent="0.2">
      <c r="A826" s="527"/>
      <c r="B826" s="425" t="s">
        <v>481</v>
      </c>
      <c r="C826" s="424"/>
      <c r="D826" s="415">
        <v>9970</v>
      </c>
      <c r="E826" s="415">
        <v>9708</v>
      </c>
      <c r="F826" s="415">
        <v>7645</v>
      </c>
      <c r="G826" s="415">
        <v>7645</v>
      </c>
    </row>
    <row r="827" spans="1:7" ht="12.75" x14ac:dyDescent="0.2">
      <c r="A827" s="527"/>
      <c r="B827" s="425" t="s">
        <v>482</v>
      </c>
      <c r="C827" s="424"/>
      <c r="D827" s="415">
        <v>10846</v>
      </c>
      <c r="E827" s="415">
        <v>10578</v>
      </c>
      <c r="F827" s="415">
        <v>8068</v>
      </c>
      <c r="G827" s="415">
        <v>8068</v>
      </c>
    </row>
    <row r="828" spans="1:7" ht="12.75" x14ac:dyDescent="0.2">
      <c r="A828" s="527"/>
      <c r="B828" s="425" t="s">
        <v>483</v>
      </c>
      <c r="C828" s="424"/>
      <c r="D828" s="415">
        <v>12131</v>
      </c>
      <c r="E828" s="415">
        <v>11845</v>
      </c>
      <c r="F828" s="415">
        <v>8553</v>
      </c>
      <c r="G828" s="415">
        <v>8553</v>
      </c>
    </row>
    <row r="829" spans="1:7" ht="12.75" x14ac:dyDescent="0.2">
      <c r="A829" s="527"/>
      <c r="B829" s="425" t="s">
        <v>484</v>
      </c>
      <c r="C829" s="424"/>
      <c r="D829" s="415">
        <v>13322</v>
      </c>
      <c r="E829" s="415">
        <v>12990</v>
      </c>
      <c r="F829" s="415">
        <v>8645</v>
      </c>
      <c r="G829" s="415">
        <v>8645</v>
      </c>
    </row>
    <row r="830" spans="1:7" ht="12.75" x14ac:dyDescent="0.2">
      <c r="A830" s="527"/>
      <c r="B830" s="425" t="s">
        <v>485</v>
      </c>
      <c r="C830" s="424"/>
      <c r="D830" s="415">
        <v>14218</v>
      </c>
      <c r="E830" s="415">
        <v>13839</v>
      </c>
      <c r="F830" s="415">
        <v>8638</v>
      </c>
      <c r="G830" s="415">
        <v>8638</v>
      </c>
    </row>
    <row r="831" spans="1:7" ht="12.75" x14ac:dyDescent="0.2">
      <c r="A831" s="527"/>
      <c r="B831" s="425" t="s">
        <v>486</v>
      </c>
      <c r="C831" s="424"/>
      <c r="D831" s="415">
        <v>14791</v>
      </c>
      <c r="E831" s="415">
        <v>14399</v>
      </c>
      <c r="F831" s="415">
        <v>8318</v>
      </c>
      <c r="G831" s="415">
        <v>8318</v>
      </c>
    </row>
    <row r="832" spans="1:7" ht="12.75" x14ac:dyDescent="0.2">
      <c r="A832" s="527"/>
      <c r="B832" s="425" t="s">
        <v>487</v>
      </c>
      <c r="C832" s="424"/>
      <c r="D832" s="415">
        <v>15324</v>
      </c>
      <c r="E832" s="415">
        <v>14929</v>
      </c>
      <c r="F832" s="415">
        <v>7944</v>
      </c>
      <c r="G832" s="415">
        <v>7944</v>
      </c>
    </row>
    <row r="833" spans="1:7" ht="12.75" x14ac:dyDescent="0.2">
      <c r="A833" s="527"/>
      <c r="B833" s="425" t="s">
        <v>488</v>
      </c>
      <c r="C833" s="424"/>
      <c r="D833" s="415">
        <v>15789</v>
      </c>
      <c r="E833" s="415">
        <v>15391</v>
      </c>
      <c r="F833" s="415">
        <v>7145</v>
      </c>
      <c r="G833" s="415">
        <v>7145</v>
      </c>
    </row>
    <row r="834" spans="1:7" ht="12.75" x14ac:dyDescent="0.2">
      <c r="A834" s="527"/>
      <c r="B834" s="425" t="s">
        <v>489</v>
      </c>
      <c r="C834" s="424"/>
      <c r="D834" s="415">
        <v>16110</v>
      </c>
      <c r="E834" s="415">
        <v>15710</v>
      </c>
      <c r="F834" s="415">
        <v>5665</v>
      </c>
      <c r="G834" s="415">
        <v>5665</v>
      </c>
    </row>
    <row r="835" spans="1:7" ht="12.75" x14ac:dyDescent="0.2">
      <c r="A835" s="527"/>
      <c r="B835" s="425" t="s">
        <v>490</v>
      </c>
      <c r="C835" s="424"/>
      <c r="D835" s="415">
        <v>16722</v>
      </c>
      <c r="E835" s="415">
        <v>15957</v>
      </c>
      <c r="F835" s="415">
        <v>1145</v>
      </c>
      <c r="G835" s="415">
        <v>1145</v>
      </c>
    </row>
    <row r="836" spans="1:7" ht="12.75" x14ac:dyDescent="0.2">
      <c r="A836" s="527"/>
      <c r="B836" s="425" t="s">
        <v>491</v>
      </c>
      <c r="C836" s="424"/>
      <c r="D836" s="415">
        <v>5819</v>
      </c>
      <c r="E836" s="415">
        <v>5735</v>
      </c>
      <c r="F836" s="415">
        <v>5097</v>
      </c>
      <c r="G836" s="415">
        <v>5097</v>
      </c>
    </row>
    <row r="837" spans="1:7" ht="12.75" x14ac:dyDescent="0.2">
      <c r="A837" s="527"/>
      <c r="B837" s="425" t="s">
        <v>492</v>
      </c>
      <c r="C837" s="424"/>
      <c r="D837" s="415">
        <v>7440</v>
      </c>
      <c r="E837" s="415">
        <v>7264</v>
      </c>
      <c r="F837" s="415">
        <v>5906</v>
      </c>
      <c r="G837" s="415">
        <v>5906</v>
      </c>
    </row>
    <row r="838" spans="1:7" ht="12.75" x14ac:dyDescent="0.2">
      <c r="A838" s="527"/>
      <c r="B838" s="425" t="s">
        <v>493</v>
      </c>
      <c r="C838" s="424"/>
      <c r="D838" s="415">
        <v>8335</v>
      </c>
      <c r="E838" s="415">
        <v>8132</v>
      </c>
      <c r="F838" s="415">
        <v>6209</v>
      </c>
      <c r="G838" s="415">
        <v>6209</v>
      </c>
    </row>
    <row r="839" spans="1:7" ht="12.75" x14ac:dyDescent="0.2">
      <c r="A839" s="527"/>
      <c r="B839" s="425" t="s">
        <v>494</v>
      </c>
      <c r="C839" s="424"/>
      <c r="D839" s="415">
        <v>9296</v>
      </c>
      <c r="E839" s="415">
        <v>9075</v>
      </c>
      <c r="F839" s="415">
        <v>6739</v>
      </c>
      <c r="G839" s="415">
        <v>6739</v>
      </c>
    </row>
    <row r="840" spans="1:7" ht="12.75" x14ac:dyDescent="0.2">
      <c r="A840" s="527"/>
      <c r="B840" s="425" t="s">
        <v>495</v>
      </c>
      <c r="C840" s="424"/>
      <c r="D840" s="415">
        <v>10485</v>
      </c>
      <c r="E840" s="415">
        <v>10197</v>
      </c>
      <c r="F840" s="415">
        <v>7352</v>
      </c>
      <c r="G840" s="415">
        <v>7352</v>
      </c>
    </row>
    <row r="841" spans="1:7" ht="12.75" x14ac:dyDescent="0.2">
      <c r="A841" s="527"/>
      <c r="B841" s="425" t="s">
        <v>496</v>
      </c>
      <c r="C841" s="424"/>
      <c r="D841" s="415">
        <v>11482</v>
      </c>
      <c r="E841" s="415">
        <v>11151</v>
      </c>
      <c r="F841" s="415">
        <v>7541</v>
      </c>
      <c r="G841" s="415">
        <v>7541</v>
      </c>
    </row>
    <row r="842" spans="1:7" ht="12.75" x14ac:dyDescent="0.2">
      <c r="A842" s="527"/>
      <c r="B842" s="425" t="s">
        <v>497</v>
      </c>
      <c r="C842" s="424"/>
      <c r="D842" s="415">
        <v>12228</v>
      </c>
      <c r="E842" s="415">
        <v>11887</v>
      </c>
      <c r="F842" s="415">
        <v>7471</v>
      </c>
      <c r="G842" s="415">
        <v>7471</v>
      </c>
    </row>
    <row r="843" spans="1:7" ht="12.75" x14ac:dyDescent="0.2">
      <c r="A843" s="527"/>
      <c r="B843" s="425" t="s">
        <v>498</v>
      </c>
      <c r="C843" s="424"/>
      <c r="D843" s="415">
        <v>12723</v>
      </c>
      <c r="E843" s="415">
        <v>12376</v>
      </c>
      <c r="F843" s="415">
        <v>7311</v>
      </c>
      <c r="G843" s="415">
        <v>7311</v>
      </c>
    </row>
    <row r="844" spans="1:7" ht="12.75" x14ac:dyDescent="0.2">
      <c r="A844" s="527"/>
      <c r="B844" s="425" t="s">
        <v>499</v>
      </c>
      <c r="C844" s="424"/>
      <c r="D844" s="415">
        <v>13353</v>
      </c>
      <c r="E844" s="415">
        <v>13002</v>
      </c>
      <c r="F844" s="415">
        <v>6888</v>
      </c>
      <c r="G844" s="415">
        <v>6888</v>
      </c>
    </row>
    <row r="845" spans="1:7" ht="12.75" x14ac:dyDescent="0.2">
      <c r="A845" s="527"/>
      <c r="B845" s="425" t="s">
        <v>500</v>
      </c>
      <c r="C845" s="424"/>
      <c r="D845" s="415">
        <v>13816</v>
      </c>
      <c r="E845" s="415">
        <v>13463</v>
      </c>
      <c r="F845" s="415">
        <v>6117</v>
      </c>
      <c r="G845" s="415">
        <v>6117</v>
      </c>
    </row>
    <row r="846" spans="1:7" ht="12.75" x14ac:dyDescent="0.2">
      <c r="A846" s="527"/>
      <c r="B846" s="425" t="s">
        <v>501</v>
      </c>
      <c r="C846" s="424"/>
      <c r="D846" s="415">
        <v>14219</v>
      </c>
      <c r="E846" s="415">
        <v>13865</v>
      </c>
      <c r="F846" s="415">
        <v>4666</v>
      </c>
      <c r="G846" s="415">
        <v>4666</v>
      </c>
    </row>
    <row r="847" spans="1:7" ht="12.75" x14ac:dyDescent="0.2">
      <c r="A847" s="523"/>
      <c r="B847" s="425" t="s">
        <v>502</v>
      </c>
      <c r="C847" s="424"/>
      <c r="D847" s="415">
        <v>14892</v>
      </c>
      <c r="E847" s="415">
        <v>14153</v>
      </c>
      <c r="F847" s="415">
        <v>920</v>
      </c>
      <c r="G847" s="415">
        <v>920</v>
      </c>
    </row>
    <row r="848" spans="1:7" ht="12.75" x14ac:dyDescent="0.2">
      <c r="A848" s="526" t="s">
        <v>119</v>
      </c>
      <c r="B848" s="425" t="s">
        <v>432</v>
      </c>
      <c r="C848" s="424"/>
      <c r="D848" s="415">
        <v>6871</v>
      </c>
      <c r="E848" s="415">
        <v>6860</v>
      </c>
      <c r="F848" s="415">
        <v>6106</v>
      </c>
      <c r="G848" s="415">
        <v>6106</v>
      </c>
    </row>
    <row r="849" spans="1:7" ht="12.75" x14ac:dyDescent="0.2">
      <c r="A849" s="527"/>
      <c r="B849" s="425" t="s">
        <v>433</v>
      </c>
      <c r="C849" s="424"/>
      <c r="D849" s="415">
        <v>8258</v>
      </c>
      <c r="E849" s="415">
        <v>8233</v>
      </c>
      <c r="F849" s="415">
        <v>6304</v>
      </c>
      <c r="G849" s="415">
        <v>6304</v>
      </c>
    </row>
    <row r="850" spans="1:7" ht="12.75" x14ac:dyDescent="0.2">
      <c r="A850" s="527"/>
      <c r="B850" s="425" t="s">
        <v>434</v>
      </c>
      <c r="C850" s="424"/>
      <c r="D850" s="415">
        <v>9300</v>
      </c>
      <c r="E850" s="415">
        <v>9270</v>
      </c>
      <c r="F850" s="415">
        <v>6759</v>
      </c>
      <c r="G850" s="415">
        <v>6759</v>
      </c>
    </row>
    <row r="851" spans="1:7" ht="12.75" x14ac:dyDescent="0.2">
      <c r="A851" s="527"/>
      <c r="B851" s="425" t="s">
        <v>435</v>
      </c>
      <c r="C851" s="424"/>
      <c r="D851" s="415">
        <v>10076</v>
      </c>
      <c r="E851" s="415">
        <v>10043</v>
      </c>
      <c r="F851" s="415">
        <v>7112</v>
      </c>
      <c r="G851" s="415">
        <v>7112</v>
      </c>
    </row>
    <row r="852" spans="1:7" ht="12.75" x14ac:dyDescent="0.2">
      <c r="A852" s="527"/>
      <c r="B852" s="425" t="s">
        <v>436</v>
      </c>
      <c r="C852" s="424"/>
      <c r="D852" s="415">
        <v>10932</v>
      </c>
      <c r="E852" s="415">
        <v>10898</v>
      </c>
      <c r="F852" s="415">
        <v>7629</v>
      </c>
      <c r="G852" s="415">
        <v>7629</v>
      </c>
    </row>
    <row r="853" spans="1:7" ht="12.75" x14ac:dyDescent="0.2">
      <c r="A853" s="527"/>
      <c r="B853" s="425" t="s">
        <v>437</v>
      </c>
      <c r="C853" s="424"/>
      <c r="D853" s="415">
        <v>11591</v>
      </c>
      <c r="E853" s="415">
        <v>11556</v>
      </c>
      <c r="F853" s="415">
        <v>7791</v>
      </c>
      <c r="G853" s="415">
        <v>7791</v>
      </c>
    </row>
    <row r="854" spans="1:7" ht="12.75" x14ac:dyDescent="0.2">
      <c r="A854" s="527"/>
      <c r="B854" s="425" t="s">
        <v>438</v>
      </c>
      <c r="C854" s="424"/>
      <c r="D854" s="415">
        <v>12102</v>
      </c>
      <c r="E854" s="415">
        <v>12067</v>
      </c>
      <c r="F854" s="415">
        <v>7525</v>
      </c>
      <c r="G854" s="415">
        <v>7525</v>
      </c>
    </row>
    <row r="855" spans="1:7" ht="12.75" x14ac:dyDescent="0.2">
      <c r="A855" s="527"/>
      <c r="B855" s="425" t="s">
        <v>439</v>
      </c>
      <c r="C855" s="424"/>
      <c r="D855" s="415">
        <v>12538</v>
      </c>
      <c r="E855" s="415">
        <v>12503</v>
      </c>
      <c r="F855" s="415">
        <v>7047</v>
      </c>
      <c r="G855" s="415">
        <v>7047</v>
      </c>
    </row>
    <row r="856" spans="1:7" ht="12.75" x14ac:dyDescent="0.2">
      <c r="A856" s="527"/>
      <c r="B856" s="425" t="s">
        <v>440</v>
      </c>
      <c r="C856" s="424"/>
      <c r="D856" s="415">
        <v>13027</v>
      </c>
      <c r="E856" s="415">
        <v>12990</v>
      </c>
      <c r="F856" s="415">
        <v>6570</v>
      </c>
      <c r="G856" s="415">
        <v>6570</v>
      </c>
    </row>
    <row r="857" spans="1:7" ht="12.75" x14ac:dyDescent="0.2">
      <c r="A857" s="527"/>
      <c r="B857" s="425" t="s">
        <v>441</v>
      </c>
      <c r="C857" s="424"/>
      <c r="D857" s="415">
        <v>13503</v>
      </c>
      <c r="E857" s="415">
        <v>13444</v>
      </c>
      <c r="F857" s="415">
        <v>5811</v>
      </c>
      <c r="G857" s="415">
        <v>5811</v>
      </c>
    </row>
    <row r="858" spans="1:7" ht="12.75" x14ac:dyDescent="0.2">
      <c r="A858" s="527"/>
      <c r="B858" s="425" t="s">
        <v>442</v>
      </c>
      <c r="C858" s="424"/>
      <c r="D858" s="415">
        <v>13916</v>
      </c>
      <c r="E858" s="415">
        <v>13811</v>
      </c>
      <c r="F858" s="415">
        <v>4614</v>
      </c>
      <c r="G858" s="415">
        <v>4614</v>
      </c>
    </row>
    <row r="859" spans="1:7" ht="12.75" x14ac:dyDescent="0.2">
      <c r="A859" s="527"/>
      <c r="B859" s="425" t="s">
        <v>443</v>
      </c>
      <c r="C859" s="424"/>
      <c r="D859" s="415">
        <v>14451</v>
      </c>
      <c r="E859" s="415">
        <v>14069</v>
      </c>
      <c r="F859" s="415">
        <v>2081</v>
      </c>
      <c r="G859" s="415">
        <v>2081</v>
      </c>
    </row>
    <row r="860" spans="1:7" ht="12.75" x14ac:dyDescent="0.2">
      <c r="A860" s="527"/>
      <c r="B860" s="425" t="s">
        <v>453</v>
      </c>
      <c r="C860" s="424"/>
      <c r="D860" s="415">
        <v>6722</v>
      </c>
      <c r="E860" s="415">
        <v>6719</v>
      </c>
      <c r="F860" s="415">
        <v>6109</v>
      </c>
      <c r="G860" s="415">
        <v>6109</v>
      </c>
    </row>
    <row r="861" spans="1:7" ht="12.75" x14ac:dyDescent="0.2">
      <c r="A861" s="527"/>
      <c r="B861" s="425" t="s">
        <v>454</v>
      </c>
      <c r="C861" s="424"/>
      <c r="D861" s="415">
        <v>8650</v>
      </c>
      <c r="E861" s="415">
        <v>8635</v>
      </c>
      <c r="F861" s="415">
        <v>6868</v>
      </c>
      <c r="G861" s="415">
        <v>6868</v>
      </c>
    </row>
    <row r="862" spans="1:7" ht="12.75" x14ac:dyDescent="0.2">
      <c r="A862" s="527"/>
      <c r="B862" s="425" t="s">
        <v>455</v>
      </c>
      <c r="C862" s="424"/>
      <c r="D862" s="415">
        <v>9679</v>
      </c>
      <c r="E862" s="415">
        <v>9659</v>
      </c>
      <c r="F862" s="415">
        <v>7173</v>
      </c>
      <c r="G862" s="415">
        <v>7173</v>
      </c>
    </row>
    <row r="863" spans="1:7" ht="12.75" x14ac:dyDescent="0.2">
      <c r="A863" s="527"/>
      <c r="B863" s="425" t="s">
        <v>456</v>
      </c>
      <c r="C863" s="424"/>
      <c r="D863" s="415">
        <v>10651</v>
      </c>
      <c r="E863" s="415">
        <v>10627</v>
      </c>
      <c r="F863" s="415">
        <v>7803</v>
      </c>
      <c r="G863" s="415">
        <v>7803</v>
      </c>
    </row>
    <row r="864" spans="1:7" ht="12.75" x14ac:dyDescent="0.2">
      <c r="A864" s="527"/>
      <c r="B864" s="425" t="s">
        <v>457</v>
      </c>
      <c r="C864" s="424"/>
      <c r="D864" s="415">
        <v>11542</v>
      </c>
      <c r="E864" s="415">
        <v>11518</v>
      </c>
      <c r="F864" s="415">
        <v>8406</v>
      </c>
      <c r="G864" s="415">
        <v>8406</v>
      </c>
    </row>
    <row r="865" spans="1:7" ht="12.75" x14ac:dyDescent="0.2">
      <c r="A865" s="527"/>
      <c r="B865" s="425" t="s">
        <v>458</v>
      </c>
      <c r="C865" s="424"/>
      <c r="D865" s="415">
        <v>12132</v>
      </c>
      <c r="E865" s="415">
        <v>12108</v>
      </c>
      <c r="F865" s="415">
        <v>8645</v>
      </c>
      <c r="G865" s="415">
        <v>8645</v>
      </c>
    </row>
    <row r="866" spans="1:7" ht="12.75" x14ac:dyDescent="0.2">
      <c r="A866" s="527"/>
      <c r="B866" s="425" t="s">
        <v>459</v>
      </c>
      <c r="C866" s="424"/>
      <c r="D866" s="415">
        <v>12659</v>
      </c>
      <c r="E866" s="415">
        <v>12616</v>
      </c>
      <c r="F866" s="415">
        <v>8500</v>
      </c>
      <c r="G866" s="415">
        <v>8500</v>
      </c>
    </row>
    <row r="867" spans="1:7" ht="12.75" x14ac:dyDescent="0.2">
      <c r="A867" s="527"/>
      <c r="B867" s="425" t="s">
        <v>460</v>
      </c>
      <c r="C867" s="424"/>
      <c r="D867" s="415">
        <v>13169</v>
      </c>
      <c r="E867" s="415">
        <v>13126</v>
      </c>
      <c r="F867" s="415">
        <v>8081</v>
      </c>
      <c r="G867" s="415">
        <v>8081</v>
      </c>
    </row>
    <row r="868" spans="1:7" ht="12.75" x14ac:dyDescent="0.2">
      <c r="A868" s="527"/>
      <c r="B868" s="425" t="s">
        <v>461</v>
      </c>
      <c r="C868" s="424"/>
      <c r="D868" s="415">
        <v>13642</v>
      </c>
      <c r="E868" s="415">
        <v>13610</v>
      </c>
      <c r="F868" s="415">
        <v>7616</v>
      </c>
      <c r="G868" s="415">
        <v>7616</v>
      </c>
    </row>
    <row r="869" spans="1:7" ht="12.75" x14ac:dyDescent="0.2">
      <c r="A869" s="527"/>
      <c r="B869" s="425" t="s">
        <v>462</v>
      </c>
      <c r="C869" s="424"/>
      <c r="D869" s="415">
        <v>13990</v>
      </c>
      <c r="E869" s="415">
        <v>13956</v>
      </c>
      <c r="F869" s="415">
        <v>6936</v>
      </c>
      <c r="G869" s="415">
        <v>6936</v>
      </c>
    </row>
    <row r="870" spans="1:7" ht="12.75" x14ac:dyDescent="0.2">
      <c r="A870" s="527"/>
      <c r="B870" s="425" t="s">
        <v>463</v>
      </c>
      <c r="C870" s="424"/>
      <c r="D870" s="415">
        <v>14246</v>
      </c>
      <c r="E870" s="415">
        <v>14210</v>
      </c>
      <c r="F870" s="415">
        <v>5409</v>
      </c>
      <c r="G870" s="415">
        <v>5409</v>
      </c>
    </row>
    <row r="871" spans="1:7" ht="12.75" x14ac:dyDescent="0.2">
      <c r="A871" s="527"/>
      <c r="B871" s="425" t="s">
        <v>464</v>
      </c>
      <c r="C871" s="424"/>
      <c r="D871" s="415">
        <v>14918</v>
      </c>
      <c r="E871" s="415">
        <v>14461</v>
      </c>
      <c r="F871" s="415">
        <v>2453</v>
      </c>
      <c r="G871" s="415">
        <v>2453</v>
      </c>
    </row>
    <row r="872" spans="1:7" ht="12.75" customHeight="1" x14ac:dyDescent="0.2">
      <c r="A872" s="527"/>
      <c r="B872" s="425" t="s">
        <v>465</v>
      </c>
      <c r="C872" s="424"/>
      <c r="D872" s="415">
        <v>7434</v>
      </c>
      <c r="E872" s="415">
        <v>7421</v>
      </c>
      <c r="F872" s="415">
        <v>6469</v>
      </c>
      <c r="G872" s="415">
        <v>6469</v>
      </c>
    </row>
    <row r="873" spans="1:7" ht="12.75" x14ac:dyDescent="0.2">
      <c r="A873" s="527"/>
      <c r="B873" s="425" t="s">
        <v>466</v>
      </c>
      <c r="C873" s="424"/>
      <c r="D873" s="415">
        <v>8803</v>
      </c>
      <c r="E873" s="415">
        <v>8777</v>
      </c>
      <c r="F873" s="415">
        <v>6458</v>
      </c>
      <c r="G873" s="415">
        <v>6458</v>
      </c>
    </row>
    <row r="874" spans="1:7" ht="12.75" x14ac:dyDescent="0.2">
      <c r="A874" s="527"/>
      <c r="B874" s="425" t="s">
        <v>467</v>
      </c>
      <c r="C874" s="424"/>
      <c r="D874" s="415">
        <v>10006</v>
      </c>
      <c r="E874" s="415">
        <v>9978</v>
      </c>
      <c r="F874" s="415">
        <v>7139</v>
      </c>
      <c r="G874" s="415">
        <v>7139</v>
      </c>
    </row>
    <row r="875" spans="1:7" ht="12.75" x14ac:dyDescent="0.2">
      <c r="A875" s="527"/>
      <c r="B875" s="425" t="s">
        <v>468</v>
      </c>
      <c r="C875" s="424"/>
      <c r="D875" s="415">
        <v>11042</v>
      </c>
      <c r="E875" s="415">
        <v>10999</v>
      </c>
      <c r="F875" s="415">
        <v>7788</v>
      </c>
      <c r="G875" s="415">
        <v>7788</v>
      </c>
    </row>
    <row r="876" spans="1:7" ht="12.75" x14ac:dyDescent="0.2">
      <c r="A876" s="527"/>
      <c r="B876" s="425" t="s">
        <v>469</v>
      </c>
      <c r="C876" s="424"/>
      <c r="D876" s="415">
        <v>12018</v>
      </c>
      <c r="E876" s="415">
        <v>11966</v>
      </c>
      <c r="F876" s="415">
        <v>8401</v>
      </c>
      <c r="G876" s="415">
        <v>8401</v>
      </c>
    </row>
    <row r="877" spans="1:7" ht="12.75" x14ac:dyDescent="0.2">
      <c r="A877" s="527"/>
      <c r="B877" s="425" t="s">
        <v>470</v>
      </c>
      <c r="C877" s="424"/>
      <c r="D877" s="415">
        <v>12686</v>
      </c>
      <c r="E877" s="415">
        <v>12630</v>
      </c>
      <c r="F877" s="415">
        <v>8524</v>
      </c>
      <c r="G877" s="415">
        <v>8524</v>
      </c>
    </row>
    <row r="878" spans="1:7" ht="12.75" x14ac:dyDescent="0.2">
      <c r="A878" s="527"/>
      <c r="B878" s="425" t="s">
        <v>471</v>
      </c>
      <c r="C878" s="424"/>
      <c r="D878" s="415">
        <v>13297</v>
      </c>
      <c r="E878" s="415">
        <v>13236</v>
      </c>
      <c r="F878" s="415">
        <v>8463</v>
      </c>
      <c r="G878" s="415">
        <v>8463</v>
      </c>
    </row>
    <row r="879" spans="1:7" ht="12.75" x14ac:dyDescent="0.2">
      <c r="A879" s="527"/>
      <c r="B879" s="425" t="s">
        <v>472</v>
      </c>
      <c r="C879" s="424"/>
      <c r="D879" s="415">
        <v>13758</v>
      </c>
      <c r="E879" s="415">
        <v>13695</v>
      </c>
      <c r="F879" s="415">
        <v>8068</v>
      </c>
      <c r="G879" s="415">
        <v>8068</v>
      </c>
    </row>
    <row r="880" spans="1:7" ht="12.75" x14ac:dyDescent="0.2">
      <c r="A880" s="527"/>
      <c r="B880" s="425" t="s">
        <v>473</v>
      </c>
      <c r="C880" s="424"/>
      <c r="D880" s="415">
        <v>14140</v>
      </c>
      <c r="E880" s="415">
        <v>14076</v>
      </c>
      <c r="F880" s="415">
        <v>7392</v>
      </c>
      <c r="G880" s="415">
        <v>7392</v>
      </c>
    </row>
    <row r="881" spans="1:7" ht="12.75" x14ac:dyDescent="0.2">
      <c r="A881" s="527"/>
      <c r="B881" s="425" t="s">
        <v>474</v>
      </c>
      <c r="C881" s="424"/>
      <c r="D881" s="415">
        <v>14503</v>
      </c>
      <c r="E881" s="415">
        <v>14434</v>
      </c>
      <c r="F881" s="415">
        <v>6729</v>
      </c>
      <c r="G881" s="415">
        <v>6729</v>
      </c>
    </row>
    <row r="882" spans="1:7" ht="12.75" x14ac:dyDescent="0.2">
      <c r="A882" s="527"/>
      <c r="B882" s="425" t="s">
        <v>475</v>
      </c>
      <c r="C882" s="424"/>
      <c r="D882" s="415">
        <v>14809</v>
      </c>
      <c r="E882" s="415">
        <v>14737</v>
      </c>
      <c r="F882" s="415">
        <v>5473</v>
      </c>
      <c r="G882" s="415">
        <v>5473</v>
      </c>
    </row>
    <row r="883" spans="1:7" ht="12.75" x14ac:dyDescent="0.2">
      <c r="A883" s="527"/>
      <c r="B883" s="425" t="s">
        <v>476</v>
      </c>
      <c r="C883" s="424"/>
      <c r="D883" s="415">
        <v>15319</v>
      </c>
      <c r="E883" s="415">
        <v>14964</v>
      </c>
      <c r="F883" s="415">
        <v>2645</v>
      </c>
      <c r="G883" s="415">
        <v>2645</v>
      </c>
    </row>
    <row r="884" spans="1:7" ht="12.75" x14ac:dyDescent="0.2">
      <c r="A884" s="527"/>
      <c r="B884" s="425" t="s">
        <v>479</v>
      </c>
      <c r="C884" s="424"/>
      <c r="D884" s="415">
        <v>7462</v>
      </c>
      <c r="E884" s="415">
        <v>7455</v>
      </c>
      <c r="F884" s="415">
        <v>6540</v>
      </c>
      <c r="G884" s="415">
        <v>6540</v>
      </c>
    </row>
    <row r="885" spans="1:7" ht="12.75" x14ac:dyDescent="0.2">
      <c r="A885" s="527"/>
      <c r="B885" s="425" t="s">
        <v>480</v>
      </c>
      <c r="C885" s="424"/>
      <c r="D885" s="415">
        <v>8945</v>
      </c>
      <c r="E885" s="415">
        <v>8927</v>
      </c>
      <c r="F885" s="415">
        <v>6676</v>
      </c>
      <c r="G885" s="415">
        <v>6676</v>
      </c>
    </row>
    <row r="886" spans="1:7" ht="12.75" x14ac:dyDescent="0.2">
      <c r="A886" s="527"/>
      <c r="B886" s="425" t="s">
        <v>481</v>
      </c>
      <c r="C886" s="424"/>
      <c r="D886" s="415">
        <v>10138</v>
      </c>
      <c r="E886" s="415">
        <v>10113</v>
      </c>
      <c r="F886" s="415">
        <v>7346</v>
      </c>
      <c r="G886" s="415">
        <v>7346</v>
      </c>
    </row>
    <row r="887" spans="1:7" ht="12.75" x14ac:dyDescent="0.2">
      <c r="A887" s="527"/>
      <c r="B887" s="425" t="s">
        <v>482</v>
      </c>
      <c r="C887" s="424"/>
      <c r="D887" s="415">
        <v>10849</v>
      </c>
      <c r="E887" s="415">
        <v>10819</v>
      </c>
      <c r="F887" s="415">
        <v>7732</v>
      </c>
      <c r="G887" s="415">
        <v>7732</v>
      </c>
    </row>
    <row r="888" spans="1:7" ht="12.75" x14ac:dyDescent="0.2">
      <c r="A888" s="527"/>
      <c r="B888" s="425" t="s">
        <v>483</v>
      </c>
      <c r="C888" s="424"/>
      <c r="D888" s="415">
        <v>11578</v>
      </c>
      <c r="E888" s="415">
        <v>11546</v>
      </c>
      <c r="F888" s="415">
        <v>8011</v>
      </c>
      <c r="G888" s="415">
        <v>8011</v>
      </c>
    </row>
    <row r="889" spans="1:7" ht="12.75" x14ac:dyDescent="0.2">
      <c r="A889" s="527"/>
      <c r="B889" s="425" t="s">
        <v>484</v>
      </c>
      <c r="C889" s="424"/>
      <c r="D889" s="415">
        <v>12104</v>
      </c>
      <c r="E889" s="415">
        <v>12065</v>
      </c>
      <c r="F889" s="415">
        <v>7966</v>
      </c>
      <c r="G889" s="415">
        <v>7966</v>
      </c>
    </row>
    <row r="890" spans="1:7" ht="12.75" x14ac:dyDescent="0.2">
      <c r="A890" s="527"/>
      <c r="B890" s="425" t="s">
        <v>485</v>
      </c>
      <c r="C890" s="424"/>
      <c r="D890" s="415">
        <v>12677</v>
      </c>
      <c r="E890" s="415">
        <v>12633</v>
      </c>
      <c r="F890" s="415">
        <v>7807</v>
      </c>
      <c r="G890" s="415">
        <v>7807</v>
      </c>
    </row>
    <row r="891" spans="1:7" ht="12.75" x14ac:dyDescent="0.2">
      <c r="A891" s="527"/>
      <c r="B891" s="425" t="s">
        <v>486</v>
      </c>
      <c r="C891" s="424"/>
      <c r="D891" s="415">
        <v>13042</v>
      </c>
      <c r="E891" s="415">
        <v>12993</v>
      </c>
      <c r="F891" s="415">
        <v>7304</v>
      </c>
      <c r="G891" s="415">
        <v>7304</v>
      </c>
    </row>
    <row r="892" spans="1:7" ht="12.75" x14ac:dyDescent="0.2">
      <c r="A892" s="527"/>
      <c r="B892" s="425" t="s">
        <v>487</v>
      </c>
      <c r="C892" s="424"/>
      <c r="D892" s="415">
        <v>13321</v>
      </c>
      <c r="E892" s="415">
        <v>13269</v>
      </c>
      <c r="F892" s="415">
        <v>6712</v>
      </c>
      <c r="G892" s="415">
        <v>6712</v>
      </c>
    </row>
    <row r="893" spans="1:7" ht="12.75" x14ac:dyDescent="0.2">
      <c r="A893" s="527"/>
      <c r="B893" s="425" t="s">
        <v>488</v>
      </c>
      <c r="C893" s="424"/>
      <c r="D893" s="415">
        <v>13650</v>
      </c>
      <c r="E893" s="415">
        <v>13593</v>
      </c>
      <c r="F893" s="415">
        <v>5802</v>
      </c>
      <c r="G893" s="415">
        <v>5802</v>
      </c>
    </row>
    <row r="894" spans="1:7" ht="12.75" x14ac:dyDescent="0.2">
      <c r="A894" s="527"/>
      <c r="B894" s="425" t="s">
        <v>489</v>
      </c>
      <c r="C894" s="424"/>
      <c r="D894" s="415">
        <v>13875</v>
      </c>
      <c r="E894" s="415">
        <v>13816</v>
      </c>
      <c r="F894" s="415">
        <v>4659</v>
      </c>
      <c r="G894" s="415">
        <v>4659</v>
      </c>
    </row>
    <row r="895" spans="1:7" ht="12.75" x14ac:dyDescent="0.2">
      <c r="A895" s="527"/>
      <c r="B895" s="425" t="s">
        <v>490</v>
      </c>
      <c r="C895" s="424"/>
      <c r="D895" s="415">
        <v>14519</v>
      </c>
      <c r="E895" s="415">
        <v>14015</v>
      </c>
      <c r="F895" s="415">
        <v>2185</v>
      </c>
      <c r="G895" s="415">
        <v>2185</v>
      </c>
    </row>
    <row r="896" spans="1:7" ht="12.75" x14ac:dyDescent="0.2">
      <c r="A896" s="527"/>
      <c r="B896" s="425" t="s">
        <v>491</v>
      </c>
      <c r="C896" s="424"/>
      <c r="D896" s="415">
        <v>7085</v>
      </c>
      <c r="E896" s="415">
        <v>7071</v>
      </c>
      <c r="F896" s="415">
        <v>6308</v>
      </c>
      <c r="G896" s="415">
        <v>6308</v>
      </c>
    </row>
    <row r="897" spans="1:7" ht="12.75" x14ac:dyDescent="0.2">
      <c r="A897" s="527"/>
      <c r="B897" s="425" t="s">
        <v>492</v>
      </c>
      <c r="C897" s="424"/>
      <c r="D897" s="415">
        <v>8268</v>
      </c>
      <c r="E897" s="415">
        <v>8240</v>
      </c>
      <c r="F897" s="415">
        <v>6368</v>
      </c>
      <c r="G897" s="415">
        <v>6368</v>
      </c>
    </row>
    <row r="898" spans="1:7" ht="12.75" x14ac:dyDescent="0.2">
      <c r="A898" s="527"/>
      <c r="B898" s="425" t="s">
        <v>493</v>
      </c>
      <c r="C898" s="424"/>
      <c r="D898" s="415">
        <v>9235</v>
      </c>
      <c r="E898" s="415">
        <v>9200</v>
      </c>
      <c r="F898" s="415">
        <v>6709</v>
      </c>
      <c r="G898" s="415">
        <v>6709</v>
      </c>
    </row>
    <row r="899" spans="1:7" ht="12.75" x14ac:dyDescent="0.2">
      <c r="A899" s="527"/>
      <c r="B899" s="425" t="s">
        <v>494</v>
      </c>
      <c r="C899" s="424"/>
      <c r="D899" s="415">
        <v>9809</v>
      </c>
      <c r="E899" s="415">
        <v>9770</v>
      </c>
      <c r="F899" s="415">
        <v>6976</v>
      </c>
      <c r="G899" s="415">
        <v>6976</v>
      </c>
    </row>
    <row r="900" spans="1:7" ht="12.75" x14ac:dyDescent="0.2">
      <c r="A900" s="527"/>
      <c r="B900" s="425" t="s">
        <v>495</v>
      </c>
      <c r="C900" s="424"/>
      <c r="D900" s="415">
        <v>10481</v>
      </c>
      <c r="E900" s="415">
        <v>10436</v>
      </c>
      <c r="F900" s="415">
        <v>7274</v>
      </c>
      <c r="G900" s="415">
        <v>7274</v>
      </c>
    </row>
    <row r="901" spans="1:7" ht="12.75" x14ac:dyDescent="0.2">
      <c r="A901" s="527"/>
      <c r="B901" s="425" t="s">
        <v>496</v>
      </c>
      <c r="C901" s="424"/>
      <c r="D901" s="415">
        <v>11066</v>
      </c>
      <c r="E901" s="415">
        <v>11014</v>
      </c>
      <c r="F901" s="415">
        <v>7282</v>
      </c>
      <c r="G901" s="415">
        <v>7282</v>
      </c>
    </row>
    <row r="902" spans="1:7" ht="12.75" x14ac:dyDescent="0.2">
      <c r="A902" s="527"/>
      <c r="B902" s="425" t="s">
        <v>497</v>
      </c>
      <c r="C902" s="424"/>
      <c r="D902" s="415">
        <v>11448</v>
      </c>
      <c r="E902" s="415">
        <v>11393</v>
      </c>
      <c r="F902" s="415">
        <v>7048</v>
      </c>
      <c r="G902" s="415">
        <v>7048</v>
      </c>
    </row>
    <row r="903" spans="1:7" ht="12.75" x14ac:dyDescent="0.2">
      <c r="A903" s="527"/>
      <c r="B903" s="425" t="s">
        <v>498</v>
      </c>
      <c r="C903" s="424"/>
      <c r="D903" s="415">
        <v>11762</v>
      </c>
      <c r="E903" s="415">
        <v>11707</v>
      </c>
      <c r="F903" s="415">
        <v>6700</v>
      </c>
      <c r="G903" s="415">
        <v>6700</v>
      </c>
    </row>
    <row r="904" spans="1:7" ht="12.75" x14ac:dyDescent="0.2">
      <c r="A904" s="527"/>
      <c r="B904" s="425" t="s">
        <v>499</v>
      </c>
      <c r="C904" s="424"/>
      <c r="D904" s="415">
        <v>12285</v>
      </c>
      <c r="E904" s="415">
        <v>12228</v>
      </c>
      <c r="F904" s="415">
        <v>6280</v>
      </c>
      <c r="G904" s="415">
        <v>6280</v>
      </c>
    </row>
    <row r="905" spans="1:7" ht="12.75" x14ac:dyDescent="0.2">
      <c r="A905" s="527"/>
      <c r="B905" s="425" t="s">
        <v>500</v>
      </c>
      <c r="C905" s="424"/>
      <c r="D905" s="415">
        <v>12616</v>
      </c>
      <c r="E905" s="415">
        <v>12557</v>
      </c>
      <c r="F905" s="415">
        <v>5600</v>
      </c>
      <c r="G905" s="415">
        <v>5600</v>
      </c>
    </row>
    <row r="906" spans="1:7" ht="12.75" x14ac:dyDescent="0.2">
      <c r="A906" s="527"/>
      <c r="B906" s="425" t="s">
        <v>501</v>
      </c>
      <c r="C906" s="424"/>
      <c r="D906" s="415">
        <v>12876</v>
      </c>
      <c r="E906" s="415">
        <v>12815</v>
      </c>
      <c r="F906" s="415">
        <v>4007</v>
      </c>
      <c r="G906" s="415">
        <v>4007</v>
      </c>
    </row>
    <row r="907" spans="1:7" ht="12.75" x14ac:dyDescent="0.2">
      <c r="A907" s="523"/>
      <c r="B907" s="425" t="s">
        <v>502</v>
      </c>
      <c r="C907" s="424"/>
      <c r="D907" s="415">
        <v>13527</v>
      </c>
      <c r="E907" s="415">
        <v>13008</v>
      </c>
      <c r="F907" s="415">
        <v>1895</v>
      </c>
      <c r="G907" s="415">
        <v>1895</v>
      </c>
    </row>
    <row r="908" spans="1:7" ht="12.75" customHeight="1" x14ac:dyDescent="0.2">
      <c r="A908" s="526" t="s">
        <v>120</v>
      </c>
      <c r="B908" s="425" t="s">
        <v>432</v>
      </c>
      <c r="C908" s="424"/>
      <c r="D908" s="415">
        <v>5528</v>
      </c>
      <c r="E908" s="415">
        <v>5514</v>
      </c>
      <c r="F908" s="415">
        <v>4807</v>
      </c>
      <c r="G908" s="415">
        <v>4807</v>
      </c>
    </row>
    <row r="909" spans="1:7" ht="12.75" x14ac:dyDescent="0.2">
      <c r="A909" s="527"/>
      <c r="B909" s="425" t="s">
        <v>433</v>
      </c>
      <c r="C909" s="424"/>
      <c r="D909" s="415">
        <v>6619</v>
      </c>
      <c r="E909" s="415">
        <v>6580</v>
      </c>
      <c r="F909" s="415">
        <v>5019</v>
      </c>
      <c r="G909" s="415">
        <v>5019</v>
      </c>
    </row>
    <row r="910" spans="1:7" ht="12.75" x14ac:dyDescent="0.2">
      <c r="A910" s="527"/>
      <c r="B910" s="425" t="s">
        <v>434</v>
      </c>
      <c r="C910" s="424"/>
      <c r="D910" s="415">
        <v>7476</v>
      </c>
      <c r="E910" s="415">
        <v>7434</v>
      </c>
      <c r="F910" s="415">
        <v>5543</v>
      </c>
      <c r="G910" s="415">
        <v>5543</v>
      </c>
    </row>
    <row r="911" spans="1:7" ht="12.75" x14ac:dyDescent="0.2">
      <c r="A911" s="527"/>
      <c r="B911" s="425" t="s">
        <v>435</v>
      </c>
      <c r="C911" s="424"/>
      <c r="D911" s="415">
        <v>7884</v>
      </c>
      <c r="E911" s="415">
        <v>7840</v>
      </c>
      <c r="F911" s="415">
        <v>5762</v>
      </c>
      <c r="G911" s="415">
        <v>5762</v>
      </c>
    </row>
    <row r="912" spans="1:7" ht="12.75" x14ac:dyDescent="0.2">
      <c r="A912" s="527"/>
      <c r="B912" s="425" t="s">
        <v>436</v>
      </c>
      <c r="C912" s="424"/>
      <c r="D912" s="415">
        <v>8410</v>
      </c>
      <c r="E912" s="415">
        <v>8360</v>
      </c>
      <c r="F912" s="415">
        <v>6046</v>
      </c>
      <c r="G912" s="415">
        <v>6046</v>
      </c>
    </row>
    <row r="913" spans="1:7" ht="12.75" x14ac:dyDescent="0.2">
      <c r="A913" s="527"/>
      <c r="B913" s="425" t="s">
        <v>437</v>
      </c>
      <c r="C913" s="424"/>
      <c r="D913" s="415">
        <v>8941</v>
      </c>
      <c r="E913" s="415">
        <v>8888</v>
      </c>
      <c r="F913" s="415">
        <v>6128</v>
      </c>
      <c r="G913" s="415">
        <v>6128</v>
      </c>
    </row>
    <row r="914" spans="1:7" ht="12.75" x14ac:dyDescent="0.2">
      <c r="A914" s="527"/>
      <c r="B914" s="425" t="s">
        <v>438</v>
      </c>
      <c r="C914" s="424"/>
      <c r="D914" s="415">
        <v>9260</v>
      </c>
      <c r="E914" s="415">
        <v>9206</v>
      </c>
      <c r="F914" s="415">
        <v>5860</v>
      </c>
      <c r="G914" s="415">
        <v>5860</v>
      </c>
    </row>
    <row r="915" spans="1:7" ht="12.75" x14ac:dyDescent="0.2">
      <c r="A915" s="527"/>
      <c r="B915" s="425" t="s">
        <v>439</v>
      </c>
      <c r="C915" s="424"/>
      <c r="D915" s="415">
        <v>9529</v>
      </c>
      <c r="E915" s="415">
        <v>9475</v>
      </c>
      <c r="F915" s="415">
        <v>5381</v>
      </c>
      <c r="G915" s="415">
        <v>5381</v>
      </c>
    </row>
    <row r="916" spans="1:7" ht="12.75" x14ac:dyDescent="0.2">
      <c r="A916" s="527"/>
      <c r="B916" s="425" t="s">
        <v>440</v>
      </c>
      <c r="C916" s="424"/>
      <c r="D916" s="415">
        <v>9829</v>
      </c>
      <c r="E916" s="415">
        <v>9775</v>
      </c>
      <c r="F916" s="415">
        <v>4873</v>
      </c>
      <c r="G916" s="415">
        <v>4873</v>
      </c>
    </row>
    <row r="917" spans="1:7" ht="12.75" x14ac:dyDescent="0.2">
      <c r="A917" s="527"/>
      <c r="B917" s="425" t="s">
        <v>441</v>
      </c>
      <c r="C917" s="424"/>
      <c r="D917" s="415">
        <v>10084</v>
      </c>
      <c r="E917" s="415">
        <v>10030</v>
      </c>
      <c r="F917" s="415">
        <v>4305</v>
      </c>
      <c r="G917" s="415">
        <v>4305</v>
      </c>
    </row>
    <row r="918" spans="1:7" ht="12.75" x14ac:dyDescent="0.2">
      <c r="A918" s="527"/>
      <c r="B918" s="425" t="s">
        <v>442</v>
      </c>
      <c r="C918" s="424"/>
      <c r="D918" s="415">
        <v>10273</v>
      </c>
      <c r="E918" s="415">
        <v>10212</v>
      </c>
      <c r="F918" s="415">
        <v>3523</v>
      </c>
      <c r="G918" s="415">
        <v>3523</v>
      </c>
    </row>
    <row r="919" spans="1:7" ht="12.75" x14ac:dyDescent="0.2">
      <c r="A919" s="527"/>
      <c r="B919" s="425" t="s">
        <v>443</v>
      </c>
      <c r="C919" s="424"/>
      <c r="D919" s="415">
        <v>10733</v>
      </c>
      <c r="E919" s="415">
        <v>10392</v>
      </c>
      <c r="F919" s="415">
        <v>1641</v>
      </c>
      <c r="G919" s="415">
        <v>1641</v>
      </c>
    </row>
    <row r="920" spans="1:7" ht="12.75" x14ac:dyDescent="0.2">
      <c r="A920" s="527"/>
      <c r="B920" s="425" t="s">
        <v>453</v>
      </c>
      <c r="C920" s="424"/>
      <c r="D920" s="415">
        <v>5525</v>
      </c>
      <c r="E920" s="415">
        <v>5498</v>
      </c>
      <c r="F920" s="415">
        <v>4828</v>
      </c>
      <c r="G920" s="415">
        <v>4828</v>
      </c>
    </row>
    <row r="921" spans="1:7" ht="12.75" x14ac:dyDescent="0.2">
      <c r="A921" s="527"/>
      <c r="B921" s="425" t="s">
        <v>454</v>
      </c>
      <c r="C921" s="424"/>
      <c r="D921" s="415">
        <v>6817</v>
      </c>
      <c r="E921" s="415">
        <v>6771</v>
      </c>
      <c r="F921" s="415">
        <v>5235</v>
      </c>
      <c r="G921" s="415">
        <v>5235</v>
      </c>
    </row>
    <row r="922" spans="1:7" ht="12.75" x14ac:dyDescent="0.2">
      <c r="A922" s="527"/>
      <c r="B922" s="425" t="s">
        <v>455</v>
      </c>
      <c r="C922" s="424"/>
      <c r="D922" s="415">
        <v>7652</v>
      </c>
      <c r="E922" s="415">
        <v>7603</v>
      </c>
      <c r="F922" s="415">
        <v>5726</v>
      </c>
      <c r="G922" s="415">
        <v>5726</v>
      </c>
    </row>
    <row r="923" spans="1:7" ht="12.75" x14ac:dyDescent="0.2">
      <c r="A923" s="527"/>
      <c r="B923" s="425" t="s">
        <v>456</v>
      </c>
      <c r="C923" s="424"/>
      <c r="D923" s="415">
        <v>8212</v>
      </c>
      <c r="E923" s="415">
        <v>8138</v>
      </c>
      <c r="F923" s="415">
        <v>6066</v>
      </c>
      <c r="G923" s="415">
        <v>6066</v>
      </c>
    </row>
    <row r="924" spans="1:7" ht="12.75" x14ac:dyDescent="0.2">
      <c r="A924" s="527"/>
      <c r="B924" s="425" t="s">
        <v>457</v>
      </c>
      <c r="C924" s="424"/>
      <c r="D924" s="415">
        <v>8786</v>
      </c>
      <c r="E924" s="415">
        <v>8706</v>
      </c>
      <c r="F924" s="415">
        <v>6335</v>
      </c>
      <c r="G924" s="415">
        <v>6335</v>
      </c>
    </row>
    <row r="925" spans="1:7" ht="12.75" x14ac:dyDescent="0.2">
      <c r="A925" s="527"/>
      <c r="B925" s="425" t="s">
        <v>458</v>
      </c>
      <c r="C925" s="424"/>
      <c r="D925" s="415">
        <v>9261</v>
      </c>
      <c r="E925" s="415">
        <v>9180</v>
      </c>
      <c r="F925" s="415">
        <v>6495</v>
      </c>
      <c r="G925" s="415">
        <v>6495</v>
      </c>
    </row>
    <row r="926" spans="1:7" ht="12.75" x14ac:dyDescent="0.2">
      <c r="A926" s="527"/>
      <c r="B926" s="425" t="s">
        <v>459</v>
      </c>
      <c r="C926" s="424"/>
      <c r="D926" s="415">
        <v>9644</v>
      </c>
      <c r="E926" s="415">
        <v>9535</v>
      </c>
      <c r="F926" s="415">
        <v>6328</v>
      </c>
      <c r="G926" s="415">
        <v>6328</v>
      </c>
    </row>
    <row r="927" spans="1:7" ht="12.75" x14ac:dyDescent="0.2">
      <c r="A927" s="527"/>
      <c r="B927" s="425" t="s">
        <v>460</v>
      </c>
      <c r="C927" s="424"/>
      <c r="D927" s="415">
        <v>9925</v>
      </c>
      <c r="E927" s="415">
        <v>9813</v>
      </c>
      <c r="F927" s="415">
        <v>6011</v>
      </c>
      <c r="G927" s="415">
        <v>6011</v>
      </c>
    </row>
    <row r="928" spans="1:7" ht="12.75" x14ac:dyDescent="0.2">
      <c r="A928" s="527"/>
      <c r="B928" s="425" t="s">
        <v>461</v>
      </c>
      <c r="C928" s="424"/>
      <c r="D928" s="415">
        <v>10181</v>
      </c>
      <c r="E928" s="415">
        <v>10085</v>
      </c>
      <c r="F928" s="415">
        <v>5351</v>
      </c>
      <c r="G928" s="415">
        <v>5351</v>
      </c>
    </row>
    <row r="929" spans="1:7" ht="12.75" x14ac:dyDescent="0.2">
      <c r="A929" s="527"/>
      <c r="B929" s="425" t="s">
        <v>462</v>
      </c>
      <c r="C929" s="424"/>
      <c r="D929" s="415">
        <v>10446</v>
      </c>
      <c r="E929" s="415">
        <v>10346</v>
      </c>
      <c r="F929" s="415">
        <v>4684</v>
      </c>
      <c r="G929" s="415">
        <v>4684</v>
      </c>
    </row>
    <row r="930" spans="1:7" ht="12.75" x14ac:dyDescent="0.2">
      <c r="A930" s="527"/>
      <c r="B930" s="425" t="s">
        <v>463</v>
      </c>
      <c r="C930" s="424"/>
      <c r="D930" s="415">
        <v>10618</v>
      </c>
      <c r="E930" s="415">
        <v>10512</v>
      </c>
      <c r="F930" s="415">
        <v>3896</v>
      </c>
      <c r="G930" s="415">
        <v>3896</v>
      </c>
    </row>
    <row r="931" spans="1:7" ht="12.75" x14ac:dyDescent="0.2">
      <c r="A931" s="527"/>
      <c r="B931" s="425" t="s">
        <v>464</v>
      </c>
      <c r="C931" s="424"/>
      <c r="D931" s="415">
        <v>11159</v>
      </c>
      <c r="E931" s="415">
        <v>10666</v>
      </c>
      <c r="F931" s="415">
        <v>1542</v>
      </c>
      <c r="G931" s="415">
        <v>1542</v>
      </c>
    </row>
    <row r="932" spans="1:7" ht="12.75" x14ac:dyDescent="0.2">
      <c r="A932" s="527"/>
      <c r="B932" s="425" t="s">
        <v>465</v>
      </c>
      <c r="C932" s="424"/>
      <c r="D932" s="415">
        <v>5096</v>
      </c>
      <c r="E932" s="415">
        <v>5082</v>
      </c>
      <c r="F932" s="415">
        <v>4340</v>
      </c>
      <c r="G932" s="415">
        <v>4340</v>
      </c>
    </row>
    <row r="933" spans="1:7" ht="12.75" x14ac:dyDescent="0.2">
      <c r="A933" s="527"/>
      <c r="B933" s="425" t="s">
        <v>466</v>
      </c>
      <c r="C933" s="424"/>
      <c r="D933" s="415">
        <v>6183</v>
      </c>
      <c r="E933" s="415">
        <v>6146</v>
      </c>
      <c r="F933" s="415">
        <v>4607</v>
      </c>
      <c r="G933" s="415">
        <v>4607</v>
      </c>
    </row>
    <row r="934" spans="1:7" ht="12.75" x14ac:dyDescent="0.2">
      <c r="A934" s="527"/>
      <c r="B934" s="425" t="s">
        <v>467</v>
      </c>
      <c r="C934" s="424"/>
      <c r="D934" s="415">
        <v>6716</v>
      </c>
      <c r="E934" s="415">
        <v>6658</v>
      </c>
      <c r="F934" s="415">
        <v>4834</v>
      </c>
      <c r="G934" s="415">
        <v>4834</v>
      </c>
    </row>
    <row r="935" spans="1:7" ht="12.75" x14ac:dyDescent="0.2">
      <c r="A935" s="527"/>
      <c r="B935" s="425" t="s">
        <v>468</v>
      </c>
      <c r="C935" s="424"/>
      <c r="D935" s="415">
        <v>7572</v>
      </c>
      <c r="E935" s="415">
        <v>7503</v>
      </c>
      <c r="F935" s="415">
        <v>5467</v>
      </c>
      <c r="G935" s="415">
        <v>5467</v>
      </c>
    </row>
    <row r="936" spans="1:7" ht="12.75" x14ac:dyDescent="0.2">
      <c r="A936" s="527"/>
      <c r="B936" s="425" t="s">
        <v>469</v>
      </c>
      <c r="C936" s="424"/>
      <c r="D936" s="415">
        <v>8263</v>
      </c>
      <c r="E936" s="415">
        <v>8188</v>
      </c>
      <c r="F936" s="415">
        <v>5912</v>
      </c>
      <c r="G936" s="415">
        <v>5912</v>
      </c>
    </row>
    <row r="937" spans="1:7" ht="12.75" x14ac:dyDescent="0.2">
      <c r="A937" s="527"/>
      <c r="B937" s="425" t="s">
        <v>470</v>
      </c>
      <c r="C937" s="424"/>
      <c r="D937" s="415">
        <v>8620</v>
      </c>
      <c r="E937" s="415">
        <v>8540</v>
      </c>
      <c r="F937" s="415">
        <v>5852</v>
      </c>
      <c r="G937" s="415">
        <v>5852</v>
      </c>
    </row>
    <row r="938" spans="1:7" ht="12.75" x14ac:dyDescent="0.2">
      <c r="A938" s="527"/>
      <c r="B938" s="425" t="s">
        <v>471</v>
      </c>
      <c r="C938" s="424"/>
      <c r="D938" s="415">
        <v>8998</v>
      </c>
      <c r="E938" s="415">
        <v>8911</v>
      </c>
      <c r="F938" s="415">
        <v>5657</v>
      </c>
      <c r="G938" s="415">
        <v>5657</v>
      </c>
    </row>
    <row r="939" spans="1:7" ht="12.75" x14ac:dyDescent="0.2">
      <c r="A939" s="527"/>
      <c r="B939" s="425" t="s">
        <v>472</v>
      </c>
      <c r="C939" s="424"/>
      <c r="D939" s="415">
        <v>9266</v>
      </c>
      <c r="E939" s="415">
        <v>9179</v>
      </c>
      <c r="F939" s="415">
        <v>5338</v>
      </c>
      <c r="G939" s="415">
        <v>5338</v>
      </c>
    </row>
    <row r="940" spans="1:7" ht="12.75" x14ac:dyDescent="0.2">
      <c r="A940" s="527"/>
      <c r="B940" s="425" t="s">
        <v>473</v>
      </c>
      <c r="C940" s="424"/>
      <c r="D940" s="415">
        <v>9602</v>
      </c>
      <c r="E940" s="415">
        <v>9512</v>
      </c>
      <c r="F940" s="415">
        <v>4786</v>
      </c>
      <c r="G940" s="415">
        <v>4786</v>
      </c>
    </row>
    <row r="941" spans="1:7" ht="12.75" x14ac:dyDescent="0.2">
      <c r="A941" s="527"/>
      <c r="B941" s="425" t="s">
        <v>474</v>
      </c>
      <c r="C941" s="424"/>
      <c r="D941" s="415">
        <v>9835</v>
      </c>
      <c r="E941" s="415">
        <v>9738</v>
      </c>
      <c r="F941" s="415">
        <v>4174</v>
      </c>
      <c r="G941" s="415">
        <v>4174</v>
      </c>
    </row>
    <row r="942" spans="1:7" ht="12.75" x14ac:dyDescent="0.2">
      <c r="A942" s="527"/>
      <c r="B942" s="425" t="s">
        <v>475</v>
      </c>
      <c r="C942" s="424"/>
      <c r="D942" s="415">
        <v>10063</v>
      </c>
      <c r="E942" s="415">
        <v>9966</v>
      </c>
      <c r="F942" s="415">
        <v>3285</v>
      </c>
      <c r="G942" s="415">
        <v>3285</v>
      </c>
    </row>
    <row r="943" spans="1:7" ht="12.75" x14ac:dyDescent="0.2">
      <c r="A943" s="527"/>
      <c r="B943" s="425" t="s">
        <v>476</v>
      </c>
      <c r="C943" s="424"/>
      <c r="D943" s="415">
        <v>10566</v>
      </c>
      <c r="E943" s="415">
        <v>10115</v>
      </c>
      <c r="F943" s="415">
        <v>1431</v>
      </c>
      <c r="G943" s="415">
        <v>1431</v>
      </c>
    </row>
    <row r="944" spans="1:7" ht="12.75" x14ac:dyDescent="0.2">
      <c r="A944" s="527"/>
      <c r="B944" s="425" t="s">
        <v>479</v>
      </c>
      <c r="C944" s="424"/>
      <c r="D944" s="415">
        <v>4762</v>
      </c>
      <c r="E944" s="415">
        <v>4748</v>
      </c>
      <c r="F944" s="415">
        <v>4238</v>
      </c>
      <c r="G944" s="415">
        <v>4238</v>
      </c>
    </row>
    <row r="945" spans="1:7" ht="12.75" x14ac:dyDescent="0.2">
      <c r="A945" s="527"/>
      <c r="B945" s="425" t="s">
        <v>480</v>
      </c>
      <c r="C945" s="424"/>
      <c r="D945" s="415">
        <v>5549</v>
      </c>
      <c r="E945" s="415">
        <v>5526</v>
      </c>
      <c r="F945" s="415">
        <v>4223</v>
      </c>
      <c r="G945" s="415">
        <v>4223</v>
      </c>
    </row>
    <row r="946" spans="1:7" ht="12.75" x14ac:dyDescent="0.2">
      <c r="A946" s="527"/>
      <c r="B946" s="425" t="s">
        <v>481</v>
      </c>
      <c r="C946" s="424"/>
      <c r="D946" s="415">
        <v>6238</v>
      </c>
      <c r="E946" s="415">
        <v>6208</v>
      </c>
      <c r="F946" s="415">
        <v>4575</v>
      </c>
      <c r="G946" s="415">
        <v>4575</v>
      </c>
    </row>
    <row r="947" spans="1:7" ht="12.75" x14ac:dyDescent="0.2">
      <c r="A947" s="527"/>
      <c r="B947" s="425" t="s">
        <v>482</v>
      </c>
      <c r="C947" s="424"/>
      <c r="D947" s="415">
        <v>6833</v>
      </c>
      <c r="E947" s="415">
        <v>6796</v>
      </c>
      <c r="F947" s="415">
        <v>4903</v>
      </c>
      <c r="G947" s="415">
        <v>4903</v>
      </c>
    </row>
    <row r="948" spans="1:7" ht="12.75" x14ac:dyDescent="0.2">
      <c r="A948" s="527"/>
      <c r="B948" s="425" t="s">
        <v>483</v>
      </c>
      <c r="C948" s="424"/>
      <c r="D948" s="415">
        <v>7301</v>
      </c>
      <c r="E948" s="415">
        <v>7258</v>
      </c>
      <c r="F948" s="415">
        <v>5029</v>
      </c>
      <c r="G948" s="415">
        <v>5029</v>
      </c>
    </row>
    <row r="949" spans="1:7" ht="12.75" x14ac:dyDescent="0.2">
      <c r="A949" s="527"/>
      <c r="B949" s="425" t="s">
        <v>484</v>
      </c>
      <c r="C949" s="424"/>
      <c r="D949" s="415">
        <v>7591</v>
      </c>
      <c r="E949" s="415">
        <v>7544</v>
      </c>
      <c r="F949" s="415">
        <v>4947</v>
      </c>
      <c r="G949" s="415">
        <v>4947</v>
      </c>
    </row>
    <row r="950" spans="1:7" ht="12.75" x14ac:dyDescent="0.2">
      <c r="A950" s="527"/>
      <c r="B950" s="425" t="s">
        <v>485</v>
      </c>
      <c r="C950" s="424"/>
      <c r="D950" s="415">
        <v>7956</v>
      </c>
      <c r="E950" s="415">
        <v>7905</v>
      </c>
      <c r="F950" s="415">
        <v>4782</v>
      </c>
      <c r="G950" s="415">
        <v>4782</v>
      </c>
    </row>
    <row r="951" spans="1:7" ht="12.75" x14ac:dyDescent="0.2">
      <c r="A951" s="527"/>
      <c r="B951" s="425" t="s">
        <v>486</v>
      </c>
      <c r="C951" s="424"/>
      <c r="D951" s="415">
        <v>8192</v>
      </c>
      <c r="E951" s="415">
        <v>8132</v>
      </c>
      <c r="F951" s="415">
        <v>4398</v>
      </c>
      <c r="G951" s="415">
        <v>4398</v>
      </c>
    </row>
    <row r="952" spans="1:7" ht="12.75" x14ac:dyDescent="0.2">
      <c r="A952" s="527"/>
      <c r="B952" s="425" t="s">
        <v>487</v>
      </c>
      <c r="C952" s="424"/>
      <c r="D952" s="415">
        <v>8419</v>
      </c>
      <c r="E952" s="415">
        <v>8358</v>
      </c>
      <c r="F952" s="415">
        <v>3922</v>
      </c>
      <c r="G952" s="415">
        <v>3922</v>
      </c>
    </row>
    <row r="953" spans="1:7" ht="12.75" x14ac:dyDescent="0.2">
      <c r="A953" s="527"/>
      <c r="B953" s="425" t="s">
        <v>488</v>
      </c>
      <c r="C953" s="424"/>
      <c r="D953" s="415">
        <v>8605</v>
      </c>
      <c r="E953" s="415">
        <v>8544</v>
      </c>
      <c r="F953" s="415">
        <v>3459</v>
      </c>
      <c r="G953" s="415">
        <v>3459</v>
      </c>
    </row>
    <row r="954" spans="1:7" ht="12.75" x14ac:dyDescent="0.2">
      <c r="A954" s="527"/>
      <c r="B954" s="425" t="s">
        <v>489</v>
      </c>
      <c r="C954" s="424"/>
      <c r="D954" s="415">
        <v>8745</v>
      </c>
      <c r="E954" s="415">
        <v>8675</v>
      </c>
      <c r="F954" s="415">
        <v>2694</v>
      </c>
      <c r="G954" s="415">
        <v>2694</v>
      </c>
    </row>
    <row r="955" spans="1:7" ht="12.75" x14ac:dyDescent="0.2">
      <c r="A955" s="527"/>
      <c r="B955" s="425" t="s">
        <v>490</v>
      </c>
      <c r="C955" s="424"/>
      <c r="D955" s="415">
        <v>9151</v>
      </c>
      <c r="E955" s="415">
        <v>8811</v>
      </c>
      <c r="F955" s="415">
        <v>1189</v>
      </c>
      <c r="G955" s="415">
        <v>1189</v>
      </c>
    </row>
    <row r="956" spans="1:7" ht="12.75" x14ac:dyDescent="0.2">
      <c r="A956" s="527"/>
      <c r="B956" s="425" t="s">
        <v>491</v>
      </c>
      <c r="C956" s="424"/>
      <c r="D956" s="415">
        <v>4397</v>
      </c>
      <c r="E956" s="415">
        <v>4384</v>
      </c>
      <c r="F956" s="415">
        <v>3793</v>
      </c>
      <c r="G956" s="415">
        <v>3793</v>
      </c>
    </row>
    <row r="957" spans="1:7" ht="12.75" x14ac:dyDescent="0.2">
      <c r="A957" s="527"/>
      <c r="B957" s="425" t="s">
        <v>492</v>
      </c>
      <c r="C957" s="424"/>
      <c r="D957" s="415">
        <v>5249</v>
      </c>
      <c r="E957" s="415">
        <v>5206</v>
      </c>
      <c r="F957" s="415">
        <v>4074</v>
      </c>
      <c r="G957" s="415">
        <v>4074</v>
      </c>
    </row>
    <row r="958" spans="1:7" ht="12.75" x14ac:dyDescent="0.2">
      <c r="A958" s="527"/>
      <c r="B958" s="425" t="s">
        <v>493</v>
      </c>
      <c r="C958" s="424"/>
      <c r="D958" s="415">
        <v>5906</v>
      </c>
      <c r="E958" s="415">
        <v>5847</v>
      </c>
      <c r="F958" s="415">
        <v>4386</v>
      </c>
      <c r="G958" s="415">
        <v>4386</v>
      </c>
    </row>
    <row r="959" spans="1:7" ht="12.75" x14ac:dyDescent="0.2">
      <c r="A959" s="527"/>
      <c r="B959" s="425" t="s">
        <v>494</v>
      </c>
      <c r="C959" s="424"/>
      <c r="D959" s="415">
        <v>6160</v>
      </c>
      <c r="E959" s="415">
        <v>6097</v>
      </c>
      <c r="F959" s="415">
        <v>4442</v>
      </c>
      <c r="G959" s="415">
        <v>4442</v>
      </c>
    </row>
    <row r="960" spans="1:7" ht="12.75" x14ac:dyDescent="0.2">
      <c r="A960" s="527"/>
      <c r="B960" s="425" t="s">
        <v>495</v>
      </c>
      <c r="C960" s="424"/>
      <c r="D960" s="415">
        <v>6725</v>
      </c>
      <c r="E960" s="415">
        <v>6657</v>
      </c>
      <c r="F960" s="415">
        <v>4775</v>
      </c>
      <c r="G960" s="415">
        <v>4775</v>
      </c>
    </row>
    <row r="961" spans="1:7" ht="12.75" x14ac:dyDescent="0.2">
      <c r="A961" s="527"/>
      <c r="B961" s="425" t="s">
        <v>496</v>
      </c>
      <c r="C961" s="424"/>
      <c r="D961" s="415">
        <v>7144</v>
      </c>
      <c r="E961" s="415">
        <v>7071</v>
      </c>
      <c r="F961" s="415">
        <v>4706</v>
      </c>
      <c r="G961" s="415">
        <v>4706</v>
      </c>
    </row>
    <row r="962" spans="1:7" ht="12.75" x14ac:dyDescent="0.2">
      <c r="A962" s="527"/>
      <c r="B962" s="425" t="s">
        <v>497</v>
      </c>
      <c r="C962" s="424"/>
      <c r="D962" s="415">
        <v>7560</v>
      </c>
      <c r="E962" s="415">
        <v>7482</v>
      </c>
      <c r="F962" s="415">
        <v>4570</v>
      </c>
      <c r="G962" s="415">
        <v>4570</v>
      </c>
    </row>
    <row r="963" spans="1:7" ht="12.75" x14ac:dyDescent="0.2">
      <c r="A963" s="527"/>
      <c r="B963" s="425" t="s">
        <v>498</v>
      </c>
      <c r="C963" s="424"/>
      <c r="D963" s="415">
        <v>7871</v>
      </c>
      <c r="E963" s="415">
        <v>7790</v>
      </c>
      <c r="F963" s="415">
        <v>4193</v>
      </c>
      <c r="G963" s="415">
        <v>4193</v>
      </c>
    </row>
    <row r="964" spans="1:7" ht="12.75" x14ac:dyDescent="0.2">
      <c r="A964" s="527"/>
      <c r="B964" s="425" t="s">
        <v>499</v>
      </c>
      <c r="C964" s="424"/>
      <c r="D964" s="415">
        <v>8198</v>
      </c>
      <c r="E964" s="415">
        <v>8113</v>
      </c>
      <c r="F964" s="415">
        <v>3736</v>
      </c>
      <c r="G964" s="415">
        <v>3736</v>
      </c>
    </row>
    <row r="965" spans="1:7" ht="12.75" x14ac:dyDescent="0.2">
      <c r="A965" s="527"/>
      <c r="B965" s="425" t="s">
        <v>500</v>
      </c>
      <c r="C965" s="424"/>
      <c r="D965" s="415">
        <v>8428</v>
      </c>
      <c r="E965" s="415">
        <v>8343</v>
      </c>
      <c r="F965" s="415">
        <v>3229</v>
      </c>
      <c r="G965" s="415">
        <v>3229</v>
      </c>
    </row>
    <row r="966" spans="1:7" ht="12.75" x14ac:dyDescent="0.2">
      <c r="A966" s="527"/>
      <c r="B966" s="425" t="s">
        <v>501</v>
      </c>
      <c r="C966" s="424"/>
      <c r="D966" s="415">
        <v>8641</v>
      </c>
      <c r="E966" s="415">
        <v>8541</v>
      </c>
      <c r="F966" s="415">
        <v>2301</v>
      </c>
      <c r="G966" s="415">
        <v>2301</v>
      </c>
    </row>
    <row r="967" spans="1:7" ht="12.75" x14ac:dyDescent="0.2">
      <c r="A967" s="523"/>
      <c r="B967" s="425" t="s">
        <v>502</v>
      </c>
      <c r="C967" s="424"/>
      <c r="D967" s="415">
        <v>9055</v>
      </c>
      <c r="E967" s="415">
        <v>8670</v>
      </c>
      <c r="F967" s="415">
        <v>946</v>
      </c>
      <c r="G967" s="415">
        <v>946</v>
      </c>
    </row>
    <row r="968" spans="1:7" ht="12.75" x14ac:dyDescent="0.2">
      <c r="A968" s="526" t="s">
        <v>121</v>
      </c>
      <c r="B968" s="425" t="s">
        <v>432</v>
      </c>
      <c r="C968" s="424"/>
      <c r="D968" s="415">
        <v>9398</v>
      </c>
      <c r="E968" s="415">
        <v>9379</v>
      </c>
      <c r="F968" s="415">
        <v>7973</v>
      </c>
      <c r="G968" s="415">
        <v>7973</v>
      </c>
    </row>
    <row r="969" spans="1:7" ht="12.75" x14ac:dyDescent="0.2">
      <c r="A969" s="527"/>
      <c r="B969" s="425" t="s">
        <v>433</v>
      </c>
      <c r="C969" s="424"/>
      <c r="D969" s="415">
        <v>11078</v>
      </c>
      <c r="E969" s="415">
        <v>11042</v>
      </c>
      <c r="F969" s="415">
        <v>8553</v>
      </c>
      <c r="G969" s="415">
        <v>8553</v>
      </c>
    </row>
    <row r="970" spans="1:7" ht="12.75" x14ac:dyDescent="0.2">
      <c r="A970" s="527"/>
      <c r="B970" s="425" t="s">
        <v>434</v>
      </c>
      <c r="C970" s="424"/>
      <c r="D970" s="415">
        <v>12415</v>
      </c>
      <c r="E970" s="415">
        <v>12368</v>
      </c>
      <c r="F970" s="415">
        <v>9245</v>
      </c>
      <c r="G970" s="415">
        <v>9245</v>
      </c>
    </row>
    <row r="971" spans="1:7" ht="12.75" x14ac:dyDescent="0.2">
      <c r="A971" s="527"/>
      <c r="B971" s="425" t="s">
        <v>435</v>
      </c>
      <c r="C971" s="424"/>
      <c r="D971" s="415">
        <v>13312</v>
      </c>
      <c r="E971" s="415">
        <v>13254</v>
      </c>
      <c r="F971" s="415">
        <v>9757</v>
      </c>
      <c r="G971" s="415">
        <v>9757</v>
      </c>
    </row>
    <row r="972" spans="1:7" ht="12.75" x14ac:dyDescent="0.2">
      <c r="A972" s="527"/>
      <c r="B972" s="425" t="s">
        <v>436</v>
      </c>
      <c r="C972" s="424"/>
      <c r="D972" s="415">
        <v>14289</v>
      </c>
      <c r="E972" s="415">
        <v>14214</v>
      </c>
      <c r="F972" s="415">
        <v>10155</v>
      </c>
      <c r="G972" s="415">
        <v>10155</v>
      </c>
    </row>
    <row r="973" spans="1:7" ht="12.75" x14ac:dyDescent="0.2">
      <c r="A973" s="527"/>
      <c r="B973" s="425" t="s">
        <v>437</v>
      </c>
      <c r="C973" s="424"/>
      <c r="D973" s="415">
        <v>15592</v>
      </c>
      <c r="E973" s="415">
        <v>15506</v>
      </c>
      <c r="F973" s="415">
        <v>10566</v>
      </c>
      <c r="G973" s="415">
        <v>10566</v>
      </c>
    </row>
    <row r="974" spans="1:7" ht="12.75" x14ac:dyDescent="0.2">
      <c r="A974" s="527"/>
      <c r="B974" s="425" t="s">
        <v>438</v>
      </c>
      <c r="C974" s="424"/>
      <c r="D974" s="415">
        <v>16367</v>
      </c>
      <c r="E974" s="415">
        <v>16280</v>
      </c>
      <c r="F974" s="415">
        <v>10274</v>
      </c>
      <c r="G974" s="415">
        <v>10274</v>
      </c>
    </row>
    <row r="975" spans="1:7" ht="12.75" x14ac:dyDescent="0.2">
      <c r="A975" s="527"/>
      <c r="B975" s="425" t="s">
        <v>439</v>
      </c>
      <c r="C975" s="424"/>
      <c r="D975" s="415">
        <v>17140</v>
      </c>
      <c r="E975" s="415">
        <v>17053</v>
      </c>
      <c r="F975" s="415">
        <v>9513</v>
      </c>
      <c r="G975" s="415">
        <v>9513</v>
      </c>
    </row>
    <row r="976" spans="1:7" ht="12.75" x14ac:dyDescent="0.2">
      <c r="A976" s="527"/>
      <c r="B976" s="425" t="s">
        <v>440</v>
      </c>
      <c r="C976" s="424"/>
      <c r="D976" s="415">
        <v>17888</v>
      </c>
      <c r="E976" s="415">
        <v>17799</v>
      </c>
      <c r="F976" s="415">
        <v>8655</v>
      </c>
      <c r="G976" s="415">
        <v>8655</v>
      </c>
    </row>
    <row r="977" spans="1:7" ht="12.75" x14ac:dyDescent="0.2">
      <c r="A977" s="527"/>
      <c r="B977" s="425" t="s">
        <v>441</v>
      </c>
      <c r="C977" s="424"/>
      <c r="D977" s="415">
        <v>18627</v>
      </c>
      <c r="E977" s="415">
        <v>18519</v>
      </c>
      <c r="F977" s="415">
        <v>7820</v>
      </c>
      <c r="G977" s="415">
        <v>7820</v>
      </c>
    </row>
    <row r="978" spans="1:7" ht="12.75" x14ac:dyDescent="0.2">
      <c r="A978" s="527"/>
      <c r="B978" s="425" t="s">
        <v>442</v>
      </c>
      <c r="C978" s="424"/>
      <c r="D978" s="415">
        <v>19353</v>
      </c>
      <c r="E978" s="415">
        <v>18993</v>
      </c>
      <c r="F978" s="415">
        <v>6254</v>
      </c>
      <c r="G978" s="415">
        <v>6254</v>
      </c>
    </row>
    <row r="979" spans="1:7" ht="12.75" x14ac:dyDescent="0.2">
      <c r="A979" s="527"/>
      <c r="B979" s="425" t="s">
        <v>443</v>
      </c>
      <c r="C979" s="424"/>
      <c r="D979" s="415">
        <v>20347</v>
      </c>
      <c r="E979" s="415">
        <v>19354</v>
      </c>
      <c r="F979" s="415">
        <v>2695</v>
      </c>
      <c r="G979" s="415">
        <v>2695</v>
      </c>
    </row>
    <row r="980" spans="1:7" ht="12.75" x14ac:dyDescent="0.2">
      <c r="A980" s="527"/>
      <c r="B980" s="425" t="s">
        <v>453</v>
      </c>
      <c r="C980" s="424"/>
      <c r="D980" s="415">
        <v>10296</v>
      </c>
      <c r="E980" s="415">
        <v>10239</v>
      </c>
      <c r="F980" s="415">
        <v>8869</v>
      </c>
      <c r="G980" s="415">
        <v>8869</v>
      </c>
    </row>
    <row r="981" spans="1:7" ht="12.75" x14ac:dyDescent="0.2">
      <c r="A981" s="527"/>
      <c r="B981" s="425" t="s">
        <v>454</v>
      </c>
      <c r="C981" s="424"/>
      <c r="D981" s="415">
        <v>12885</v>
      </c>
      <c r="E981" s="415">
        <v>12787</v>
      </c>
      <c r="F981" s="415">
        <v>10059</v>
      </c>
      <c r="G981" s="415">
        <v>10059</v>
      </c>
    </row>
    <row r="982" spans="1:7" ht="12.75" x14ac:dyDescent="0.2">
      <c r="A982" s="527"/>
      <c r="B982" s="425" t="s">
        <v>455</v>
      </c>
      <c r="C982" s="424"/>
      <c r="D982" s="415">
        <v>14187</v>
      </c>
      <c r="E982" s="415">
        <v>14067</v>
      </c>
      <c r="F982" s="415">
        <v>10669</v>
      </c>
      <c r="G982" s="415">
        <v>10669</v>
      </c>
    </row>
    <row r="983" spans="1:7" ht="12.75" x14ac:dyDescent="0.2">
      <c r="A983" s="527"/>
      <c r="B983" s="425" t="s">
        <v>456</v>
      </c>
      <c r="C983" s="424"/>
      <c r="D983" s="415">
        <v>15369</v>
      </c>
      <c r="E983" s="415">
        <v>15234</v>
      </c>
      <c r="F983" s="415">
        <v>11380</v>
      </c>
      <c r="G983" s="415">
        <v>11380</v>
      </c>
    </row>
    <row r="984" spans="1:7" ht="12.75" x14ac:dyDescent="0.2">
      <c r="A984" s="527"/>
      <c r="B984" s="425" t="s">
        <v>457</v>
      </c>
      <c r="C984" s="424"/>
      <c r="D984" s="415">
        <v>16521</v>
      </c>
      <c r="E984" s="415">
        <v>16372</v>
      </c>
      <c r="F984" s="415">
        <v>11963</v>
      </c>
      <c r="G984" s="415">
        <v>11963</v>
      </c>
    </row>
    <row r="985" spans="1:7" ht="12.75" x14ac:dyDescent="0.2">
      <c r="A985" s="527"/>
      <c r="B985" s="425" t="s">
        <v>458</v>
      </c>
      <c r="C985" s="424"/>
      <c r="D985" s="415">
        <v>17572</v>
      </c>
      <c r="E985" s="415">
        <v>17412</v>
      </c>
      <c r="F985" s="415">
        <v>12285</v>
      </c>
      <c r="G985" s="415">
        <v>12285</v>
      </c>
    </row>
    <row r="986" spans="1:7" ht="12.75" x14ac:dyDescent="0.2">
      <c r="A986" s="527"/>
      <c r="B986" s="425" t="s">
        <v>459</v>
      </c>
      <c r="C986" s="424"/>
      <c r="D986" s="415">
        <v>18335</v>
      </c>
      <c r="E986" s="415">
        <v>18112</v>
      </c>
      <c r="F986" s="415">
        <v>11781</v>
      </c>
      <c r="G986" s="415">
        <v>11781</v>
      </c>
    </row>
    <row r="987" spans="1:7" ht="12.75" x14ac:dyDescent="0.2">
      <c r="A987" s="527"/>
      <c r="B987" s="425" t="s">
        <v>460</v>
      </c>
      <c r="C987" s="424"/>
      <c r="D987" s="415">
        <v>19027</v>
      </c>
      <c r="E987" s="415">
        <v>18798</v>
      </c>
      <c r="F987" s="415">
        <v>11167</v>
      </c>
      <c r="G987" s="415">
        <v>11167</v>
      </c>
    </row>
    <row r="988" spans="1:7" ht="12.75" x14ac:dyDescent="0.2">
      <c r="A988" s="527"/>
      <c r="B988" s="425" t="s">
        <v>461</v>
      </c>
      <c r="C988" s="424"/>
      <c r="D988" s="415">
        <v>19678</v>
      </c>
      <c r="E988" s="415">
        <v>19490</v>
      </c>
      <c r="F988" s="415">
        <v>10366</v>
      </c>
      <c r="G988" s="415">
        <v>10366</v>
      </c>
    </row>
    <row r="989" spans="1:7" ht="12.75" x14ac:dyDescent="0.2">
      <c r="A989" s="527"/>
      <c r="B989" s="425" t="s">
        <v>462</v>
      </c>
      <c r="C989" s="424"/>
      <c r="D989" s="415">
        <v>20172</v>
      </c>
      <c r="E989" s="415">
        <v>19978</v>
      </c>
      <c r="F989" s="415">
        <v>9375</v>
      </c>
      <c r="G989" s="415">
        <v>9375</v>
      </c>
    </row>
    <row r="990" spans="1:7" ht="12.75" x14ac:dyDescent="0.2">
      <c r="A990" s="527"/>
      <c r="B990" s="425" t="s">
        <v>463</v>
      </c>
      <c r="C990" s="424"/>
      <c r="D990" s="415">
        <v>20608</v>
      </c>
      <c r="E990" s="415">
        <v>20344</v>
      </c>
      <c r="F990" s="415">
        <v>7534</v>
      </c>
      <c r="G990" s="415">
        <v>7534</v>
      </c>
    </row>
    <row r="991" spans="1:7" ht="12.75" x14ac:dyDescent="0.2">
      <c r="A991" s="527"/>
      <c r="B991" s="425" t="s">
        <v>464</v>
      </c>
      <c r="C991" s="424"/>
      <c r="D991" s="415">
        <v>21892</v>
      </c>
      <c r="E991" s="415">
        <v>20665</v>
      </c>
      <c r="F991" s="415">
        <v>2721</v>
      </c>
      <c r="G991" s="415">
        <v>2721</v>
      </c>
    </row>
    <row r="992" spans="1:7" ht="12.75" x14ac:dyDescent="0.2">
      <c r="A992" s="527"/>
      <c r="B992" s="425" t="s">
        <v>465</v>
      </c>
      <c r="C992" s="424"/>
      <c r="D992" s="415">
        <v>11306</v>
      </c>
      <c r="E992" s="415">
        <v>11279</v>
      </c>
      <c r="F992" s="415">
        <v>9697</v>
      </c>
      <c r="G992" s="415">
        <v>9697</v>
      </c>
    </row>
    <row r="993" spans="1:7" ht="12.75" x14ac:dyDescent="0.2">
      <c r="A993" s="527"/>
      <c r="B993" s="425" t="s">
        <v>466</v>
      </c>
      <c r="C993" s="424"/>
      <c r="D993" s="415">
        <v>13368</v>
      </c>
      <c r="E993" s="415">
        <v>13313</v>
      </c>
      <c r="F993" s="415">
        <v>10365</v>
      </c>
      <c r="G993" s="415">
        <v>10365</v>
      </c>
    </row>
    <row r="994" spans="1:7" ht="12.75" x14ac:dyDescent="0.2">
      <c r="A994" s="527"/>
      <c r="B994" s="425" t="s">
        <v>467</v>
      </c>
      <c r="C994" s="424"/>
      <c r="D994" s="415">
        <v>14690</v>
      </c>
      <c r="E994" s="415">
        <v>14596</v>
      </c>
      <c r="F994" s="415">
        <v>11057</v>
      </c>
      <c r="G994" s="415">
        <v>11057</v>
      </c>
    </row>
    <row r="995" spans="1:7" ht="12.75" x14ac:dyDescent="0.2">
      <c r="A995" s="527"/>
      <c r="B995" s="425" t="s">
        <v>468</v>
      </c>
      <c r="C995" s="424"/>
      <c r="D995" s="415">
        <v>16092</v>
      </c>
      <c r="E995" s="415">
        <v>15984</v>
      </c>
      <c r="F995" s="415">
        <v>11942</v>
      </c>
      <c r="G995" s="415">
        <v>11942</v>
      </c>
    </row>
    <row r="996" spans="1:7" ht="12.75" x14ac:dyDescent="0.2">
      <c r="A996" s="527"/>
      <c r="B996" s="425" t="s">
        <v>469</v>
      </c>
      <c r="C996" s="424"/>
      <c r="D996" s="415">
        <v>17518</v>
      </c>
      <c r="E996" s="415">
        <v>17383</v>
      </c>
      <c r="F996" s="415">
        <v>12484</v>
      </c>
      <c r="G996" s="415">
        <v>12484</v>
      </c>
    </row>
    <row r="997" spans="1:7" ht="12.75" x14ac:dyDescent="0.2">
      <c r="A997" s="527"/>
      <c r="B997" s="425" t="s">
        <v>470</v>
      </c>
      <c r="C997" s="424"/>
      <c r="D997" s="415">
        <v>18323</v>
      </c>
      <c r="E997" s="415">
        <v>18172</v>
      </c>
      <c r="F997" s="415">
        <v>12390</v>
      </c>
      <c r="G997" s="415">
        <v>12390</v>
      </c>
    </row>
    <row r="998" spans="1:7" ht="12.75" x14ac:dyDescent="0.2">
      <c r="A998" s="527"/>
      <c r="B998" s="425" t="s">
        <v>471</v>
      </c>
      <c r="C998" s="424"/>
      <c r="D998" s="415">
        <v>19240</v>
      </c>
      <c r="E998" s="415">
        <v>19071</v>
      </c>
      <c r="F998" s="415">
        <v>11799</v>
      </c>
      <c r="G998" s="415">
        <v>11799</v>
      </c>
    </row>
    <row r="999" spans="1:7" ht="12.75" x14ac:dyDescent="0.2">
      <c r="A999" s="527"/>
      <c r="B999" s="425" t="s">
        <v>472</v>
      </c>
      <c r="C999" s="424"/>
      <c r="D999" s="415">
        <v>19948</v>
      </c>
      <c r="E999" s="415">
        <v>19768</v>
      </c>
      <c r="F999" s="415">
        <v>10995</v>
      </c>
      <c r="G999" s="415">
        <v>10995</v>
      </c>
    </row>
    <row r="1000" spans="1:7" ht="12.75" x14ac:dyDescent="0.2">
      <c r="A1000" s="527"/>
      <c r="B1000" s="425" t="s">
        <v>473</v>
      </c>
      <c r="C1000" s="424"/>
      <c r="D1000" s="415">
        <v>20554</v>
      </c>
      <c r="E1000" s="415">
        <v>20369</v>
      </c>
      <c r="F1000" s="415">
        <v>10037</v>
      </c>
      <c r="G1000" s="415">
        <v>10037</v>
      </c>
    </row>
    <row r="1001" spans="1:7" ht="12.75" x14ac:dyDescent="0.2">
      <c r="A1001" s="527"/>
      <c r="B1001" s="425" t="s">
        <v>474</v>
      </c>
      <c r="C1001" s="424"/>
      <c r="D1001" s="415">
        <v>21078</v>
      </c>
      <c r="E1001" s="415">
        <v>20886</v>
      </c>
      <c r="F1001" s="415">
        <v>8815</v>
      </c>
      <c r="G1001" s="415">
        <v>8815</v>
      </c>
    </row>
    <row r="1002" spans="1:7" ht="12.75" x14ac:dyDescent="0.2">
      <c r="A1002" s="527"/>
      <c r="B1002" s="425" t="s">
        <v>475</v>
      </c>
      <c r="C1002" s="424"/>
      <c r="D1002" s="415">
        <v>21483</v>
      </c>
      <c r="E1002" s="415">
        <v>21281</v>
      </c>
      <c r="F1002" s="415">
        <v>6957</v>
      </c>
      <c r="G1002" s="415">
        <v>6957</v>
      </c>
    </row>
    <row r="1003" spans="1:7" ht="12.75" x14ac:dyDescent="0.2">
      <c r="A1003" s="527"/>
      <c r="B1003" s="425" t="s">
        <v>476</v>
      </c>
      <c r="C1003" s="424"/>
      <c r="D1003" s="415">
        <v>22631</v>
      </c>
      <c r="E1003" s="415">
        <v>21567</v>
      </c>
      <c r="F1003" s="415">
        <v>2643</v>
      </c>
      <c r="G1003" s="415">
        <v>2643</v>
      </c>
    </row>
    <row r="1004" spans="1:7" ht="12.75" x14ac:dyDescent="0.2">
      <c r="A1004" s="527"/>
      <c r="B1004" s="425" t="s">
        <v>479</v>
      </c>
      <c r="C1004" s="424"/>
      <c r="D1004" s="415">
        <v>10879</v>
      </c>
      <c r="E1004" s="415">
        <v>10823</v>
      </c>
      <c r="F1004" s="415">
        <v>9639</v>
      </c>
      <c r="G1004" s="415">
        <v>9639</v>
      </c>
    </row>
    <row r="1005" spans="1:7" ht="12.75" x14ac:dyDescent="0.2">
      <c r="A1005" s="527"/>
      <c r="B1005" s="425" t="s">
        <v>480</v>
      </c>
      <c r="C1005" s="424"/>
      <c r="D1005" s="415">
        <v>12946</v>
      </c>
      <c r="E1005" s="415">
        <v>12874</v>
      </c>
      <c r="F1005" s="415">
        <v>10373</v>
      </c>
      <c r="G1005" s="415">
        <v>10373</v>
      </c>
    </row>
    <row r="1006" spans="1:7" ht="12.75" x14ac:dyDescent="0.2">
      <c r="A1006" s="527"/>
      <c r="B1006" s="425" t="s">
        <v>481</v>
      </c>
      <c r="C1006" s="424"/>
      <c r="D1006" s="415">
        <v>14298</v>
      </c>
      <c r="E1006" s="415">
        <v>14183</v>
      </c>
      <c r="F1006" s="415">
        <v>10906</v>
      </c>
      <c r="G1006" s="415">
        <v>10906</v>
      </c>
    </row>
    <row r="1007" spans="1:7" ht="12.75" x14ac:dyDescent="0.2">
      <c r="A1007" s="527"/>
      <c r="B1007" s="425" t="s">
        <v>482</v>
      </c>
      <c r="C1007" s="424"/>
      <c r="D1007" s="415">
        <v>15198</v>
      </c>
      <c r="E1007" s="415">
        <v>15060</v>
      </c>
      <c r="F1007" s="415">
        <v>11224</v>
      </c>
      <c r="G1007" s="415">
        <v>11224</v>
      </c>
    </row>
    <row r="1008" spans="1:7" ht="12.75" x14ac:dyDescent="0.2">
      <c r="A1008" s="527"/>
      <c r="B1008" s="425" t="s">
        <v>483</v>
      </c>
      <c r="C1008" s="424"/>
      <c r="D1008" s="415">
        <v>16408</v>
      </c>
      <c r="E1008" s="415">
        <v>16246</v>
      </c>
      <c r="F1008" s="415">
        <v>11546</v>
      </c>
      <c r="G1008" s="415">
        <v>11546</v>
      </c>
    </row>
    <row r="1009" spans="1:7" ht="12.75" x14ac:dyDescent="0.2">
      <c r="A1009" s="527"/>
      <c r="B1009" s="425" t="s">
        <v>484</v>
      </c>
      <c r="C1009" s="424"/>
      <c r="D1009" s="415">
        <v>17220</v>
      </c>
      <c r="E1009" s="415">
        <v>17042</v>
      </c>
      <c r="F1009" s="415">
        <v>11472</v>
      </c>
      <c r="G1009" s="415">
        <v>11472</v>
      </c>
    </row>
    <row r="1010" spans="1:7" ht="12.75" x14ac:dyDescent="0.2">
      <c r="A1010" s="527"/>
      <c r="B1010" s="425" t="s">
        <v>485</v>
      </c>
      <c r="C1010" s="424"/>
      <c r="D1010" s="415">
        <v>17982</v>
      </c>
      <c r="E1010" s="415">
        <v>17794</v>
      </c>
      <c r="F1010" s="415">
        <v>10872</v>
      </c>
      <c r="G1010" s="415">
        <v>10872</v>
      </c>
    </row>
    <row r="1011" spans="1:7" ht="12.75" x14ac:dyDescent="0.2">
      <c r="A1011" s="527"/>
      <c r="B1011" s="425" t="s">
        <v>486</v>
      </c>
      <c r="C1011" s="424"/>
      <c r="D1011" s="415">
        <v>18618</v>
      </c>
      <c r="E1011" s="415">
        <v>18416</v>
      </c>
      <c r="F1011" s="415">
        <v>10089</v>
      </c>
      <c r="G1011" s="415">
        <v>10089</v>
      </c>
    </row>
    <row r="1012" spans="1:7" ht="12.75" x14ac:dyDescent="0.2">
      <c r="A1012" s="527"/>
      <c r="B1012" s="425" t="s">
        <v>487</v>
      </c>
      <c r="C1012" s="424"/>
      <c r="D1012" s="415">
        <v>19040</v>
      </c>
      <c r="E1012" s="415">
        <v>18833</v>
      </c>
      <c r="F1012" s="415">
        <v>9025</v>
      </c>
      <c r="G1012" s="415">
        <v>9025</v>
      </c>
    </row>
    <row r="1013" spans="1:7" ht="12.75" x14ac:dyDescent="0.2">
      <c r="A1013" s="527"/>
      <c r="B1013" s="425" t="s">
        <v>488</v>
      </c>
      <c r="C1013" s="424"/>
      <c r="D1013" s="415">
        <v>19441</v>
      </c>
      <c r="E1013" s="415">
        <v>19218</v>
      </c>
      <c r="F1013" s="415">
        <v>7583</v>
      </c>
      <c r="G1013" s="415">
        <v>7583</v>
      </c>
    </row>
    <row r="1014" spans="1:7" ht="12.75" x14ac:dyDescent="0.2">
      <c r="A1014" s="527"/>
      <c r="B1014" s="425" t="s">
        <v>489</v>
      </c>
      <c r="C1014" s="424"/>
      <c r="D1014" s="415">
        <v>20032</v>
      </c>
      <c r="E1014" s="415">
        <v>19458</v>
      </c>
      <c r="F1014" s="415">
        <v>5672</v>
      </c>
      <c r="G1014" s="415">
        <v>5672</v>
      </c>
    </row>
    <row r="1015" spans="1:7" ht="12.75" x14ac:dyDescent="0.2">
      <c r="A1015" s="527"/>
      <c r="B1015" s="425" t="s">
        <v>490</v>
      </c>
      <c r="C1015" s="424"/>
      <c r="D1015" s="415">
        <v>20830</v>
      </c>
      <c r="E1015" s="415">
        <v>19689</v>
      </c>
      <c r="F1015" s="415">
        <v>2250</v>
      </c>
      <c r="G1015" s="415">
        <v>2250</v>
      </c>
    </row>
    <row r="1016" spans="1:7" ht="12.75" x14ac:dyDescent="0.2">
      <c r="A1016" s="527"/>
      <c r="B1016" s="425" t="s">
        <v>491</v>
      </c>
      <c r="C1016" s="424"/>
      <c r="D1016" s="415">
        <v>10905</v>
      </c>
      <c r="E1016" s="415">
        <v>10874</v>
      </c>
      <c r="F1016" s="415">
        <v>9634</v>
      </c>
      <c r="G1016" s="415">
        <v>9634</v>
      </c>
    </row>
    <row r="1017" spans="1:7" ht="12.75" x14ac:dyDescent="0.2">
      <c r="A1017" s="527"/>
      <c r="B1017" s="425" t="s">
        <v>492</v>
      </c>
      <c r="C1017" s="424"/>
      <c r="D1017" s="415">
        <v>12524</v>
      </c>
      <c r="E1017" s="415">
        <v>12436</v>
      </c>
      <c r="F1017" s="415">
        <v>10004</v>
      </c>
      <c r="G1017" s="415">
        <v>10004</v>
      </c>
    </row>
    <row r="1018" spans="1:7" ht="12.75" x14ac:dyDescent="0.2">
      <c r="A1018" s="527"/>
      <c r="B1018" s="425" t="s">
        <v>493</v>
      </c>
      <c r="C1018" s="424"/>
      <c r="D1018" s="415">
        <v>13585</v>
      </c>
      <c r="E1018" s="415">
        <v>13474</v>
      </c>
      <c r="F1018" s="415">
        <v>10344</v>
      </c>
      <c r="G1018" s="415">
        <v>10344</v>
      </c>
    </row>
    <row r="1019" spans="1:7" ht="12.75" x14ac:dyDescent="0.2">
      <c r="A1019" s="527"/>
      <c r="B1019" s="425" t="s">
        <v>494</v>
      </c>
      <c r="C1019" s="424"/>
      <c r="D1019" s="415">
        <v>14372</v>
      </c>
      <c r="E1019" s="415">
        <v>14244</v>
      </c>
      <c r="F1019" s="415">
        <v>10560</v>
      </c>
      <c r="G1019" s="415">
        <v>10560</v>
      </c>
    </row>
    <row r="1020" spans="1:7" ht="12.75" x14ac:dyDescent="0.2">
      <c r="A1020" s="527"/>
      <c r="B1020" s="425" t="s">
        <v>495</v>
      </c>
      <c r="C1020" s="424"/>
      <c r="D1020" s="415">
        <v>15349</v>
      </c>
      <c r="E1020" s="415">
        <v>15208</v>
      </c>
      <c r="F1020" s="415">
        <v>10750</v>
      </c>
      <c r="G1020" s="415">
        <v>10750</v>
      </c>
    </row>
    <row r="1021" spans="1:7" ht="12.75" x14ac:dyDescent="0.2">
      <c r="A1021" s="527"/>
      <c r="B1021" s="425" t="s">
        <v>496</v>
      </c>
      <c r="C1021" s="424"/>
      <c r="D1021" s="415">
        <v>16025</v>
      </c>
      <c r="E1021" s="415">
        <v>15865</v>
      </c>
      <c r="F1021" s="415">
        <v>10451</v>
      </c>
      <c r="G1021" s="415">
        <v>10451</v>
      </c>
    </row>
    <row r="1022" spans="1:7" ht="12.75" x14ac:dyDescent="0.2">
      <c r="A1022" s="527"/>
      <c r="B1022" s="425" t="s">
        <v>497</v>
      </c>
      <c r="C1022" s="424"/>
      <c r="D1022" s="415">
        <v>16652</v>
      </c>
      <c r="E1022" s="415">
        <v>16472</v>
      </c>
      <c r="F1022" s="415">
        <v>9761</v>
      </c>
      <c r="G1022" s="415">
        <v>9761</v>
      </c>
    </row>
    <row r="1023" spans="1:7" ht="12.75" x14ac:dyDescent="0.2">
      <c r="A1023" s="527"/>
      <c r="B1023" s="425" t="s">
        <v>498</v>
      </c>
      <c r="C1023" s="424"/>
      <c r="D1023" s="415">
        <v>17090</v>
      </c>
      <c r="E1023" s="415">
        <v>16901</v>
      </c>
      <c r="F1023" s="415">
        <v>8820</v>
      </c>
      <c r="G1023" s="415">
        <v>8820</v>
      </c>
    </row>
    <row r="1024" spans="1:7" ht="12.75" x14ac:dyDescent="0.2">
      <c r="A1024" s="527"/>
      <c r="B1024" s="425" t="s">
        <v>499</v>
      </c>
      <c r="C1024" s="424"/>
      <c r="D1024" s="415">
        <v>17625</v>
      </c>
      <c r="E1024" s="415">
        <v>17429</v>
      </c>
      <c r="F1024" s="415">
        <v>7973</v>
      </c>
      <c r="G1024" s="415">
        <v>7973</v>
      </c>
    </row>
    <row r="1025" spans="1:7" ht="12.75" x14ac:dyDescent="0.2">
      <c r="A1025" s="527"/>
      <c r="B1025" s="425" t="s">
        <v>500</v>
      </c>
      <c r="C1025" s="424"/>
      <c r="D1025" s="415">
        <v>18249</v>
      </c>
      <c r="E1025" s="415">
        <v>18050</v>
      </c>
      <c r="F1025" s="415">
        <v>6771</v>
      </c>
      <c r="G1025" s="415">
        <v>6771</v>
      </c>
    </row>
    <row r="1026" spans="1:7" ht="12.75" x14ac:dyDescent="0.2">
      <c r="A1026" s="527"/>
      <c r="B1026" s="425" t="s">
        <v>501</v>
      </c>
      <c r="C1026" s="424"/>
      <c r="D1026" s="415">
        <v>18973</v>
      </c>
      <c r="E1026" s="415">
        <v>18413</v>
      </c>
      <c r="F1026" s="415">
        <v>4627</v>
      </c>
      <c r="G1026" s="415">
        <v>4627</v>
      </c>
    </row>
    <row r="1027" spans="1:7" ht="12.75" x14ac:dyDescent="0.2">
      <c r="A1027" s="523"/>
      <c r="B1027" s="425" t="s">
        <v>502</v>
      </c>
      <c r="C1027" s="424"/>
      <c r="D1027" s="415">
        <v>19884</v>
      </c>
      <c r="E1027" s="415">
        <v>18669</v>
      </c>
      <c r="F1027" s="415">
        <v>1751</v>
      </c>
      <c r="G1027" s="415">
        <v>1751</v>
      </c>
    </row>
    <row r="1028" spans="1:7" ht="12.75" customHeight="1" x14ac:dyDescent="0.2">
      <c r="A1028" s="526" t="s">
        <v>122</v>
      </c>
      <c r="B1028" s="425" t="s">
        <v>432</v>
      </c>
      <c r="C1028" s="424"/>
      <c r="D1028" s="415">
        <v>5173</v>
      </c>
      <c r="E1028" s="415">
        <v>5143</v>
      </c>
      <c r="F1028" s="415">
        <v>4580</v>
      </c>
      <c r="G1028" s="415">
        <v>4580</v>
      </c>
    </row>
    <row r="1029" spans="1:7" ht="12.75" x14ac:dyDescent="0.2">
      <c r="A1029" s="527"/>
      <c r="B1029" s="425" t="s">
        <v>433</v>
      </c>
      <c r="C1029" s="424"/>
      <c r="D1029" s="415">
        <v>6684</v>
      </c>
      <c r="E1029" s="415">
        <v>6629</v>
      </c>
      <c r="F1029" s="415">
        <v>5305</v>
      </c>
      <c r="G1029" s="415">
        <v>5305</v>
      </c>
    </row>
    <row r="1030" spans="1:7" ht="12.75" x14ac:dyDescent="0.2">
      <c r="A1030" s="527"/>
      <c r="B1030" s="425" t="s">
        <v>434</v>
      </c>
      <c r="C1030" s="424"/>
      <c r="D1030" s="415">
        <v>7467</v>
      </c>
      <c r="E1030" s="415">
        <v>7378</v>
      </c>
      <c r="F1030" s="415">
        <v>5581</v>
      </c>
      <c r="G1030" s="415">
        <v>5581</v>
      </c>
    </row>
    <row r="1031" spans="1:7" ht="12.75" x14ac:dyDescent="0.2">
      <c r="A1031" s="527"/>
      <c r="B1031" s="425" t="s">
        <v>435</v>
      </c>
      <c r="C1031" s="424"/>
      <c r="D1031" s="415">
        <v>8024</v>
      </c>
      <c r="E1031" s="415">
        <v>7932</v>
      </c>
      <c r="F1031" s="415">
        <v>5862</v>
      </c>
      <c r="G1031" s="415">
        <v>5862</v>
      </c>
    </row>
    <row r="1032" spans="1:7" ht="12.75" x14ac:dyDescent="0.2">
      <c r="A1032" s="527"/>
      <c r="B1032" s="425" t="s">
        <v>436</v>
      </c>
      <c r="C1032" s="424"/>
      <c r="D1032" s="415">
        <v>8964</v>
      </c>
      <c r="E1032" s="415">
        <v>8865</v>
      </c>
      <c r="F1032" s="415">
        <v>6396</v>
      </c>
      <c r="G1032" s="415">
        <v>6396</v>
      </c>
    </row>
    <row r="1033" spans="1:7" ht="12.75" x14ac:dyDescent="0.2">
      <c r="A1033" s="527"/>
      <c r="B1033" s="425" t="s">
        <v>437</v>
      </c>
      <c r="C1033" s="424"/>
      <c r="D1033" s="415">
        <v>9752</v>
      </c>
      <c r="E1033" s="415">
        <v>9646</v>
      </c>
      <c r="F1033" s="415">
        <v>6720</v>
      </c>
      <c r="G1033" s="415">
        <v>6720</v>
      </c>
    </row>
    <row r="1034" spans="1:7" ht="12.75" x14ac:dyDescent="0.2">
      <c r="A1034" s="527"/>
      <c r="B1034" s="425" t="s">
        <v>438</v>
      </c>
      <c r="C1034" s="424"/>
      <c r="D1034" s="415">
        <v>10369</v>
      </c>
      <c r="E1034" s="415">
        <v>10262</v>
      </c>
      <c r="F1034" s="415">
        <v>6515</v>
      </c>
      <c r="G1034" s="415">
        <v>6515</v>
      </c>
    </row>
    <row r="1035" spans="1:7" ht="12.75" x14ac:dyDescent="0.2">
      <c r="A1035" s="527"/>
      <c r="B1035" s="425" t="s">
        <v>439</v>
      </c>
      <c r="C1035" s="424"/>
      <c r="D1035" s="415">
        <v>10816</v>
      </c>
      <c r="E1035" s="415">
        <v>10707</v>
      </c>
      <c r="F1035" s="415">
        <v>6125</v>
      </c>
      <c r="G1035" s="415">
        <v>6125</v>
      </c>
    </row>
    <row r="1036" spans="1:7" ht="12.75" x14ac:dyDescent="0.2">
      <c r="A1036" s="527"/>
      <c r="B1036" s="425" t="s">
        <v>440</v>
      </c>
      <c r="C1036" s="424"/>
      <c r="D1036" s="415">
        <v>11261</v>
      </c>
      <c r="E1036" s="415">
        <v>11148</v>
      </c>
      <c r="F1036" s="415">
        <v>5610</v>
      </c>
      <c r="G1036" s="415">
        <v>5610</v>
      </c>
    </row>
    <row r="1037" spans="1:7" ht="12.75" x14ac:dyDescent="0.2">
      <c r="A1037" s="527"/>
      <c r="B1037" s="425" t="s">
        <v>441</v>
      </c>
      <c r="C1037" s="424"/>
      <c r="D1037" s="415">
        <v>11638</v>
      </c>
      <c r="E1037" s="415">
        <v>11511</v>
      </c>
      <c r="F1037" s="415">
        <v>4972</v>
      </c>
      <c r="G1037" s="415">
        <v>4972</v>
      </c>
    </row>
    <row r="1038" spans="1:7" ht="12.75" x14ac:dyDescent="0.2">
      <c r="A1038" s="527"/>
      <c r="B1038" s="425" t="s">
        <v>442</v>
      </c>
      <c r="C1038" s="424"/>
      <c r="D1038" s="415">
        <v>11960</v>
      </c>
      <c r="E1038" s="415">
        <v>11775</v>
      </c>
      <c r="F1038" s="415">
        <v>3689</v>
      </c>
      <c r="G1038" s="415">
        <v>3689</v>
      </c>
    </row>
    <row r="1039" spans="1:7" ht="12.75" x14ac:dyDescent="0.2">
      <c r="A1039" s="527"/>
      <c r="B1039" s="425" t="s">
        <v>443</v>
      </c>
      <c r="C1039" s="424"/>
      <c r="D1039" s="415">
        <v>12553</v>
      </c>
      <c r="E1039" s="415">
        <v>12007</v>
      </c>
      <c r="F1039" s="415">
        <v>1510</v>
      </c>
      <c r="G1039" s="415">
        <v>1510</v>
      </c>
    </row>
    <row r="1040" spans="1:7" ht="12.75" x14ac:dyDescent="0.2">
      <c r="A1040" s="527"/>
      <c r="B1040" s="425" t="s">
        <v>453</v>
      </c>
      <c r="C1040" s="424"/>
      <c r="D1040" s="415">
        <v>5594</v>
      </c>
      <c r="E1040" s="415">
        <v>5581</v>
      </c>
      <c r="F1040" s="415">
        <v>5016</v>
      </c>
      <c r="G1040" s="415">
        <v>5016</v>
      </c>
    </row>
    <row r="1041" spans="1:7" ht="12.75" x14ac:dyDescent="0.2">
      <c r="A1041" s="527"/>
      <c r="B1041" s="425" t="s">
        <v>454</v>
      </c>
      <c r="C1041" s="424"/>
      <c r="D1041" s="415">
        <v>7127</v>
      </c>
      <c r="E1041" s="415">
        <v>7094</v>
      </c>
      <c r="F1041" s="415">
        <v>5718</v>
      </c>
      <c r="G1041" s="415">
        <v>5718</v>
      </c>
    </row>
    <row r="1042" spans="1:7" ht="12.75" x14ac:dyDescent="0.2">
      <c r="A1042" s="527"/>
      <c r="B1042" s="425" t="s">
        <v>455</v>
      </c>
      <c r="C1042" s="424"/>
      <c r="D1042" s="415">
        <v>8004</v>
      </c>
      <c r="E1042" s="415">
        <v>7963</v>
      </c>
      <c r="F1042" s="415">
        <v>6026</v>
      </c>
      <c r="G1042" s="415">
        <v>6026</v>
      </c>
    </row>
    <row r="1043" spans="1:7" ht="12.75" x14ac:dyDescent="0.2">
      <c r="A1043" s="527"/>
      <c r="B1043" s="425" t="s">
        <v>456</v>
      </c>
      <c r="C1043" s="424"/>
      <c r="D1043" s="415">
        <v>8629</v>
      </c>
      <c r="E1043" s="415">
        <v>8586</v>
      </c>
      <c r="F1043" s="415">
        <v>6396</v>
      </c>
      <c r="G1043" s="415">
        <v>6396</v>
      </c>
    </row>
    <row r="1044" spans="1:7" ht="12.75" x14ac:dyDescent="0.2">
      <c r="A1044" s="527"/>
      <c r="B1044" s="425" t="s">
        <v>457</v>
      </c>
      <c r="C1044" s="424"/>
      <c r="D1044" s="415">
        <v>9624</v>
      </c>
      <c r="E1044" s="415">
        <v>9578</v>
      </c>
      <c r="F1044" s="415">
        <v>7106</v>
      </c>
      <c r="G1044" s="415">
        <v>7106</v>
      </c>
    </row>
    <row r="1045" spans="1:7" ht="12.75" x14ac:dyDescent="0.2">
      <c r="A1045" s="527"/>
      <c r="B1045" s="425" t="s">
        <v>458</v>
      </c>
      <c r="C1045" s="424"/>
      <c r="D1045" s="415">
        <v>10307</v>
      </c>
      <c r="E1045" s="415">
        <v>10257</v>
      </c>
      <c r="F1045" s="415">
        <v>7321</v>
      </c>
      <c r="G1045" s="415">
        <v>7321</v>
      </c>
    </row>
    <row r="1046" spans="1:7" ht="12.75" x14ac:dyDescent="0.2">
      <c r="A1046" s="527"/>
      <c r="B1046" s="425" t="s">
        <v>459</v>
      </c>
      <c r="C1046" s="424"/>
      <c r="D1046" s="415">
        <v>10833</v>
      </c>
      <c r="E1046" s="415">
        <v>10745</v>
      </c>
      <c r="F1046" s="415">
        <v>7153</v>
      </c>
      <c r="G1046" s="415">
        <v>7153</v>
      </c>
    </row>
    <row r="1047" spans="1:7" ht="12.75" x14ac:dyDescent="0.2">
      <c r="A1047" s="527"/>
      <c r="B1047" s="425" t="s">
        <v>460</v>
      </c>
      <c r="C1047" s="424"/>
      <c r="D1047" s="415">
        <v>11235</v>
      </c>
      <c r="E1047" s="415">
        <v>11141</v>
      </c>
      <c r="F1047" s="415">
        <v>6763</v>
      </c>
      <c r="G1047" s="415">
        <v>6763</v>
      </c>
    </row>
    <row r="1048" spans="1:7" ht="12.75" x14ac:dyDescent="0.2">
      <c r="A1048" s="527"/>
      <c r="B1048" s="425" t="s">
        <v>461</v>
      </c>
      <c r="C1048" s="424"/>
      <c r="D1048" s="415">
        <v>11597</v>
      </c>
      <c r="E1048" s="415">
        <v>11527</v>
      </c>
      <c r="F1048" s="415">
        <v>6217</v>
      </c>
      <c r="G1048" s="415">
        <v>6217</v>
      </c>
    </row>
    <row r="1049" spans="1:7" ht="12.75" x14ac:dyDescent="0.2">
      <c r="A1049" s="527"/>
      <c r="B1049" s="425" t="s">
        <v>462</v>
      </c>
      <c r="C1049" s="424"/>
      <c r="D1049" s="415">
        <v>11954</v>
      </c>
      <c r="E1049" s="415">
        <v>11870</v>
      </c>
      <c r="F1049" s="415">
        <v>5567</v>
      </c>
      <c r="G1049" s="415">
        <v>5567</v>
      </c>
    </row>
    <row r="1050" spans="1:7" ht="12.75" x14ac:dyDescent="0.2">
      <c r="A1050" s="527"/>
      <c r="B1050" s="425" t="s">
        <v>463</v>
      </c>
      <c r="C1050" s="424"/>
      <c r="D1050" s="415">
        <v>12234</v>
      </c>
      <c r="E1050" s="415">
        <v>12141</v>
      </c>
      <c r="F1050" s="415">
        <v>4020</v>
      </c>
      <c r="G1050" s="415">
        <v>4020</v>
      </c>
    </row>
    <row r="1051" spans="1:7" ht="12.75" x14ac:dyDescent="0.2">
      <c r="A1051" s="527"/>
      <c r="B1051" s="425" t="s">
        <v>464</v>
      </c>
      <c r="C1051" s="424"/>
      <c r="D1051" s="415">
        <v>12973</v>
      </c>
      <c r="E1051" s="415">
        <v>12327</v>
      </c>
      <c r="F1051" s="415">
        <v>1327</v>
      </c>
      <c r="G1051" s="415">
        <v>1327</v>
      </c>
    </row>
    <row r="1052" spans="1:7" ht="12.75" x14ac:dyDescent="0.2">
      <c r="A1052" s="527"/>
      <c r="B1052" s="425" t="s">
        <v>465</v>
      </c>
      <c r="C1052" s="424"/>
      <c r="D1052" s="415">
        <v>5817</v>
      </c>
      <c r="E1052" s="415">
        <v>5795</v>
      </c>
      <c r="F1052" s="415">
        <v>4990</v>
      </c>
      <c r="G1052" s="415">
        <v>4990</v>
      </c>
    </row>
    <row r="1053" spans="1:7" ht="12.75" x14ac:dyDescent="0.2">
      <c r="A1053" s="527"/>
      <c r="B1053" s="425" t="s">
        <v>466</v>
      </c>
      <c r="C1053" s="424"/>
      <c r="D1053" s="415">
        <v>7098</v>
      </c>
      <c r="E1053" s="415">
        <v>7051</v>
      </c>
      <c r="F1053" s="415">
        <v>5572</v>
      </c>
      <c r="G1053" s="415">
        <v>5572</v>
      </c>
    </row>
    <row r="1054" spans="1:7" ht="12.75" x14ac:dyDescent="0.2">
      <c r="A1054" s="527"/>
      <c r="B1054" s="425" t="s">
        <v>467</v>
      </c>
      <c r="C1054" s="424"/>
      <c r="D1054" s="415">
        <v>8043</v>
      </c>
      <c r="E1054" s="415">
        <v>7970</v>
      </c>
      <c r="F1054" s="415">
        <v>6136</v>
      </c>
      <c r="G1054" s="415">
        <v>6136</v>
      </c>
    </row>
    <row r="1055" spans="1:7" ht="12.75" x14ac:dyDescent="0.2">
      <c r="A1055" s="527"/>
      <c r="B1055" s="425" t="s">
        <v>468</v>
      </c>
      <c r="C1055" s="424"/>
      <c r="D1055" s="415">
        <v>8723</v>
      </c>
      <c r="E1055" s="415">
        <v>8639</v>
      </c>
      <c r="F1055" s="415">
        <v>6507</v>
      </c>
      <c r="G1055" s="415">
        <v>6507</v>
      </c>
    </row>
    <row r="1056" spans="1:7" ht="12.75" x14ac:dyDescent="0.2">
      <c r="A1056" s="527"/>
      <c r="B1056" s="425" t="s">
        <v>469</v>
      </c>
      <c r="C1056" s="424"/>
      <c r="D1056" s="415">
        <v>9619</v>
      </c>
      <c r="E1056" s="415">
        <v>9523</v>
      </c>
      <c r="F1056" s="415">
        <v>6946</v>
      </c>
      <c r="G1056" s="415">
        <v>6946</v>
      </c>
    </row>
    <row r="1057" spans="1:7" ht="12.75" x14ac:dyDescent="0.2">
      <c r="A1057" s="527"/>
      <c r="B1057" s="425" t="s">
        <v>470</v>
      </c>
      <c r="C1057" s="424"/>
      <c r="D1057" s="415">
        <v>10238</v>
      </c>
      <c r="E1057" s="415">
        <v>10126</v>
      </c>
      <c r="F1057" s="415">
        <v>6968</v>
      </c>
      <c r="G1057" s="415">
        <v>6968</v>
      </c>
    </row>
    <row r="1058" spans="1:7" ht="12.75" x14ac:dyDescent="0.2">
      <c r="A1058" s="527"/>
      <c r="B1058" s="425" t="s">
        <v>471</v>
      </c>
      <c r="C1058" s="424"/>
      <c r="D1058" s="415">
        <v>10708</v>
      </c>
      <c r="E1058" s="415">
        <v>10592</v>
      </c>
      <c r="F1058" s="415">
        <v>6777</v>
      </c>
      <c r="G1058" s="415">
        <v>6777</v>
      </c>
    </row>
    <row r="1059" spans="1:7" ht="12.75" x14ac:dyDescent="0.2">
      <c r="A1059" s="527"/>
      <c r="B1059" s="425" t="s">
        <v>472</v>
      </c>
      <c r="C1059" s="424"/>
      <c r="D1059" s="415">
        <v>11126</v>
      </c>
      <c r="E1059" s="415">
        <v>11002</v>
      </c>
      <c r="F1059" s="415">
        <v>6454</v>
      </c>
      <c r="G1059" s="415">
        <v>6454</v>
      </c>
    </row>
    <row r="1060" spans="1:7" ht="12.75" x14ac:dyDescent="0.2">
      <c r="A1060" s="527"/>
      <c r="B1060" s="425" t="s">
        <v>473</v>
      </c>
      <c r="C1060" s="424"/>
      <c r="D1060" s="415">
        <v>11477</v>
      </c>
      <c r="E1060" s="415">
        <v>11347</v>
      </c>
      <c r="F1060" s="415">
        <v>5758</v>
      </c>
      <c r="G1060" s="415">
        <v>5758</v>
      </c>
    </row>
    <row r="1061" spans="1:7" ht="12.75" x14ac:dyDescent="0.2">
      <c r="A1061" s="527"/>
      <c r="B1061" s="425" t="s">
        <v>474</v>
      </c>
      <c r="C1061" s="424"/>
      <c r="D1061" s="415">
        <v>11736</v>
      </c>
      <c r="E1061" s="415">
        <v>11605</v>
      </c>
      <c r="F1061" s="415">
        <v>4966</v>
      </c>
      <c r="G1061" s="415">
        <v>4966</v>
      </c>
    </row>
    <row r="1062" spans="1:7" ht="12.75" x14ac:dyDescent="0.2">
      <c r="A1062" s="527"/>
      <c r="B1062" s="425" t="s">
        <v>475</v>
      </c>
      <c r="C1062" s="424"/>
      <c r="D1062" s="415">
        <v>11943</v>
      </c>
      <c r="E1062" s="415">
        <v>11805</v>
      </c>
      <c r="F1062" s="415">
        <v>3589</v>
      </c>
      <c r="G1062" s="415">
        <v>3589</v>
      </c>
    </row>
    <row r="1063" spans="1:7" ht="12.75" x14ac:dyDescent="0.2">
      <c r="A1063" s="527"/>
      <c r="B1063" s="425" t="s">
        <v>476</v>
      </c>
      <c r="C1063" s="424"/>
      <c r="D1063" s="415">
        <v>12566</v>
      </c>
      <c r="E1063" s="415">
        <v>11949</v>
      </c>
      <c r="F1063" s="415">
        <v>1281</v>
      </c>
      <c r="G1063" s="415">
        <v>1281</v>
      </c>
    </row>
    <row r="1064" spans="1:7" ht="12.75" x14ac:dyDescent="0.2">
      <c r="A1064" s="527"/>
      <c r="B1064" s="425" t="s">
        <v>479</v>
      </c>
      <c r="C1064" s="424"/>
      <c r="D1064" s="415">
        <v>5916</v>
      </c>
      <c r="E1064" s="415">
        <v>5903</v>
      </c>
      <c r="F1064" s="415">
        <v>5251</v>
      </c>
      <c r="G1064" s="415">
        <v>5251</v>
      </c>
    </row>
    <row r="1065" spans="1:7" ht="12.75" x14ac:dyDescent="0.2">
      <c r="A1065" s="527"/>
      <c r="B1065" s="425" t="s">
        <v>480</v>
      </c>
      <c r="C1065" s="424"/>
      <c r="D1065" s="415">
        <v>7077</v>
      </c>
      <c r="E1065" s="415">
        <v>7036</v>
      </c>
      <c r="F1065" s="415">
        <v>5759</v>
      </c>
      <c r="G1065" s="415">
        <v>5759</v>
      </c>
    </row>
    <row r="1066" spans="1:7" ht="12.75" x14ac:dyDescent="0.2">
      <c r="A1066" s="527"/>
      <c r="B1066" s="425" t="s">
        <v>481</v>
      </c>
      <c r="C1066" s="424"/>
      <c r="D1066" s="415">
        <v>7888</v>
      </c>
      <c r="E1066" s="415">
        <v>7818</v>
      </c>
      <c r="F1066" s="415">
        <v>6187</v>
      </c>
      <c r="G1066" s="415">
        <v>6187</v>
      </c>
    </row>
    <row r="1067" spans="1:7" ht="12.75" x14ac:dyDescent="0.2">
      <c r="A1067" s="527"/>
      <c r="B1067" s="425" t="s">
        <v>482</v>
      </c>
      <c r="C1067" s="424"/>
      <c r="D1067" s="415">
        <v>8485</v>
      </c>
      <c r="E1067" s="415">
        <v>8398</v>
      </c>
      <c r="F1067" s="415">
        <v>6469</v>
      </c>
      <c r="G1067" s="415">
        <v>6469</v>
      </c>
    </row>
    <row r="1068" spans="1:7" ht="12.75" x14ac:dyDescent="0.2">
      <c r="A1068" s="527"/>
      <c r="B1068" s="425" t="s">
        <v>483</v>
      </c>
      <c r="C1068" s="424"/>
      <c r="D1068" s="415">
        <v>9134</v>
      </c>
      <c r="E1068" s="415">
        <v>9033</v>
      </c>
      <c r="F1068" s="415">
        <v>6635</v>
      </c>
      <c r="G1068" s="415">
        <v>6635</v>
      </c>
    </row>
    <row r="1069" spans="1:7" ht="12.75" x14ac:dyDescent="0.2">
      <c r="A1069" s="527"/>
      <c r="B1069" s="425" t="s">
        <v>484</v>
      </c>
      <c r="C1069" s="424"/>
      <c r="D1069" s="415">
        <v>9649</v>
      </c>
      <c r="E1069" s="415">
        <v>9541</v>
      </c>
      <c r="F1069" s="415">
        <v>6584</v>
      </c>
      <c r="G1069" s="415">
        <v>6584</v>
      </c>
    </row>
    <row r="1070" spans="1:7" ht="12.75" x14ac:dyDescent="0.2">
      <c r="A1070" s="527"/>
      <c r="B1070" s="425" t="s">
        <v>485</v>
      </c>
      <c r="C1070" s="424"/>
      <c r="D1070" s="415">
        <v>10042</v>
      </c>
      <c r="E1070" s="415">
        <v>9927</v>
      </c>
      <c r="F1070" s="415">
        <v>6318</v>
      </c>
      <c r="G1070" s="415">
        <v>6318</v>
      </c>
    </row>
    <row r="1071" spans="1:7" ht="12.75" x14ac:dyDescent="0.2">
      <c r="A1071" s="527"/>
      <c r="B1071" s="425" t="s">
        <v>486</v>
      </c>
      <c r="C1071" s="424"/>
      <c r="D1071" s="415">
        <v>10376</v>
      </c>
      <c r="E1071" s="415">
        <v>10256</v>
      </c>
      <c r="F1071" s="415">
        <v>5757</v>
      </c>
      <c r="G1071" s="415">
        <v>5757</v>
      </c>
    </row>
    <row r="1072" spans="1:7" ht="12.75" x14ac:dyDescent="0.2">
      <c r="A1072" s="527"/>
      <c r="B1072" s="425" t="s">
        <v>487</v>
      </c>
      <c r="C1072" s="424"/>
      <c r="D1072" s="415">
        <v>10675</v>
      </c>
      <c r="E1072" s="415">
        <v>10551</v>
      </c>
      <c r="F1072" s="415">
        <v>5286</v>
      </c>
      <c r="G1072" s="415">
        <v>5286</v>
      </c>
    </row>
    <row r="1073" spans="1:7" ht="12.75" x14ac:dyDescent="0.2">
      <c r="A1073" s="527"/>
      <c r="B1073" s="425" t="s">
        <v>488</v>
      </c>
      <c r="C1073" s="424"/>
      <c r="D1073" s="415">
        <v>10952</v>
      </c>
      <c r="E1073" s="415">
        <v>10816</v>
      </c>
      <c r="F1073" s="415">
        <v>4290</v>
      </c>
      <c r="G1073" s="415">
        <v>4290</v>
      </c>
    </row>
    <row r="1074" spans="1:7" ht="12.75" x14ac:dyDescent="0.2">
      <c r="A1074" s="527"/>
      <c r="B1074" s="425" t="s">
        <v>489</v>
      </c>
      <c r="C1074" s="424"/>
      <c r="D1074" s="415">
        <v>11323</v>
      </c>
      <c r="E1074" s="415">
        <v>10969</v>
      </c>
      <c r="F1074" s="415">
        <v>2931</v>
      </c>
      <c r="G1074" s="415">
        <v>2931</v>
      </c>
    </row>
    <row r="1075" spans="1:7" ht="12.75" x14ac:dyDescent="0.2">
      <c r="A1075" s="527"/>
      <c r="B1075" s="425" t="s">
        <v>490</v>
      </c>
      <c r="C1075" s="424"/>
      <c r="D1075" s="415">
        <v>11784</v>
      </c>
      <c r="E1075" s="415">
        <v>11111</v>
      </c>
      <c r="F1075" s="415">
        <v>1289</v>
      </c>
      <c r="G1075" s="415">
        <v>1289</v>
      </c>
    </row>
    <row r="1076" spans="1:7" ht="12.75" x14ac:dyDescent="0.2">
      <c r="A1076" s="527"/>
      <c r="B1076" s="425" t="s">
        <v>491</v>
      </c>
      <c r="C1076" s="424"/>
      <c r="D1076" s="415">
        <v>5990</v>
      </c>
      <c r="E1076" s="415">
        <v>5976</v>
      </c>
      <c r="F1076" s="415">
        <v>5350</v>
      </c>
      <c r="G1076" s="415">
        <v>5350</v>
      </c>
    </row>
    <row r="1077" spans="1:7" ht="12.75" x14ac:dyDescent="0.2">
      <c r="A1077" s="527"/>
      <c r="B1077" s="425" t="s">
        <v>492</v>
      </c>
      <c r="C1077" s="424"/>
      <c r="D1077" s="415">
        <v>7267</v>
      </c>
      <c r="E1077" s="415">
        <v>7224</v>
      </c>
      <c r="F1077" s="415">
        <v>5917</v>
      </c>
      <c r="G1077" s="415">
        <v>5917</v>
      </c>
    </row>
    <row r="1078" spans="1:7" ht="12.75" x14ac:dyDescent="0.2">
      <c r="A1078" s="527"/>
      <c r="B1078" s="425" t="s">
        <v>493</v>
      </c>
      <c r="C1078" s="424"/>
      <c r="D1078" s="415">
        <v>8023</v>
      </c>
      <c r="E1078" s="415">
        <v>7962</v>
      </c>
      <c r="F1078" s="415">
        <v>6248</v>
      </c>
      <c r="G1078" s="415">
        <v>6248</v>
      </c>
    </row>
    <row r="1079" spans="1:7" ht="12.75" x14ac:dyDescent="0.2">
      <c r="A1079" s="527"/>
      <c r="B1079" s="425" t="s">
        <v>494</v>
      </c>
      <c r="C1079" s="424"/>
      <c r="D1079" s="415">
        <v>8477</v>
      </c>
      <c r="E1079" s="415">
        <v>8399</v>
      </c>
      <c r="F1079" s="415">
        <v>6394</v>
      </c>
      <c r="G1079" s="415">
        <v>6394</v>
      </c>
    </row>
    <row r="1080" spans="1:7" ht="12.75" x14ac:dyDescent="0.2">
      <c r="A1080" s="527"/>
      <c r="B1080" s="425" t="s">
        <v>495</v>
      </c>
      <c r="C1080" s="424"/>
      <c r="D1080" s="415">
        <v>9058</v>
      </c>
      <c r="E1080" s="415">
        <v>8962</v>
      </c>
      <c r="F1080" s="415">
        <v>6534</v>
      </c>
      <c r="G1080" s="415">
        <v>6534</v>
      </c>
    </row>
    <row r="1081" spans="1:7" ht="12.75" x14ac:dyDescent="0.2">
      <c r="A1081" s="527"/>
      <c r="B1081" s="425" t="s">
        <v>496</v>
      </c>
      <c r="C1081" s="424"/>
      <c r="D1081" s="415">
        <v>9400</v>
      </c>
      <c r="E1081" s="415">
        <v>9295</v>
      </c>
      <c r="F1081" s="415">
        <v>6304</v>
      </c>
      <c r="G1081" s="415">
        <v>6304</v>
      </c>
    </row>
    <row r="1082" spans="1:7" ht="12.75" x14ac:dyDescent="0.2">
      <c r="A1082" s="527"/>
      <c r="B1082" s="425" t="s">
        <v>497</v>
      </c>
      <c r="C1082" s="424"/>
      <c r="D1082" s="415">
        <v>9742</v>
      </c>
      <c r="E1082" s="415">
        <v>9631</v>
      </c>
      <c r="F1082" s="415">
        <v>6011</v>
      </c>
      <c r="G1082" s="415">
        <v>6011</v>
      </c>
    </row>
    <row r="1083" spans="1:7" ht="12.75" x14ac:dyDescent="0.2">
      <c r="A1083" s="527"/>
      <c r="B1083" s="425" t="s">
        <v>498</v>
      </c>
      <c r="C1083" s="424"/>
      <c r="D1083" s="415">
        <v>9967</v>
      </c>
      <c r="E1083" s="415">
        <v>9854</v>
      </c>
      <c r="F1083" s="415">
        <v>5437</v>
      </c>
      <c r="G1083" s="415">
        <v>5437</v>
      </c>
    </row>
    <row r="1084" spans="1:7" ht="12.75" x14ac:dyDescent="0.2">
      <c r="A1084" s="527"/>
      <c r="B1084" s="425" t="s">
        <v>499</v>
      </c>
      <c r="C1084" s="424"/>
      <c r="D1084" s="415">
        <v>10342</v>
      </c>
      <c r="E1084" s="415">
        <v>10226</v>
      </c>
      <c r="F1084" s="415">
        <v>4990</v>
      </c>
      <c r="G1084" s="415">
        <v>4990</v>
      </c>
    </row>
    <row r="1085" spans="1:7" ht="12.75" x14ac:dyDescent="0.2">
      <c r="A1085" s="527"/>
      <c r="B1085" s="425" t="s">
        <v>500</v>
      </c>
      <c r="C1085" s="424"/>
      <c r="D1085" s="415">
        <v>10714</v>
      </c>
      <c r="E1085" s="415">
        <v>10594</v>
      </c>
      <c r="F1085" s="415">
        <v>4169</v>
      </c>
      <c r="G1085" s="415">
        <v>4169</v>
      </c>
    </row>
    <row r="1086" spans="1:7" ht="12.75" x14ac:dyDescent="0.2">
      <c r="A1086" s="527"/>
      <c r="B1086" s="425" t="s">
        <v>501</v>
      </c>
      <c r="C1086" s="424"/>
      <c r="D1086" s="415">
        <v>11118</v>
      </c>
      <c r="E1086" s="415">
        <v>10762</v>
      </c>
      <c r="F1086" s="415">
        <v>2698</v>
      </c>
      <c r="G1086" s="415">
        <v>2698</v>
      </c>
    </row>
    <row r="1087" spans="1:7" ht="12.75" x14ac:dyDescent="0.2">
      <c r="A1087" s="523"/>
      <c r="B1087" s="425" t="s">
        <v>502</v>
      </c>
      <c r="C1087" s="424"/>
      <c r="D1087" s="415">
        <v>11519</v>
      </c>
      <c r="E1087" s="415">
        <v>10870</v>
      </c>
      <c r="F1087" s="415">
        <v>999</v>
      </c>
      <c r="G1087" s="415">
        <v>999</v>
      </c>
    </row>
    <row r="1088" spans="1:7" ht="12.75" x14ac:dyDescent="0.2">
      <c r="A1088" s="526" t="s">
        <v>123</v>
      </c>
      <c r="B1088" s="425" t="s">
        <v>432</v>
      </c>
      <c r="C1088" s="424"/>
      <c r="D1088" s="415">
        <v>6061</v>
      </c>
      <c r="E1088" s="415">
        <v>6038</v>
      </c>
      <c r="F1088" s="415">
        <v>5153</v>
      </c>
      <c r="G1088" s="415">
        <v>5153</v>
      </c>
    </row>
    <row r="1089" spans="1:7" ht="12.75" x14ac:dyDescent="0.2">
      <c r="A1089" s="527"/>
      <c r="B1089" s="425" t="s">
        <v>433</v>
      </c>
      <c r="C1089" s="424"/>
      <c r="D1089" s="415">
        <v>7402</v>
      </c>
      <c r="E1089" s="415">
        <v>7342</v>
      </c>
      <c r="F1089" s="415">
        <v>5544</v>
      </c>
      <c r="G1089" s="415">
        <v>5544</v>
      </c>
    </row>
    <row r="1090" spans="1:7" ht="12.75" x14ac:dyDescent="0.2">
      <c r="A1090" s="527"/>
      <c r="B1090" s="425" t="s">
        <v>434</v>
      </c>
      <c r="C1090" s="424"/>
      <c r="D1090" s="415">
        <v>8323</v>
      </c>
      <c r="E1090" s="415">
        <v>8256</v>
      </c>
      <c r="F1090" s="415">
        <v>6046</v>
      </c>
      <c r="G1090" s="415">
        <v>6046</v>
      </c>
    </row>
    <row r="1091" spans="1:7" ht="12.75" x14ac:dyDescent="0.2">
      <c r="A1091" s="527"/>
      <c r="B1091" s="425" t="s">
        <v>435</v>
      </c>
      <c r="C1091" s="424"/>
      <c r="D1091" s="415">
        <v>8898</v>
      </c>
      <c r="E1091" s="415">
        <v>8828</v>
      </c>
      <c r="F1091" s="415">
        <v>6364</v>
      </c>
      <c r="G1091" s="415">
        <v>6364</v>
      </c>
    </row>
    <row r="1092" spans="1:7" ht="12.75" x14ac:dyDescent="0.2">
      <c r="A1092" s="527"/>
      <c r="B1092" s="425" t="s">
        <v>436</v>
      </c>
      <c r="C1092" s="424"/>
      <c r="D1092" s="415">
        <v>9391</v>
      </c>
      <c r="E1092" s="415">
        <v>9321</v>
      </c>
      <c r="F1092" s="415">
        <v>6568</v>
      </c>
      <c r="G1092" s="415">
        <v>6568</v>
      </c>
    </row>
    <row r="1093" spans="1:7" ht="12.75" x14ac:dyDescent="0.2">
      <c r="A1093" s="527"/>
      <c r="B1093" s="425" t="s">
        <v>437</v>
      </c>
      <c r="C1093" s="424"/>
      <c r="D1093" s="415">
        <v>9902</v>
      </c>
      <c r="E1093" s="415">
        <v>9831</v>
      </c>
      <c r="F1093" s="415">
        <v>6682</v>
      </c>
      <c r="G1093" s="415">
        <v>6682</v>
      </c>
    </row>
    <row r="1094" spans="1:7" ht="12.75" x14ac:dyDescent="0.2">
      <c r="A1094" s="527"/>
      <c r="B1094" s="425" t="s">
        <v>438</v>
      </c>
      <c r="C1094" s="424"/>
      <c r="D1094" s="415">
        <v>10412</v>
      </c>
      <c r="E1094" s="415">
        <v>10338</v>
      </c>
      <c r="F1094" s="415">
        <v>6631</v>
      </c>
      <c r="G1094" s="415">
        <v>6631</v>
      </c>
    </row>
    <row r="1095" spans="1:7" ht="12.75" x14ac:dyDescent="0.2">
      <c r="A1095" s="527"/>
      <c r="B1095" s="425" t="s">
        <v>439</v>
      </c>
      <c r="C1095" s="424"/>
      <c r="D1095" s="415">
        <v>10832</v>
      </c>
      <c r="E1095" s="415">
        <v>10758</v>
      </c>
      <c r="F1095" s="415">
        <v>6188</v>
      </c>
      <c r="G1095" s="415">
        <v>6188</v>
      </c>
    </row>
    <row r="1096" spans="1:7" ht="12.75" x14ac:dyDescent="0.2">
      <c r="A1096" s="527"/>
      <c r="B1096" s="425" t="s">
        <v>440</v>
      </c>
      <c r="C1096" s="424"/>
      <c r="D1096" s="415">
        <v>11229</v>
      </c>
      <c r="E1096" s="415">
        <v>11155</v>
      </c>
      <c r="F1096" s="415">
        <v>5833</v>
      </c>
      <c r="G1096" s="415">
        <v>5833</v>
      </c>
    </row>
    <row r="1097" spans="1:7" ht="12.75" x14ac:dyDescent="0.2">
      <c r="A1097" s="527"/>
      <c r="B1097" s="425" t="s">
        <v>441</v>
      </c>
      <c r="C1097" s="424"/>
      <c r="D1097" s="415">
        <v>11570</v>
      </c>
      <c r="E1097" s="415">
        <v>11481</v>
      </c>
      <c r="F1097" s="415">
        <v>5435</v>
      </c>
      <c r="G1097" s="415">
        <v>5435</v>
      </c>
    </row>
    <row r="1098" spans="1:7" ht="12.75" x14ac:dyDescent="0.2">
      <c r="A1098" s="527"/>
      <c r="B1098" s="425" t="s">
        <v>442</v>
      </c>
      <c r="C1098" s="424"/>
      <c r="D1098" s="415">
        <v>11840</v>
      </c>
      <c r="E1098" s="415">
        <v>11733</v>
      </c>
      <c r="F1098" s="415">
        <v>4376</v>
      </c>
      <c r="G1098" s="415">
        <v>4376</v>
      </c>
    </row>
    <row r="1099" spans="1:7" ht="12.75" x14ac:dyDescent="0.2">
      <c r="A1099" s="527"/>
      <c r="B1099" s="425" t="s">
        <v>443</v>
      </c>
      <c r="C1099" s="424"/>
      <c r="D1099" s="415">
        <v>12339</v>
      </c>
      <c r="E1099" s="415">
        <v>11919</v>
      </c>
      <c r="F1099" s="415">
        <v>1917</v>
      </c>
      <c r="G1099" s="415">
        <v>1917</v>
      </c>
    </row>
    <row r="1100" spans="1:7" ht="12.75" x14ac:dyDescent="0.2">
      <c r="A1100" s="527"/>
      <c r="B1100" s="425" t="s">
        <v>453</v>
      </c>
      <c r="C1100" s="424"/>
      <c r="D1100" s="415">
        <v>6013</v>
      </c>
      <c r="E1100" s="415">
        <v>6000</v>
      </c>
      <c r="F1100" s="415">
        <v>5306</v>
      </c>
      <c r="G1100" s="415">
        <v>5306</v>
      </c>
    </row>
    <row r="1101" spans="1:7" ht="12.75" x14ac:dyDescent="0.2">
      <c r="A1101" s="527"/>
      <c r="B1101" s="425" t="s">
        <v>454</v>
      </c>
      <c r="C1101" s="424"/>
      <c r="D1101" s="415">
        <v>7574</v>
      </c>
      <c r="E1101" s="415">
        <v>7555</v>
      </c>
      <c r="F1101" s="415">
        <v>5796</v>
      </c>
      <c r="G1101" s="415">
        <v>5796</v>
      </c>
    </row>
    <row r="1102" spans="1:7" ht="12.75" x14ac:dyDescent="0.2">
      <c r="A1102" s="527"/>
      <c r="B1102" s="425" t="s">
        <v>455</v>
      </c>
      <c r="C1102" s="424"/>
      <c r="D1102" s="415">
        <v>8871</v>
      </c>
      <c r="E1102" s="415">
        <v>8821</v>
      </c>
      <c r="F1102" s="415">
        <v>6557</v>
      </c>
      <c r="G1102" s="415">
        <v>6557</v>
      </c>
    </row>
    <row r="1103" spans="1:7" ht="12.75" x14ac:dyDescent="0.2">
      <c r="A1103" s="527"/>
      <c r="B1103" s="425" t="s">
        <v>456</v>
      </c>
      <c r="C1103" s="424"/>
      <c r="D1103" s="415">
        <v>9605</v>
      </c>
      <c r="E1103" s="415">
        <v>9545</v>
      </c>
      <c r="F1103" s="415">
        <v>6962</v>
      </c>
      <c r="G1103" s="415">
        <v>6962</v>
      </c>
    </row>
    <row r="1104" spans="1:7" ht="12.75" x14ac:dyDescent="0.2">
      <c r="A1104" s="527"/>
      <c r="B1104" s="425" t="s">
        <v>457</v>
      </c>
      <c r="C1104" s="424"/>
      <c r="D1104" s="415">
        <v>10310</v>
      </c>
      <c r="E1104" s="415">
        <v>10245</v>
      </c>
      <c r="F1104" s="415">
        <v>7418</v>
      </c>
      <c r="G1104" s="415">
        <v>7418</v>
      </c>
    </row>
    <row r="1105" spans="1:7" ht="12.75" x14ac:dyDescent="0.2">
      <c r="A1105" s="527"/>
      <c r="B1105" s="425" t="s">
        <v>458</v>
      </c>
      <c r="C1105" s="424"/>
      <c r="D1105" s="415">
        <v>10929</v>
      </c>
      <c r="E1105" s="415">
        <v>10856</v>
      </c>
      <c r="F1105" s="415">
        <v>7617</v>
      </c>
      <c r="G1105" s="415">
        <v>7617</v>
      </c>
    </row>
    <row r="1106" spans="1:7" ht="12.75" x14ac:dyDescent="0.2">
      <c r="A1106" s="527"/>
      <c r="B1106" s="425" t="s">
        <v>459</v>
      </c>
      <c r="C1106" s="424"/>
      <c r="D1106" s="415">
        <v>11441</v>
      </c>
      <c r="E1106" s="415">
        <v>11342</v>
      </c>
      <c r="F1106" s="415">
        <v>7562</v>
      </c>
      <c r="G1106" s="415">
        <v>7562</v>
      </c>
    </row>
    <row r="1107" spans="1:7" ht="12.75" x14ac:dyDescent="0.2">
      <c r="A1107" s="527"/>
      <c r="B1107" s="425" t="s">
        <v>460</v>
      </c>
      <c r="C1107" s="424"/>
      <c r="D1107" s="415">
        <v>11823</v>
      </c>
      <c r="E1107" s="415">
        <v>11720</v>
      </c>
      <c r="F1107" s="415">
        <v>7177</v>
      </c>
      <c r="G1107" s="415">
        <v>7177</v>
      </c>
    </row>
    <row r="1108" spans="1:7" ht="12.75" x14ac:dyDescent="0.2">
      <c r="A1108" s="527"/>
      <c r="B1108" s="425" t="s">
        <v>461</v>
      </c>
      <c r="C1108" s="424"/>
      <c r="D1108" s="415">
        <v>12134</v>
      </c>
      <c r="E1108" s="415">
        <v>12051</v>
      </c>
      <c r="F1108" s="415">
        <v>6629</v>
      </c>
      <c r="G1108" s="415">
        <v>6629</v>
      </c>
    </row>
    <row r="1109" spans="1:7" ht="12.75" x14ac:dyDescent="0.2">
      <c r="A1109" s="527"/>
      <c r="B1109" s="425" t="s">
        <v>462</v>
      </c>
      <c r="C1109" s="424"/>
      <c r="D1109" s="415">
        <v>12408</v>
      </c>
      <c r="E1109" s="415">
        <v>12322</v>
      </c>
      <c r="F1109" s="415">
        <v>6057</v>
      </c>
      <c r="G1109" s="415">
        <v>6057</v>
      </c>
    </row>
    <row r="1110" spans="1:7" ht="12.75" x14ac:dyDescent="0.2">
      <c r="A1110" s="527"/>
      <c r="B1110" s="425" t="s">
        <v>463</v>
      </c>
      <c r="C1110" s="424"/>
      <c r="D1110" s="415">
        <v>12606</v>
      </c>
      <c r="E1110" s="415">
        <v>12507</v>
      </c>
      <c r="F1110" s="415">
        <v>4725</v>
      </c>
      <c r="G1110" s="415">
        <v>4725</v>
      </c>
    </row>
    <row r="1111" spans="1:7" ht="12.75" x14ac:dyDescent="0.2">
      <c r="A1111" s="527"/>
      <c r="B1111" s="425" t="s">
        <v>464</v>
      </c>
      <c r="C1111" s="424"/>
      <c r="D1111" s="415">
        <v>13301</v>
      </c>
      <c r="E1111" s="415">
        <v>12653</v>
      </c>
      <c r="F1111" s="415">
        <v>1915</v>
      </c>
      <c r="G1111" s="415">
        <v>1915</v>
      </c>
    </row>
    <row r="1112" spans="1:7" ht="12.75" x14ac:dyDescent="0.2">
      <c r="A1112" s="527"/>
      <c r="B1112" s="425" t="s">
        <v>465</v>
      </c>
      <c r="C1112" s="424"/>
      <c r="D1112" s="415">
        <v>6535</v>
      </c>
      <c r="E1112" s="415">
        <v>6515</v>
      </c>
      <c r="F1112" s="415">
        <v>5579</v>
      </c>
      <c r="G1112" s="415">
        <v>5579</v>
      </c>
    </row>
    <row r="1113" spans="1:7" ht="12.75" x14ac:dyDescent="0.2">
      <c r="A1113" s="527"/>
      <c r="B1113" s="425" t="s">
        <v>466</v>
      </c>
      <c r="C1113" s="424"/>
      <c r="D1113" s="415">
        <v>7810</v>
      </c>
      <c r="E1113" s="415">
        <v>7758</v>
      </c>
      <c r="F1113" s="415">
        <v>6044</v>
      </c>
      <c r="G1113" s="415">
        <v>6044</v>
      </c>
    </row>
    <row r="1114" spans="1:7" ht="12.75" x14ac:dyDescent="0.2">
      <c r="A1114" s="527"/>
      <c r="B1114" s="425" t="s">
        <v>467</v>
      </c>
      <c r="C1114" s="424"/>
      <c r="D1114" s="415">
        <v>8889</v>
      </c>
      <c r="E1114" s="415">
        <v>8820</v>
      </c>
      <c r="F1114" s="415">
        <v>6596</v>
      </c>
      <c r="G1114" s="415">
        <v>6596</v>
      </c>
    </row>
    <row r="1115" spans="1:7" ht="12.75" x14ac:dyDescent="0.2">
      <c r="A1115" s="527"/>
      <c r="B1115" s="425" t="s">
        <v>468</v>
      </c>
      <c r="C1115" s="424"/>
      <c r="D1115" s="415">
        <v>9807</v>
      </c>
      <c r="E1115" s="415">
        <v>9723</v>
      </c>
      <c r="F1115" s="415">
        <v>7189</v>
      </c>
      <c r="G1115" s="415">
        <v>7189</v>
      </c>
    </row>
    <row r="1116" spans="1:7" ht="12.75" x14ac:dyDescent="0.2">
      <c r="A1116" s="527"/>
      <c r="B1116" s="425" t="s">
        <v>469</v>
      </c>
      <c r="C1116" s="424"/>
      <c r="D1116" s="415">
        <v>10634</v>
      </c>
      <c r="E1116" s="415">
        <v>10534</v>
      </c>
      <c r="F1116" s="415">
        <v>7626</v>
      </c>
      <c r="G1116" s="415">
        <v>7626</v>
      </c>
    </row>
    <row r="1117" spans="1:7" ht="12.75" x14ac:dyDescent="0.2">
      <c r="A1117" s="527"/>
      <c r="B1117" s="425" t="s">
        <v>470</v>
      </c>
      <c r="C1117" s="424"/>
      <c r="D1117" s="415">
        <v>11234</v>
      </c>
      <c r="E1117" s="415">
        <v>11117</v>
      </c>
      <c r="F1117" s="415">
        <v>7778</v>
      </c>
      <c r="G1117" s="415">
        <v>7778</v>
      </c>
    </row>
    <row r="1118" spans="1:7" ht="12.75" x14ac:dyDescent="0.2">
      <c r="A1118" s="527"/>
      <c r="B1118" s="425" t="s">
        <v>471</v>
      </c>
      <c r="C1118" s="424"/>
      <c r="D1118" s="415">
        <v>11732</v>
      </c>
      <c r="E1118" s="415">
        <v>11607</v>
      </c>
      <c r="F1118" s="415">
        <v>7609</v>
      </c>
      <c r="G1118" s="415">
        <v>7609</v>
      </c>
    </row>
    <row r="1119" spans="1:7" ht="12.75" x14ac:dyDescent="0.2">
      <c r="A1119" s="527"/>
      <c r="B1119" s="425" t="s">
        <v>472</v>
      </c>
      <c r="C1119" s="424"/>
      <c r="D1119" s="415">
        <v>12108</v>
      </c>
      <c r="E1119" s="415">
        <v>11978</v>
      </c>
      <c r="F1119" s="415">
        <v>7256</v>
      </c>
      <c r="G1119" s="415">
        <v>7256</v>
      </c>
    </row>
    <row r="1120" spans="1:7" ht="12.75" x14ac:dyDescent="0.2">
      <c r="A1120" s="527"/>
      <c r="B1120" s="425" t="s">
        <v>473</v>
      </c>
      <c r="C1120" s="424"/>
      <c r="D1120" s="415">
        <v>12473</v>
      </c>
      <c r="E1120" s="415">
        <v>12339</v>
      </c>
      <c r="F1120" s="415">
        <v>6698</v>
      </c>
      <c r="G1120" s="415">
        <v>6698</v>
      </c>
    </row>
    <row r="1121" spans="1:7" ht="12.75" x14ac:dyDescent="0.2">
      <c r="A1121" s="527"/>
      <c r="B1121" s="425" t="s">
        <v>474</v>
      </c>
      <c r="C1121" s="424"/>
      <c r="D1121" s="415">
        <v>12770</v>
      </c>
      <c r="E1121" s="415">
        <v>12633</v>
      </c>
      <c r="F1121" s="415">
        <v>6047</v>
      </c>
      <c r="G1121" s="415">
        <v>6047</v>
      </c>
    </row>
    <row r="1122" spans="1:7" ht="12.75" x14ac:dyDescent="0.2">
      <c r="A1122" s="527"/>
      <c r="B1122" s="425" t="s">
        <v>475</v>
      </c>
      <c r="C1122" s="424"/>
      <c r="D1122" s="415">
        <v>13024</v>
      </c>
      <c r="E1122" s="415">
        <v>12883</v>
      </c>
      <c r="F1122" s="415">
        <v>4539</v>
      </c>
      <c r="G1122" s="415">
        <v>4539</v>
      </c>
    </row>
    <row r="1123" spans="1:7" ht="12.75" x14ac:dyDescent="0.2">
      <c r="A1123" s="527"/>
      <c r="B1123" s="425" t="s">
        <v>476</v>
      </c>
      <c r="C1123" s="424"/>
      <c r="D1123" s="415">
        <v>13636</v>
      </c>
      <c r="E1123" s="415">
        <v>13012</v>
      </c>
      <c r="F1123" s="415">
        <v>1641</v>
      </c>
      <c r="G1123" s="415">
        <v>1641</v>
      </c>
    </row>
    <row r="1124" spans="1:7" ht="12.75" x14ac:dyDescent="0.2">
      <c r="A1124" s="527"/>
      <c r="B1124" s="425" t="s">
        <v>479</v>
      </c>
      <c r="C1124" s="424"/>
      <c r="D1124" s="415">
        <v>6722</v>
      </c>
      <c r="E1124" s="415">
        <v>6712</v>
      </c>
      <c r="F1124" s="415">
        <v>6069</v>
      </c>
      <c r="G1124" s="415">
        <v>6069</v>
      </c>
    </row>
    <row r="1125" spans="1:7" ht="12.75" x14ac:dyDescent="0.2">
      <c r="A1125" s="527"/>
      <c r="B1125" s="425" t="s">
        <v>480</v>
      </c>
      <c r="C1125" s="424"/>
      <c r="D1125" s="415">
        <v>8207</v>
      </c>
      <c r="E1125" s="415">
        <v>8178</v>
      </c>
      <c r="F1125" s="415">
        <v>6546</v>
      </c>
      <c r="G1125" s="415">
        <v>6546</v>
      </c>
    </row>
    <row r="1126" spans="1:7" ht="12.75" x14ac:dyDescent="0.2">
      <c r="A1126" s="527"/>
      <c r="B1126" s="425" t="s">
        <v>481</v>
      </c>
      <c r="C1126" s="424"/>
      <c r="D1126" s="415">
        <v>9304</v>
      </c>
      <c r="E1126" s="415">
        <v>9260</v>
      </c>
      <c r="F1126" s="415">
        <v>7049</v>
      </c>
      <c r="G1126" s="415">
        <v>7049</v>
      </c>
    </row>
    <row r="1127" spans="1:7" ht="12.75" x14ac:dyDescent="0.2">
      <c r="A1127" s="527"/>
      <c r="B1127" s="425" t="s">
        <v>482</v>
      </c>
      <c r="C1127" s="424"/>
      <c r="D1127" s="415">
        <v>9904</v>
      </c>
      <c r="E1127" s="415">
        <v>9853</v>
      </c>
      <c r="F1127" s="415">
        <v>7367</v>
      </c>
      <c r="G1127" s="415">
        <v>7367</v>
      </c>
    </row>
    <row r="1128" spans="1:7" ht="12.75" x14ac:dyDescent="0.2">
      <c r="A1128" s="527"/>
      <c r="B1128" s="425" t="s">
        <v>483</v>
      </c>
      <c r="C1128" s="424"/>
      <c r="D1128" s="415">
        <v>10505</v>
      </c>
      <c r="E1128" s="415">
        <v>10448</v>
      </c>
      <c r="F1128" s="415">
        <v>7631</v>
      </c>
      <c r="G1128" s="415">
        <v>7631</v>
      </c>
    </row>
    <row r="1129" spans="1:7" ht="12.75" x14ac:dyDescent="0.2">
      <c r="A1129" s="527"/>
      <c r="B1129" s="425" t="s">
        <v>484</v>
      </c>
      <c r="C1129" s="424"/>
      <c r="D1129" s="415">
        <v>10880</v>
      </c>
      <c r="E1129" s="415">
        <v>10820</v>
      </c>
      <c r="F1129" s="415">
        <v>7564</v>
      </c>
      <c r="G1129" s="415">
        <v>7564</v>
      </c>
    </row>
    <row r="1130" spans="1:7" ht="12.75" x14ac:dyDescent="0.2">
      <c r="A1130" s="527"/>
      <c r="B1130" s="425" t="s">
        <v>485</v>
      </c>
      <c r="C1130" s="424"/>
      <c r="D1130" s="415">
        <v>11221</v>
      </c>
      <c r="E1130" s="415">
        <v>11157</v>
      </c>
      <c r="F1130" s="415">
        <v>7268</v>
      </c>
      <c r="G1130" s="415">
        <v>7268</v>
      </c>
    </row>
    <row r="1131" spans="1:7" ht="12.75" x14ac:dyDescent="0.2">
      <c r="A1131" s="527"/>
      <c r="B1131" s="425" t="s">
        <v>486</v>
      </c>
      <c r="C1131" s="424"/>
      <c r="D1131" s="415">
        <v>11537</v>
      </c>
      <c r="E1131" s="415">
        <v>11470</v>
      </c>
      <c r="F1131" s="415">
        <v>6665</v>
      </c>
      <c r="G1131" s="415">
        <v>6665</v>
      </c>
    </row>
    <row r="1132" spans="1:7" ht="12.75" x14ac:dyDescent="0.2">
      <c r="A1132" s="527"/>
      <c r="B1132" s="425" t="s">
        <v>487</v>
      </c>
      <c r="C1132" s="424"/>
      <c r="D1132" s="415">
        <v>11816</v>
      </c>
      <c r="E1132" s="415">
        <v>11748</v>
      </c>
      <c r="F1132" s="415">
        <v>6099</v>
      </c>
      <c r="G1132" s="415">
        <v>6099</v>
      </c>
    </row>
    <row r="1133" spans="1:7" ht="12.75" x14ac:dyDescent="0.2">
      <c r="A1133" s="527"/>
      <c r="B1133" s="425" t="s">
        <v>488</v>
      </c>
      <c r="C1133" s="424"/>
      <c r="D1133" s="415">
        <v>12026</v>
      </c>
      <c r="E1133" s="415">
        <v>11958</v>
      </c>
      <c r="F1133" s="415">
        <v>5122</v>
      </c>
      <c r="G1133" s="415">
        <v>5122</v>
      </c>
    </row>
    <row r="1134" spans="1:7" ht="12.75" x14ac:dyDescent="0.2">
      <c r="A1134" s="527"/>
      <c r="B1134" s="425" t="s">
        <v>489</v>
      </c>
      <c r="C1134" s="424"/>
      <c r="D1134" s="415">
        <v>12257</v>
      </c>
      <c r="E1134" s="415">
        <v>12121</v>
      </c>
      <c r="F1134" s="415">
        <v>3782</v>
      </c>
      <c r="G1134" s="415">
        <v>3782</v>
      </c>
    </row>
    <row r="1135" spans="1:7" ht="12.75" x14ac:dyDescent="0.2">
      <c r="A1135" s="527"/>
      <c r="B1135" s="425" t="s">
        <v>490</v>
      </c>
      <c r="C1135" s="424"/>
      <c r="D1135" s="415">
        <v>12819</v>
      </c>
      <c r="E1135" s="415">
        <v>12228</v>
      </c>
      <c r="F1135" s="415">
        <v>1436</v>
      </c>
      <c r="G1135" s="415">
        <v>1436</v>
      </c>
    </row>
    <row r="1136" spans="1:7" ht="12.75" x14ac:dyDescent="0.2">
      <c r="A1136" s="527"/>
      <c r="B1136" s="425" t="s">
        <v>491</v>
      </c>
      <c r="C1136" s="424"/>
      <c r="D1136" s="415">
        <v>6734</v>
      </c>
      <c r="E1136" s="415">
        <v>6726</v>
      </c>
      <c r="F1136" s="415">
        <v>6047</v>
      </c>
      <c r="G1136" s="415">
        <v>6047</v>
      </c>
    </row>
    <row r="1137" spans="1:7" ht="12.75" x14ac:dyDescent="0.2">
      <c r="A1137" s="527"/>
      <c r="B1137" s="425" t="s">
        <v>492</v>
      </c>
      <c r="C1137" s="424"/>
      <c r="D1137" s="415">
        <v>7954</v>
      </c>
      <c r="E1137" s="415">
        <v>7920</v>
      </c>
      <c r="F1137" s="415">
        <v>6328</v>
      </c>
      <c r="G1137" s="415">
        <v>6328</v>
      </c>
    </row>
    <row r="1138" spans="1:7" ht="12.75" x14ac:dyDescent="0.2">
      <c r="A1138" s="527"/>
      <c r="B1138" s="425" t="s">
        <v>493</v>
      </c>
      <c r="C1138" s="424"/>
      <c r="D1138" s="415">
        <v>8768</v>
      </c>
      <c r="E1138" s="415">
        <v>8725</v>
      </c>
      <c r="F1138" s="415">
        <v>6703</v>
      </c>
      <c r="G1138" s="415">
        <v>6703</v>
      </c>
    </row>
    <row r="1139" spans="1:7" ht="12.75" x14ac:dyDescent="0.2">
      <c r="A1139" s="527"/>
      <c r="B1139" s="425" t="s">
        <v>494</v>
      </c>
      <c r="C1139" s="424"/>
      <c r="D1139" s="415">
        <v>9187</v>
      </c>
      <c r="E1139" s="415">
        <v>9137</v>
      </c>
      <c r="F1139" s="415">
        <v>6851</v>
      </c>
      <c r="G1139" s="415">
        <v>6851</v>
      </c>
    </row>
    <row r="1140" spans="1:7" ht="12.75" x14ac:dyDescent="0.2">
      <c r="A1140" s="527"/>
      <c r="B1140" s="425" t="s">
        <v>495</v>
      </c>
      <c r="C1140" s="424"/>
      <c r="D1140" s="415">
        <v>9782</v>
      </c>
      <c r="E1140" s="415">
        <v>9724</v>
      </c>
      <c r="F1140" s="415">
        <v>7012</v>
      </c>
      <c r="G1140" s="415">
        <v>7012</v>
      </c>
    </row>
    <row r="1141" spans="1:7" ht="12.75" x14ac:dyDescent="0.2">
      <c r="A1141" s="527"/>
      <c r="B1141" s="425" t="s">
        <v>496</v>
      </c>
      <c r="C1141" s="424"/>
      <c r="D1141" s="415">
        <v>10313</v>
      </c>
      <c r="E1141" s="415">
        <v>10247</v>
      </c>
      <c r="F1141" s="415">
        <v>6909</v>
      </c>
      <c r="G1141" s="415">
        <v>6909</v>
      </c>
    </row>
    <row r="1142" spans="1:7" ht="12.75" x14ac:dyDescent="0.2">
      <c r="A1142" s="527"/>
      <c r="B1142" s="425" t="s">
        <v>497</v>
      </c>
      <c r="C1142" s="424"/>
      <c r="D1142" s="415">
        <v>10632</v>
      </c>
      <c r="E1142" s="415">
        <v>10563</v>
      </c>
      <c r="F1142" s="415">
        <v>6572</v>
      </c>
      <c r="G1142" s="415">
        <v>6572</v>
      </c>
    </row>
    <row r="1143" spans="1:7" ht="12.75" x14ac:dyDescent="0.2">
      <c r="A1143" s="527"/>
      <c r="B1143" s="425" t="s">
        <v>498</v>
      </c>
      <c r="C1143" s="424"/>
      <c r="D1143" s="415">
        <v>10887</v>
      </c>
      <c r="E1143" s="415">
        <v>10816</v>
      </c>
      <c r="F1143" s="415">
        <v>6171</v>
      </c>
      <c r="G1143" s="415">
        <v>6171</v>
      </c>
    </row>
    <row r="1144" spans="1:7" ht="12.75" x14ac:dyDescent="0.2">
      <c r="A1144" s="527"/>
      <c r="B1144" s="425" t="s">
        <v>499</v>
      </c>
      <c r="C1144" s="424"/>
      <c r="D1144" s="415">
        <v>11217</v>
      </c>
      <c r="E1144" s="415">
        <v>11144</v>
      </c>
      <c r="F1144" s="415">
        <v>5517</v>
      </c>
      <c r="G1144" s="415">
        <v>5517</v>
      </c>
    </row>
    <row r="1145" spans="1:7" ht="12.75" x14ac:dyDescent="0.2">
      <c r="A1145" s="527"/>
      <c r="B1145" s="425" t="s">
        <v>500</v>
      </c>
      <c r="C1145" s="424"/>
      <c r="D1145" s="415">
        <v>11448</v>
      </c>
      <c r="E1145" s="415">
        <v>11370</v>
      </c>
      <c r="F1145" s="415">
        <v>4618</v>
      </c>
      <c r="G1145" s="415">
        <v>4618</v>
      </c>
    </row>
    <row r="1146" spans="1:7" ht="12.75" x14ac:dyDescent="0.2">
      <c r="A1146" s="527"/>
      <c r="B1146" s="425" t="s">
        <v>501</v>
      </c>
      <c r="C1146" s="424"/>
      <c r="D1146" s="415">
        <v>11598</v>
      </c>
      <c r="E1146" s="415">
        <v>11505</v>
      </c>
      <c r="F1146" s="415">
        <v>3385</v>
      </c>
      <c r="G1146" s="415">
        <v>3385</v>
      </c>
    </row>
    <row r="1147" spans="1:7" ht="12.75" x14ac:dyDescent="0.2">
      <c r="A1147" s="523"/>
      <c r="B1147" s="425" t="s">
        <v>502</v>
      </c>
      <c r="C1147" s="424"/>
      <c r="D1147" s="415">
        <v>12214</v>
      </c>
      <c r="E1147" s="415">
        <v>11647</v>
      </c>
      <c r="F1147" s="415">
        <v>1142</v>
      </c>
      <c r="G1147" s="415">
        <v>1142</v>
      </c>
    </row>
  </sheetData>
  <mergeCells count="22">
    <mergeCell ref="A968:A1027"/>
    <mergeCell ref="A1028:A1087"/>
    <mergeCell ref="A1088:A1147"/>
    <mergeCell ref="A248:A307"/>
    <mergeCell ref="A308:A367"/>
    <mergeCell ref="A368:A427"/>
    <mergeCell ref="A428:A487"/>
    <mergeCell ref="A488:A547"/>
    <mergeCell ref="A728:A787"/>
    <mergeCell ref="A788:A847"/>
    <mergeCell ref="A848:A907"/>
    <mergeCell ref="A908:A967"/>
    <mergeCell ref="D6:E6"/>
    <mergeCell ref="F6:G6"/>
    <mergeCell ref="A6:A7"/>
    <mergeCell ref="A8:A67"/>
    <mergeCell ref="A68:A127"/>
    <mergeCell ref="A128:A187"/>
    <mergeCell ref="A188:A247"/>
    <mergeCell ref="A548:A607"/>
    <mergeCell ref="A608:A667"/>
    <mergeCell ref="A668:A727"/>
  </mergeCells>
  <conditionalFormatting sqref="C3:D648">
    <cfRule type="cellIs" dxfId="23" priority="3" operator="equal">
      <formula>2</formula>
    </cfRule>
    <cfRule type="cellIs" dxfId="22" priority="4" operator="equal">
      <formula>1</formula>
    </cfRule>
  </conditionalFormatting>
  <pageMargins left="0.7" right="0.7" top="0.78740157499999996" bottom="0.78740157499999996" header="0.3" footer="0.3"/>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Tabelle11">
    <tabColor rgb="FFFFC000"/>
    <pageSetUpPr fitToPage="1"/>
  </sheetPr>
  <dimension ref="A1:V83"/>
  <sheetViews>
    <sheetView showGridLines="0" zoomScaleNormal="100" workbookViewId="0">
      <selection activeCell="I34" sqref="I34"/>
    </sheetView>
  </sheetViews>
  <sheetFormatPr baseColWidth="10" defaultColWidth="11.42578125" defaultRowHeight="12.75" x14ac:dyDescent="0.2"/>
  <cols>
    <col min="1" max="1" width="25" style="1" customWidth="1"/>
    <col min="2" max="2" width="17.85546875" style="1" customWidth="1"/>
    <col min="3" max="3" width="17.7109375" style="1" customWidth="1"/>
    <col min="4" max="4" width="15.140625" style="1" customWidth="1"/>
    <col min="5" max="5" width="9.5703125" style="1" customWidth="1"/>
    <col min="6" max="18" width="9.28515625" style="1" customWidth="1"/>
    <col min="19" max="16384" width="11.42578125" style="1"/>
  </cols>
  <sheetData>
    <row r="1" spans="1:22" ht="33.75" customHeight="1" x14ac:dyDescent="0.2">
      <c r="A1" s="412"/>
      <c r="B1" s="412"/>
      <c r="C1" s="412"/>
      <c r="D1" s="412"/>
      <c r="E1" s="412"/>
      <c r="F1" s="412"/>
      <c r="G1" s="412"/>
      <c r="H1" s="412"/>
      <c r="I1" s="412"/>
      <c r="J1" s="412"/>
      <c r="K1" s="413" t="s">
        <v>412</v>
      </c>
    </row>
    <row r="2" spans="1:22" ht="11.25" customHeight="1" x14ac:dyDescent="0.2">
      <c r="A2" s="2"/>
      <c r="B2" s="2"/>
      <c r="C2" s="2"/>
      <c r="D2" s="2"/>
      <c r="E2" s="2"/>
      <c r="F2" s="2"/>
      <c r="G2" s="2"/>
      <c r="H2" s="2"/>
      <c r="I2" s="2"/>
      <c r="J2" s="2"/>
      <c r="L2" s="2"/>
      <c r="M2" s="2"/>
      <c r="N2" s="2"/>
      <c r="O2" s="2"/>
      <c r="P2" s="2"/>
      <c r="Q2" s="2"/>
      <c r="R2" s="2"/>
      <c r="S2" s="2"/>
      <c r="T2" s="2"/>
      <c r="U2" s="2"/>
      <c r="V2" s="2"/>
    </row>
    <row r="3" spans="1:22" ht="31.5" customHeight="1" x14ac:dyDescent="0.2">
      <c r="A3" s="531" t="s">
        <v>130</v>
      </c>
      <c r="B3" s="531"/>
      <c r="C3" s="531"/>
      <c r="D3" s="531"/>
      <c r="E3" s="531"/>
      <c r="F3" s="531"/>
      <c r="G3" s="531"/>
      <c r="H3" s="531"/>
      <c r="I3" s="531"/>
      <c r="J3" s="531"/>
      <c r="K3" s="531"/>
      <c r="L3" s="2"/>
      <c r="M3" s="2"/>
      <c r="N3" s="2"/>
      <c r="O3" s="2"/>
      <c r="P3" s="2"/>
      <c r="Q3" s="2"/>
      <c r="R3" s="2"/>
      <c r="S3" s="2"/>
      <c r="T3" s="2"/>
      <c r="U3" s="2"/>
      <c r="V3" s="2"/>
    </row>
    <row r="4" spans="1:22" ht="15.75" customHeight="1" x14ac:dyDescent="0.2">
      <c r="A4" s="4" t="str">
        <f>Org!B1</f>
        <v>Gesamt</v>
      </c>
      <c r="B4" s="4"/>
      <c r="C4" s="4"/>
      <c r="D4" s="4"/>
      <c r="E4" s="4"/>
      <c r="F4" s="4"/>
      <c r="G4" s="4"/>
      <c r="H4" s="4"/>
      <c r="I4" s="4"/>
      <c r="J4" s="4"/>
      <c r="K4" s="4"/>
      <c r="L4" s="4"/>
      <c r="M4" s="4"/>
      <c r="N4" s="4"/>
      <c r="O4" s="4"/>
      <c r="P4" s="4"/>
      <c r="Q4" s="4"/>
      <c r="R4" s="4"/>
      <c r="S4" s="4"/>
      <c r="T4" s="4"/>
      <c r="U4" s="4"/>
      <c r="V4" s="4"/>
    </row>
    <row r="5" spans="1:22" ht="12.75" customHeight="1" x14ac:dyDescent="0.2">
      <c r="A5" s="4" t="s">
        <v>24</v>
      </c>
      <c r="B5" s="4"/>
      <c r="C5" s="4"/>
      <c r="D5" s="4"/>
      <c r="E5" s="4"/>
      <c r="F5" s="4"/>
      <c r="G5" s="4"/>
      <c r="H5" s="4"/>
      <c r="I5" s="4"/>
      <c r="J5" s="4"/>
      <c r="K5" s="4"/>
      <c r="L5" s="4"/>
      <c r="M5" s="4"/>
      <c r="N5" s="4"/>
      <c r="O5" s="4"/>
      <c r="P5" s="4"/>
      <c r="Q5" s="4"/>
      <c r="R5" s="4"/>
      <c r="S5" s="4"/>
      <c r="T5" s="4"/>
      <c r="U5" s="4"/>
      <c r="V5" s="4"/>
    </row>
    <row r="6" spans="1:22" ht="11.25" customHeight="1" x14ac:dyDescent="0.2">
      <c r="A6" s="4"/>
      <c r="B6" s="4"/>
      <c r="C6" s="4"/>
      <c r="D6" s="4"/>
      <c r="E6" s="4"/>
      <c r="F6" s="4"/>
      <c r="G6" s="4"/>
      <c r="H6" s="4"/>
      <c r="I6" s="4"/>
      <c r="J6" s="4"/>
      <c r="K6" s="4"/>
      <c r="L6" s="4"/>
      <c r="M6" s="4"/>
      <c r="N6" s="4"/>
      <c r="O6" s="4"/>
      <c r="P6" s="4"/>
      <c r="Q6" s="4"/>
      <c r="R6" s="4"/>
      <c r="S6" s="4"/>
      <c r="T6" s="4"/>
      <c r="U6" s="4"/>
      <c r="V6" s="4"/>
    </row>
    <row r="7" spans="1:22" ht="11.25" customHeight="1" x14ac:dyDescent="0.2">
      <c r="B7" s="537" t="str">
        <f>IF(Org!C29=1,Org!B26,IF(Org!C29=2,Org!B27,IF(Org!C29=3,Org!B26,)))</f>
        <v>Berufsausbildungsstellen gem</v>
      </c>
      <c r="C7" s="537"/>
      <c r="D7" s="537"/>
      <c r="E7" s="537"/>
      <c r="F7" s="537"/>
      <c r="G7" s="19"/>
      <c r="H7" s="19"/>
      <c r="I7" s="19"/>
      <c r="J7" s="19"/>
      <c r="K7" s="19"/>
      <c r="L7" s="4"/>
      <c r="M7" s="4"/>
      <c r="N7" s="4"/>
      <c r="P7" s="4"/>
      <c r="Q7" s="4"/>
      <c r="R7" s="4"/>
      <c r="S7" s="4"/>
      <c r="T7" s="4"/>
      <c r="U7" s="4"/>
      <c r="V7" s="4"/>
    </row>
    <row r="8" spans="1:22" s="2" customFormat="1" ht="15" customHeight="1" x14ac:dyDescent="0.2">
      <c r="A8" s="5"/>
      <c r="B8" s="533" t="str">
        <f>IF(Org!C29=1,Org!B28,IF(Org!C29=2,Org!B28,IF(Org!C29=3,Org!B29,)))</f>
        <v>Gesamt</v>
      </c>
      <c r="C8" s="534"/>
      <c r="D8" s="534"/>
      <c r="E8" s="534"/>
      <c r="F8" s="535"/>
      <c r="G8" s="533" t="str">
        <f>IF(Org!C29=1,Org!B24,IF(Org!C29=2,Org!B25,IF(Org!C29=3,Org!B24,)))</f>
        <v>Gesamt</v>
      </c>
      <c r="H8" s="534"/>
      <c r="I8" s="534"/>
      <c r="J8" s="534"/>
      <c r="K8" s="535"/>
      <c r="L8" s="20"/>
      <c r="M8" s="20"/>
      <c r="N8" s="4"/>
      <c r="O8" s="4"/>
      <c r="P8" s="4"/>
      <c r="Q8" s="4"/>
      <c r="R8" s="4"/>
      <c r="S8" s="4"/>
      <c r="T8" s="4"/>
      <c r="U8" s="4"/>
      <c r="V8" s="4"/>
    </row>
    <row r="9" spans="1:22" s="2" customFormat="1" ht="15" customHeight="1" x14ac:dyDescent="0.2">
      <c r="A9" s="6" t="s">
        <v>25</v>
      </c>
      <c r="B9" s="327" t="str">
        <f>RIGHT(Org!$A33,7)</f>
        <v>2020/21</v>
      </c>
      <c r="C9" s="21" t="str">
        <f>RIGHT(Org!$A34,7)</f>
        <v>2021/22</v>
      </c>
      <c r="D9" s="21" t="str">
        <f>RIGHT(Org!$A35,7)</f>
        <v>2022/23</v>
      </c>
      <c r="E9" s="21" t="str">
        <f>RIGHT(Org!$A36,7)</f>
        <v>2023/24</v>
      </c>
      <c r="F9" s="21" t="str">
        <f>RIGHT(Org!$A37,7)</f>
        <v>2024/25</v>
      </c>
      <c r="G9" s="21" t="str">
        <f>RIGHT(Org!$A33,7)</f>
        <v>2020/21</v>
      </c>
      <c r="H9" s="21" t="str">
        <f>RIGHT(Org!$A34,7)</f>
        <v>2021/22</v>
      </c>
      <c r="I9" s="21" t="str">
        <f>RIGHT(Org!$A35,7)</f>
        <v>2022/23</v>
      </c>
      <c r="J9" s="21" t="str">
        <f>RIGHT(Org!$A36,7)</f>
        <v>2023/24</v>
      </c>
      <c r="K9" s="21" t="str">
        <f>RIGHT(Org!$A37,7)</f>
        <v>2024/25</v>
      </c>
      <c r="L9" s="20"/>
      <c r="M9" s="20"/>
      <c r="N9" s="19"/>
      <c r="O9" s="4"/>
      <c r="P9" s="4"/>
      <c r="Q9" s="4"/>
      <c r="R9" s="4"/>
      <c r="S9" s="4"/>
      <c r="T9" s="4"/>
      <c r="U9" s="4"/>
      <c r="V9" s="4"/>
    </row>
    <row r="10" spans="1:22" s="2" customFormat="1" ht="11.25" customHeight="1" x14ac:dyDescent="0.2">
      <c r="A10" s="7"/>
      <c r="B10" s="22">
        <v>1</v>
      </c>
      <c r="C10" s="22">
        <v>2</v>
      </c>
      <c r="D10" s="22">
        <v>3</v>
      </c>
      <c r="E10" s="22">
        <v>4</v>
      </c>
      <c r="F10" s="22">
        <v>5</v>
      </c>
      <c r="G10" s="22">
        <v>6</v>
      </c>
      <c r="H10" s="22">
        <v>7</v>
      </c>
      <c r="I10" s="22">
        <v>8</v>
      </c>
      <c r="J10" s="22">
        <v>9</v>
      </c>
      <c r="K10" s="22">
        <v>10</v>
      </c>
      <c r="L10" s="20"/>
      <c r="M10" s="20"/>
      <c r="N10" s="19"/>
      <c r="O10" s="4"/>
      <c r="P10" s="4"/>
      <c r="Q10" s="4"/>
      <c r="R10" s="4"/>
      <c r="S10" s="4"/>
      <c r="T10" s="4"/>
      <c r="U10" s="4"/>
      <c r="V10" s="4"/>
    </row>
    <row r="11" spans="1:22" s="2" customFormat="1" ht="15.75" customHeight="1" x14ac:dyDescent="0.2">
      <c r="A11" s="23" t="s">
        <v>26</v>
      </c>
      <c r="B11" s="24">
        <f>INDEX(Tab_1_Stellen_Werte,MATCH(IF(OR($A$4="Westdeutschland",$A$4="Ostdeutschland"),LEFT($A$4,LEN($A$4)-11),$A$4),Tab_1_Stellen_Region,0)+MATCH(A28,Tab_1_Stellen_Monat,0)-1,MATCH($B$7,Tab_1_Stellen_Status,0)+MATCH($B$8,Tab_1_Stellen_Sonderprogramm,0)-1)</f>
        <v>255421</v>
      </c>
      <c r="C11" s="25">
        <f t="shared" ref="B11:F22" si="0">INDEX(Tab_1_Stellen_Werte,MATCH(IF(OR($A$4="Westdeutschland",$A$4="Ostdeutschland"),LEFT($A$4,LEN($A$4)-11),$A$4),Tab_1_Stellen_Region,0)+MATCH(B28,Tab_1_Stellen_Monat,0)-1,MATCH($B$7,Tab_1_Stellen_Status,0)+MATCH($B$8,Tab_1_Stellen_Sonderprogramm,0)-1)</f>
        <v>261957</v>
      </c>
      <c r="D11" s="25">
        <f t="shared" si="0"/>
        <v>281293</v>
      </c>
      <c r="E11" s="25">
        <f t="shared" si="0"/>
        <v>284604</v>
      </c>
      <c r="F11" s="84">
        <f t="shared" si="0"/>
        <v>279809</v>
      </c>
      <c r="G11" s="24">
        <f t="shared" ref="G11:G22" si="1">INDEX(Tab_1_Bew_Werte,MATCH($A$4,Tab_1_Bew_Region,0)+MATCH(A42,Tab_1_Bew_Monat,0)-1,MATCH($G$8,Tab_1_Bew_Status,0))</f>
        <v>147585</v>
      </c>
      <c r="H11" s="25">
        <f t="shared" ref="H11:H22" si="2">INDEX(Tab_1_Bew_Werte,MATCH($A$4,Tab_1_Bew_Region,0)+MATCH(B42,Tab_1_Bew_Monat,0)-1,MATCH($G$8,Tab_1_Bew_Status,0))</f>
        <v>133758</v>
      </c>
      <c r="I11" s="25">
        <f t="shared" ref="I11:I22" si="3">INDEX(Tab_1_Bew_Werte,MATCH($A$4,Tab_1_Bew_Region,0)+MATCH(C42,Tab_1_Bew_Monat,0)-1,MATCH($G$8,Tab_1_Bew_Status,0))</f>
        <v>136274</v>
      </c>
      <c r="J11" s="25">
        <f t="shared" ref="J11:J22" si="4">INDEX(Tab_1_Bew_Werte,MATCH($A$4,Tab_1_Bew_Region,0)+MATCH(D42,Tab_1_Bew_Monat,0)-1,MATCH($G$8,Tab_1_Bew_Status,0))</f>
        <v>142028</v>
      </c>
      <c r="K11" s="84">
        <f t="shared" ref="K11:K22" si="5">INDEX(Tab_1_Bew_Werte,MATCH($A$4,Tab_1_Bew_Region,0)+MATCH(E42,Tab_1_Bew_Monat,0)-1,MATCH($G$8,Tab_1_Bew_Status,0))</f>
        <v>150857</v>
      </c>
      <c r="L11" s="20"/>
      <c r="M11" s="20"/>
      <c r="N11" s="4"/>
      <c r="O11" s="4"/>
      <c r="P11" s="4"/>
      <c r="Q11" s="4"/>
      <c r="R11" s="4"/>
      <c r="S11" s="4"/>
      <c r="T11" s="4"/>
      <c r="U11" s="4"/>
      <c r="V11" s="4"/>
    </row>
    <row r="12" spans="1:22" s="2" customFormat="1" ht="15.75" customHeight="1" x14ac:dyDescent="0.2">
      <c r="A12" s="26" t="s">
        <v>27</v>
      </c>
      <c r="B12" s="27">
        <f t="shared" si="0"/>
        <v>300550</v>
      </c>
      <c r="C12" s="28">
        <f t="shared" si="0"/>
        <v>312563</v>
      </c>
      <c r="D12" s="28">
        <f t="shared" si="0"/>
        <v>325276</v>
      </c>
      <c r="E12" s="28">
        <f t="shared" si="0"/>
        <v>330434</v>
      </c>
      <c r="F12" s="85">
        <f t="shared" si="0"/>
        <v>325318</v>
      </c>
      <c r="G12" s="27">
        <f t="shared" si="1"/>
        <v>196953</v>
      </c>
      <c r="H12" s="28">
        <f t="shared" si="2"/>
        <v>177220</v>
      </c>
      <c r="I12" s="28">
        <f t="shared" si="3"/>
        <v>178080</v>
      </c>
      <c r="J12" s="28">
        <f t="shared" si="4"/>
        <v>182676</v>
      </c>
      <c r="K12" s="85">
        <f t="shared" si="5"/>
        <v>193385</v>
      </c>
      <c r="L12" s="20"/>
      <c r="M12" s="20"/>
      <c r="N12" s="4"/>
      <c r="O12" s="4"/>
      <c r="P12" s="4"/>
      <c r="Q12" s="4"/>
      <c r="R12" s="4"/>
      <c r="S12" s="4"/>
      <c r="T12" s="4"/>
      <c r="U12" s="4"/>
      <c r="V12" s="4"/>
    </row>
    <row r="13" spans="1:22" s="2" customFormat="1" ht="15.75" customHeight="1" x14ac:dyDescent="0.2">
      <c r="A13" s="26" t="s">
        <v>28</v>
      </c>
      <c r="B13" s="27">
        <f t="shared" si="0"/>
        <v>334648</v>
      </c>
      <c r="C13" s="28">
        <f t="shared" si="0"/>
        <v>352517</v>
      </c>
      <c r="D13" s="28">
        <f t="shared" si="0"/>
        <v>361946</v>
      </c>
      <c r="E13" s="28">
        <f t="shared" si="0"/>
        <v>365915</v>
      </c>
      <c r="F13" s="85">
        <f t="shared" si="0"/>
        <v>354177</v>
      </c>
      <c r="G13" s="27">
        <f t="shared" si="1"/>
        <v>239358</v>
      </c>
      <c r="H13" s="28">
        <f t="shared" si="2"/>
        <v>221563</v>
      </c>
      <c r="I13" s="28">
        <f t="shared" si="3"/>
        <v>220589</v>
      </c>
      <c r="J13" s="28">
        <f t="shared" si="4"/>
        <v>224579</v>
      </c>
      <c r="K13" s="85">
        <f t="shared" si="5"/>
        <v>234996</v>
      </c>
      <c r="L13" s="20"/>
      <c r="M13" s="20"/>
      <c r="N13" s="4"/>
      <c r="O13" s="4"/>
      <c r="P13" s="4"/>
      <c r="Q13" s="4"/>
      <c r="R13" s="4"/>
      <c r="S13" s="4"/>
      <c r="T13" s="4"/>
      <c r="U13" s="4"/>
      <c r="V13" s="4"/>
    </row>
    <row r="14" spans="1:22" s="2" customFormat="1" ht="15.75" customHeight="1" x14ac:dyDescent="0.2">
      <c r="A14" s="26" t="s">
        <v>29</v>
      </c>
      <c r="B14" s="27">
        <f t="shared" si="0"/>
        <v>358716</v>
      </c>
      <c r="C14" s="28">
        <f t="shared" si="0"/>
        <v>383282</v>
      </c>
      <c r="D14" s="28">
        <f t="shared" si="0"/>
        <v>395535</v>
      </c>
      <c r="E14" s="28">
        <f t="shared" si="0"/>
        <v>390059</v>
      </c>
      <c r="F14" s="85">
        <f t="shared" si="0"/>
        <v>372137</v>
      </c>
      <c r="G14" s="27">
        <f t="shared" si="1"/>
        <v>262410</v>
      </c>
      <c r="H14" s="28">
        <f t="shared" si="2"/>
        <v>248094</v>
      </c>
      <c r="I14" s="28">
        <f t="shared" si="3"/>
        <v>244182</v>
      </c>
      <c r="J14" s="28">
        <f t="shared" si="4"/>
        <v>250735</v>
      </c>
      <c r="K14" s="85">
        <f t="shared" si="5"/>
        <v>259660</v>
      </c>
      <c r="L14" s="20"/>
      <c r="M14" s="20"/>
      <c r="N14" s="4"/>
      <c r="O14" s="4"/>
      <c r="P14" s="4"/>
      <c r="Q14" s="4"/>
      <c r="R14" s="4"/>
      <c r="S14" s="4"/>
      <c r="T14" s="4"/>
      <c r="U14" s="4"/>
      <c r="V14" s="4"/>
    </row>
    <row r="15" spans="1:22" s="2" customFormat="1" ht="15.75" customHeight="1" x14ac:dyDescent="0.2">
      <c r="A15" s="26" t="s">
        <v>30</v>
      </c>
      <c r="B15" s="27">
        <f t="shared" si="0"/>
        <v>387704</v>
      </c>
      <c r="C15" s="28">
        <f t="shared" si="0"/>
        <v>417095</v>
      </c>
      <c r="D15" s="28">
        <f t="shared" si="0"/>
        <v>427613</v>
      </c>
      <c r="E15" s="28">
        <f t="shared" si="0"/>
        <v>416530</v>
      </c>
      <c r="F15" s="85">
        <f t="shared" si="0"/>
        <v>396890</v>
      </c>
      <c r="G15" s="27">
        <f t="shared" si="1"/>
        <v>293916</v>
      </c>
      <c r="H15" s="28">
        <f t="shared" si="2"/>
        <v>283922</v>
      </c>
      <c r="I15" s="28">
        <f t="shared" si="3"/>
        <v>281973</v>
      </c>
      <c r="J15" s="28">
        <f t="shared" si="4"/>
        <v>285685</v>
      </c>
      <c r="K15" s="85">
        <f t="shared" si="5"/>
        <v>294488</v>
      </c>
      <c r="L15" s="20"/>
      <c r="M15" s="20"/>
      <c r="N15" s="4"/>
      <c r="O15" s="4"/>
      <c r="P15" s="4"/>
      <c r="Q15" s="4"/>
      <c r="R15" s="4"/>
      <c r="S15" s="4"/>
      <c r="T15" s="4"/>
      <c r="U15" s="4"/>
      <c r="V15" s="4"/>
    </row>
    <row r="16" spans="1:22" s="2" customFormat="1" ht="15.75" customHeight="1" x14ac:dyDescent="0.2">
      <c r="A16" s="26" t="s">
        <v>31</v>
      </c>
      <c r="B16" s="27">
        <f t="shared" si="0"/>
        <v>415651</v>
      </c>
      <c r="C16" s="28">
        <f t="shared" si="0"/>
        <v>443407</v>
      </c>
      <c r="D16" s="28">
        <f t="shared" si="0"/>
        <v>450798</v>
      </c>
      <c r="E16" s="28">
        <f t="shared" si="0"/>
        <v>437637</v>
      </c>
      <c r="F16" s="85">
        <f t="shared" si="0"/>
        <v>415886</v>
      </c>
      <c r="G16" s="27">
        <f t="shared" si="1"/>
        <v>322779</v>
      </c>
      <c r="H16" s="28">
        <f t="shared" si="2"/>
        <v>313401</v>
      </c>
      <c r="I16" s="28">
        <f t="shared" si="3"/>
        <v>310992</v>
      </c>
      <c r="J16" s="28">
        <f t="shared" si="4"/>
        <v>317087</v>
      </c>
      <c r="K16" s="85">
        <f t="shared" si="5"/>
        <v>326670</v>
      </c>
      <c r="L16" s="20"/>
      <c r="M16" s="20"/>
      <c r="N16" s="4"/>
      <c r="O16" s="4"/>
      <c r="P16" s="4"/>
      <c r="Q16" s="4"/>
      <c r="R16" s="4"/>
      <c r="S16" s="4"/>
      <c r="T16" s="4"/>
      <c r="U16" s="4"/>
      <c r="V16" s="4"/>
    </row>
    <row r="17" spans="1:22" s="2" customFormat="1" ht="15.75" customHeight="1" x14ac:dyDescent="0.2">
      <c r="A17" s="26" t="s">
        <v>32</v>
      </c>
      <c r="B17" s="27">
        <f t="shared" si="0"/>
        <v>436800</v>
      </c>
      <c r="C17" s="28">
        <f t="shared" si="0"/>
        <v>465954</v>
      </c>
      <c r="D17" s="28">
        <f t="shared" si="0"/>
        <v>471983</v>
      </c>
      <c r="E17" s="28">
        <f t="shared" si="0"/>
        <v>454523</v>
      </c>
      <c r="F17" s="85">
        <f t="shared" si="0"/>
        <v>431565</v>
      </c>
      <c r="G17" s="27">
        <f t="shared" si="1"/>
        <v>345006</v>
      </c>
      <c r="H17" s="28">
        <f t="shared" si="2"/>
        <v>338940</v>
      </c>
      <c r="I17" s="28">
        <f t="shared" si="3"/>
        <v>335816</v>
      </c>
      <c r="J17" s="28">
        <f t="shared" si="4"/>
        <v>341996</v>
      </c>
      <c r="K17" s="85">
        <f t="shared" si="5"/>
        <v>353941</v>
      </c>
      <c r="L17" s="20"/>
      <c r="M17" s="20"/>
      <c r="N17" s="4"/>
      <c r="O17" s="4"/>
      <c r="P17" s="4"/>
      <c r="Q17" s="4"/>
      <c r="R17" s="4"/>
      <c r="S17" s="4"/>
      <c r="T17" s="4"/>
      <c r="U17" s="4"/>
      <c r="V17" s="4"/>
    </row>
    <row r="18" spans="1:22" s="2" customFormat="1" ht="15.75" customHeight="1" x14ac:dyDescent="0.2">
      <c r="A18" s="26" t="s">
        <v>33</v>
      </c>
      <c r="B18" s="27">
        <f t="shared" si="0"/>
        <v>455281</v>
      </c>
      <c r="C18" s="28">
        <f t="shared" si="0"/>
        <v>482986</v>
      </c>
      <c r="D18" s="28">
        <f t="shared" si="0"/>
        <v>487429</v>
      </c>
      <c r="E18" s="28">
        <f t="shared" si="0"/>
        <v>468784</v>
      </c>
      <c r="F18" s="85">
        <f t="shared" si="0"/>
        <v>443852</v>
      </c>
      <c r="G18" s="27">
        <f t="shared" si="1"/>
        <v>366722</v>
      </c>
      <c r="H18" s="28">
        <f t="shared" si="2"/>
        <v>358349</v>
      </c>
      <c r="I18" s="28">
        <f t="shared" si="3"/>
        <v>355632</v>
      </c>
      <c r="J18" s="28">
        <f t="shared" si="4"/>
        <v>364480</v>
      </c>
      <c r="K18" s="85">
        <f t="shared" si="5"/>
        <v>375393</v>
      </c>
      <c r="L18" s="20"/>
      <c r="M18" s="20"/>
      <c r="N18" s="4"/>
      <c r="O18" s="4"/>
      <c r="P18" s="4"/>
      <c r="Q18" s="4"/>
      <c r="R18" s="4"/>
      <c r="S18" s="4"/>
      <c r="T18" s="4"/>
      <c r="U18" s="4"/>
      <c r="V18" s="4"/>
    </row>
    <row r="19" spans="1:22" s="2" customFormat="1" ht="15.75" customHeight="1" x14ac:dyDescent="0.2">
      <c r="A19" s="26" t="s">
        <v>34</v>
      </c>
      <c r="B19" s="27">
        <f t="shared" si="0"/>
        <v>472596</v>
      </c>
      <c r="C19" s="28">
        <f t="shared" si="0"/>
        <v>498733</v>
      </c>
      <c r="D19" s="28">
        <f t="shared" si="0"/>
        <v>501664</v>
      </c>
      <c r="E19" s="28">
        <f t="shared" si="0"/>
        <v>480457</v>
      </c>
      <c r="F19" s="85">
        <f t="shared" si="0"/>
        <v>459910</v>
      </c>
      <c r="G19" s="27">
        <f t="shared" si="1"/>
        <v>385042</v>
      </c>
      <c r="H19" s="28">
        <f t="shared" si="2"/>
        <v>375715</v>
      </c>
      <c r="I19" s="28">
        <f t="shared" si="3"/>
        <v>373806</v>
      </c>
      <c r="J19" s="28">
        <f t="shared" si="4"/>
        <v>383042</v>
      </c>
      <c r="K19" s="85">
        <f t="shared" si="5"/>
        <v>395736</v>
      </c>
      <c r="L19" s="20"/>
      <c r="M19" s="20"/>
      <c r="N19" s="4"/>
      <c r="O19" s="4"/>
      <c r="P19" s="4"/>
      <c r="Q19" s="4"/>
      <c r="R19" s="4"/>
      <c r="S19" s="4"/>
      <c r="T19" s="4"/>
      <c r="U19" s="4"/>
      <c r="V19" s="4"/>
    </row>
    <row r="20" spans="1:22" s="2" customFormat="1" ht="15.75" customHeight="1" x14ac:dyDescent="0.2">
      <c r="A20" s="26" t="s">
        <v>35</v>
      </c>
      <c r="B20" s="27">
        <f t="shared" si="0"/>
        <v>489717</v>
      </c>
      <c r="C20" s="28">
        <f t="shared" si="0"/>
        <v>512018</v>
      </c>
      <c r="D20" s="28">
        <f t="shared" si="0"/>
        <v>513953</v>
      </c>
      <c r="E20" s="28">
        <f t="shared" si="0"/>
        <v>491834</v>
      </c>
      <c r="F20" s="85">
        <f t="shared" si="0"/>
        <v>471653</v>
      </c>
      <c r="G20" s="27">
        <f t="shared" si="1"/>
        <v>404443</v>
      </c>
      <c r="H20" s="28">
        <f t="shared" si="2"/>
        <v>392276</v>
      </c>
      <c r="I20" s="28">
        <f t="shared" si="3"/>
        <v>392190</v>
      </c>
      <c r="J20" s="28">
        <f t="shared" si="4"/>
        <v>402439</v>
      </c>
      <c r="K20" s="85">
        <f t="shared" si="5"/>
        <v>414126</v>
      </c>
      <c r="L20" s="20"/>
      <c r="M20" s="20"/>
      <c r="N20" s="4"/>
      <c r="O20" s="4"/>
      <c r="P20" s="4"/>
      <c r="Q20" s="4"/>
      <c r="R20" s="4"/>
      <c r="S20" s="4"/>
      <c r="T20" s="4"/>
      <c r="U20" s="4"/>
      <c r="V20" s="4"/>
    </row>
    <row r="21" spans="1:22" s="2" customFormat="1" ht="15.75" customHeight="1" x14ac:dyDescent="0.2">
      <c r="A21" s="26" t="s">
        <v>36</v>
      </c>
      <c r="B21" s="27">
        <f t="shared" si="0"/>
        <v>505635</v>
      </c>
      <c r="C21" s="28">
        <f t="shared" si="0"/>
        <v>525559</v>
      </c>
      <c r="D21" s="28">
        <f t="shared" si="0"/>
        <v>527460</v>
      </c>
      <c r="E21" s="28">
        <f t="shared" si="0"/>
        <v>502356</v>
      </c>
      <c r="F21" s="85">
        <f t="shared" si="0"/>
        <v>483541</v>
      </c>
      <c r="G21" s="27">
        <f t="shared" si="1"/>
        <v>420273</v>
      </c>
      <c r="H21" s="28">
        <f t="shared" si="2"/>
        <v>407642</v>
      </c>
      <c r="I21" s="28">
        <f t="shared" si="3"/>
        <v>407588</v>
      </c>
      <c r="J21" s="28">
        <f t="shared" si="4"/>
        <v>417522</v>
      </c>
      <c r="K21" s="85">
        <f t="shared" si="5"/>
        <v>429608</v>
      </c>
      <c r="L21" s="20"/>
      <c r="M21" s="20"/>
      <c r="N21" s="4"/>
      <c r="O21" s="4"/>
      <c r="P21" s="4"/>
      <c r="Q21" s="4"/>
      <c r="R21" s="4"/>
      <c r="S21" s="4"/>
      <c r="T21" s="4"/>
      <c r="U21" s="4"/>
      <c r="V21" s="4"/>
    </row>
    <row r="22" spans="1:22" s="2" customFormat="1" ht="15.75" customHeight="1" x14ac:dyDescent="0.2">
      <c r="A22" s="29" t="s">
        <v>37</v>
      </c>
      <c r="B22" s="30">
        <f t="shared" si="0"/>
        <v>522867</v>
      </c>
      <c r="C22" s="31">
        <f t="shared" si="0"/>
        <v>545960</v>
      </c>
      <c r="D22" s="31">
        <f t="shared" si="0"/>
        <v>545039</v>
      </c>
      <c r="E22" s="31">
        <f t="shared" si="0"/>
        <v>519399</v>
      </c>
      <c r="F22" s="86">
        <f t="shared" si="0"/>
        <v>501338</v>
      </c>
      <c r="G22" s="30">
        <f t="shared" si="1"/>
        <v>433543</v>
      </c>
      <c r="H22" s="31">
        <f t="shared" si="2"/>
        <v>422400</v>
      </c>
      <c r="I22" s="31">
        <f t="shared" si="3"/>
        <v>422059</v>
      </c>
      <c r="J22" s="31">
        <f t="shared" si="4"/>
        <v>431552</v>
      </c>
      <c r="K22" s="86">
        <f t="shared" si="5"/>
        <v>444335</v>
      </c>
      <c r="L22" s="20"/>
      <c r="M22" s="20"/>
      <c r="N22" s="4"/>
      <c r="O22" s="4"/>
      <c r="P22" s="4"/>
      <c r="Q22" s="4"/>
      <c r="R22" s="4"/>
      <c r="S22" s="4"/>
      <c r="T22" s="4"/>
      <c r="U22" s="4"/>
      <c r="V22" s="4"/>
    </row>
    <row r="23" spans="1:22" s="9" customFormat="1" ht="11.25" customHeight="1" x14ac:dyDescent="0.15">
      <c r="A23" s="8" t="s">
        <v>99</v>
      </c>
      <c r="B23" s="32"/>
      <c r="C23" s="32"/>
      <c r="D23" s="32"/>
      <c r="E23" s="32"/>
      <c r="F23" s="32"/>
      <c r="G23" s="33"/>
      <c r="H23" s="33"/>
      <c r="I23" s="33"/>
      <c r="J23" s="33"/>
      <c r="K23" s="87" t="s">
        <v>16</v>
      </c>
      <c r="L23" s="12"/>
      <c r="M23" s="12"/>
    </row>
    <row r="24" spans="1:22" s="9" customFormat="1" ht="11.25" customHeight="1" x14ac:dyDescent="0.15">
      <c r="A24" s="10"/>
      <c r="B24" s="10"/>
      <c r="C24" s="10"/>
      <c r="D24" s="10"/>
      <c r="E24" s="10"/>
      <c r="F24" s="10"/>
      <c r="G24" s="10"/>
      <c r="H24" s="10"/>
      <c r="I24" s="10"/>
      <c r="J24" s="10"/>
      <c r="K24" s="10"/>
      <c r="L24" s="12"/>
      <c r="M24" s="12"/>
    </row>
    <row r="25" spans="1:22" s="9" customFormat="1" ht="18" customHeight="1" x14ac:dyDescent="0.2">
      <c r="A25" s="532" t="s">
        <v>22</v>
      </c>
      <c r="B25" s="532"/>
      <c r="C25" s="532"/>
      <c r="D25" s="532"/>
      <c r="E25" s="532"/>
      <c r="F25" s="532"/>
      <c r="G25" s="532"/>
      <c r="H25" s="532"/>
      <c r="I25" s="532"/>
      <c r="J25" s="532"/>
      <c r="K25" s="532"/>
      <c r="N25" s="88"/>
      <c r="O25" s="88"/>
      <c r="P25" s="88"/>
      <c r="Q25" s="88"/>
      <c r="R25" s="88"/>
    </row>
    <row r="26" spans="1:22" s="9" customFormat="1" ht="11.25" customHeight="1" x14ac:dyDescent="0.2">
      <c r="A26" s="18" t="s">
        <v>23</v>
      </c>
      <c r="B26" s="10"/>
      <c r="C26" s="10"/>
      <c r="D26" s="10"/>
      <c r="E26" s="10"/>
      <c r="F26" s="10"/>
      <c r="G26" s="10"/>
      <c r="H26" s="10"/>
      <c r="I26" s="10"/>
      <c r="J26" s="10"/>
      <c r="K26" s="10"/>
      <c r="N26" s="88"/>
      <c r="O26" s="88"/>
      <c r="P26" s="88"/>
      <c r="Q26" s="88"/>
      <c r="R26" s="88"/>
    </row>
    <row r="27" spans="1:22" s="9" customFormat="1" ht="15.75" customHeight="1" x14ac:dyDescent="0.2">
      <c r="A27" s="4" t="s">
        <v>162</v>
      </c>
      <c r="B27" s="20"/>
      <c r="C27" s="20"/>
      <c r="D27" s="20"/>
      <c r="E27" s="20"/>
      <c r="F27" s="20"/>
      <c r="G27" s="20"/>
      <c r="H27" s="536" t="s">
        <v>197</v>
      </c>
      <c r="I27" s="536"/>
      <c r="J27" s="536"/>
      <c r="K27" s="536"/>
      <c r="L27" s="536"/>
      <c r="M27" s="536"/>
      <c r="N27" s="536"/>
      <c r="O27" s="536"/>
      <c r="P27" s="536"/>
      <c r="Q27" s="536"/>
      <c r="R27" s="536"/>
    </row>
    <row r="28" spans="1:22" s="9" customFormat="1" ht="15.75" customHeight="1" x14ac:dyDescent="0.2">
      <c r="A28" s="392" t="str">
        <f>roh_Tab_1_Stellen!B8</f>
        <v>Oktober 2020</v>
      </c>
      <c r="B28" s="392" t="str">
        <f>roh_Tab_1_Stellen!B20</f>
        <v>Oktober 2021</v>
      </c>
      <c r="C28" s="392" t="str">
        <f>roh_Tab_1_Stellen!B32</f>
        <v>Oktober 2022</v>
      </c>
      <c r="D28" s="392" t="str">
        <f>roh_Tab_1_Stellen!B44</f>
        <v>Oktober 2023</v>
      </c>
      <c r="E28" s="392" t="str">
        <f>roh_Tab_1_Stellen!B56</f>
        <v>Oktober 2024</v>
      </c>
      <c r="F28" s="329"/>
      <c r="G28" s="128"/>
      <c r="H28" s="287" t="s">
        <v>25</v>
      </c>
      <c r="I28" s="288" t="str">
        <f>B9</f>
        <v>2020/21</v>
      </c>
      <c r="J28" s="288" t="str">
        <f t="shared" ref="J28:R28" si="6">C9</f>
        <v>2021/22</v>
      </c>
      <c r="K28" s="288" t="str">
        <f t="shared" si="6"/>
        <v>2022/23</v>
      </c>
      <c r="L28" s="288" t="str">
        <f t="shared" si="6"/>
        <v>2023/24</v>
      </c>
      <c r="M28" s="288" t="str">
        <f t="shared" si="6"/>
        <v>2024/25</v>
      </c>
      <c r="N28" s="288" t="str">
        <f t="shared" si="6"/>
        <v>2020/21</v>
      </c>
      <c r="O28" s="288" t="str">
        <f t="shared" si="6"/>
        <v>2021/22</v>
      </c>
      <c r="P28" s="288" t="str">
        <f t="shared" si="6"/>
        <v>2022/23</v>
      </c>
      <c r="Q28" s="288" t="str">
        <f t="shared" si="6"/>
        <v>2023/24</v>
      </c>
      <c r="R28" s="288" t="str">
        <f t="shared" si="6"/>
        <v>2024/25</v>
      </c>
    </row>
    <row r="29" spans="1:22" s="9" customFormat="1" ht="15.75" customHeight="1" x14ac:dyDescent="0.2">
      <c r="A29" s="392" t="str">
        <f>roh_Tab_1_Stellen!B9</f>
        <v>November 2020</v>
      </c>
      <c r="B29" s="392" t="str">
        <f>roh_Tab_1_Stellen!B21</f>
        <v>November 2021</v>
      </c>
      <c r="C29" s="392" t="str">
        <f>roh_Tab_1_Stellen!B33</f>
        <v>November 2022</v>
      </c>
      <c r="D29" s="392" t="str">
        <f>roh_Tab_1_Stellen!B45</f>
        <v>November 2023</v>
      </c>
      <c r="E29" s="392" t="str">
        <f>roh_Tab_1_Stellen!B57</f>
        <v>November 2024</v>
      </c>
      <c r="F29" s="329"/>
      <c r="G29" s="128"/>
      <c r="H29" s="289"/>
      <c r="I29" s="290">
        <v>1</v>
      </c>
      <c r="J29" s="290">
        <v>2</v>
      </c>
      <c r="K29" s="290">
        <v>3</v>
      </c>
      <c r="L29" s="290">
        <v>4</v>
      </c>
      <c r="M29" s="290">
        <v>5</v>
      </c>
      <c r="N29" s="290">
        <v>6</v>
      </c>
      <c r="O29" s="290">
        <v>7</v>
      </c>
      <c r="P29" s="290">
        <v>8</v>
      </c>
      <c r="Q29" s="290">
        <v>9</v>
      </c>
      <c r="R29" s="290">
        <v>10</v>
      </c>
    </row>
    <row r="30" spans="1:22" s="11" customFormat="1" ht="15.75" customHeight="1" x14ac:dyDescent="0.2">
      <c r="A30" s="392" t="str">
        <f>roh_Tab_1_Stellen!B10</f>
        <v>Dezember 2020</v>
      </c>
      <c r="B30" s="392" t="str">
        <f>roh_Tab_1_Stellen!B22</f>
        <v>Dezember 2021</v>
      </c>
      <c r="C30" s="392" t="str">
        <f>roh_Tab_1_Stellen!B34</f>
        <v>Dezember 2022</v>
      </c>
      <c r="D30" s="392" t="str">
        <f>roh_Tab_1_Stellen!B46</f>
        <v>Dezember 2023</v>
      </c>
      <c r="E30" s="392" t="str">
        <f>roh_Tab_1_Stellen!B58</f>
        <v>Dezember 2024</v>
      </c>
      <c r="F30" s="329"/>
      <c r="G30" s="103"/>
      <c r="H30" s="291" t="s">
        <v>26</v>
      </c>
      <c r="I30" s="292" t="s">
        <v>196</v>
      </c>
      <c r="J30" s="293" t="s">
        <v>196</v>
      </c>
      <c r="K30" s="293" t="s">
        <v>196</v>
      </c>
      <c r="L30" s="293" t="s">
        <v>196</v>
      </c>
      <c r="M30" s="293" t="s">
        <v>196</v>
      </c>
      <c r="N30" s="293" t="s">
        <v>196</v>
      </c>
      <c r="O30" s="293" t="s">
        <v>196</v>
      </c>
      <c r="P30" s="293" t="s">
        <v>196</v>
      </c>
      <c r="Q30" s="293" t="s">
        <v>196</v>
      </c>
      <c r="R30" s="294" t="s">
        <v>196</v>
      </c>
      <c r="S30" s="9"/>
      <c r="T30" s="9"/>
      <c r="U30" s="9"/>
      <c r="V30" s="9"/>
    </row>
    <row r="31" spans="1:22" ht="15.75" customHeight="1" x14ac:dyDescent="0.2">
      <c r="A31" s="392" t="str">
        <f>roh_Tab_1_Stellen!B11</f>
        <v>Januar 2021</v>
      </c>
      <c r="B31" s="392" t="str">
        <f>roh_Tab_1_Stellen!B23</f>
        <v>Januar 2022</v>
      </c>
      <c r="C31" s="392" t="str">
        <f>roh_Tab_1_Stellen!B35</f>
        <v>Januar 2023</v>
      </c>
      <c r="D31" s="392" t="str">
        <f>roh_Tab_1_Stellen!B47</f>
        <v>Januar 2024</v>
      </c>
      <c r="E31" s="392" t="str">
        <f>roh_Tab_1_Stellen!B59</f>
        <v>Januar 2025</v>
      </c>
      <c r="F31" s="330"/>
      <c r="G31" s="103"/>
      <c r="H31" s="295" t="s">
        <v>27</v>
      </c>
      <c r="I31" s="296">
        <f>B12-B11</f>
        <v>45129</v>
      </c>
      <c r="J31" s="297">
        <f t="shared" ref="J31:R31" si="7">C12-C11</f>
        <v>50606</v>
      </c>
      <c r="K31" s="297">
        <f t="shared" si="7"/>
        <v>43983</v>
      </c>
      <c r="L31" s="297">
        <f t="shared" si="7"/>
        <v>45830</v>
      </c>
      <c r="M31" s="297">
        <f t="shared" si="7"/>
        <v>45509</v>
      </c>
      <c r="N31" s="297">
        <f t="shared" si="7"/>
        <v>49368</v>
      </c>
      <c r="O31" s="297">
        <f t="shared" si="7"/>
        <v>43462</v>
      </c>
      <c r="P31" s="297">
        <f t="shared" si="7"/>
        <v>41806</v>
      </c>
      <c r="Q31" s="297">
        <f t="shared" si="7"/>
        <v>40648</v>
      </c>
      <c r="R31" s="298">
        <f t="shared" si="7"/>
        <v>42528</v>
      </c>
      <c r="S31" s="4"/>
      <c r="T31" s="4"/>
      <c r="U31" s="4"/>
      <c r="V31" s="4"/>
    </row>
    <row r="32" spans="1:22" ht="15.75" customHeight="1" x14ac:dyDescent="0.2">
      <c r="A32" s="392" t="str">
        <f>roh_Tab_1_Stellen!B12</f>
        <v>Februar 2021</v>
      </c>
      <c r="B32" s="392" t="str">
        <f>roh_Tab_1_Stellen!B24</f>
        <v>Februar 2022</v>
      </c>
      <c r="C32" s="392" t="str">
        <f>roh_Tab_1_Stellen!B36</f>
        <v>Februar 2023</v>
      </c>
      <c r="D32" s="392" t="str">
        <f>roh_Tab_1_Stellen!B48</f>
        <v>Februar 2024</v>
      </c>
      <c r="E32" s="392" t="str">
        <f>roh_Tab_1_Stellen!B60</f>
        <v>Februar 2025</v>
      </c>
      <c r="F32" s="330"/>
      <c r="G32" s="103"/>
      <c r="H32" s="295" t="s">
        <v>28</v>
      </c>
      <c r="I32" s="296">
        <f t="shared" ref="I32:I41" si="8">B13-B12</f>
        <v>34098</v>
      </c>
      <c r="J32" s="297">
        <f t="shared" ref="J32:J41" si="9">C13-C12</f>
        <v>39954</v>
      </c>
      <c r="K32" s="297">
        <f t="shared" ref="K32:K41" si="10">D13-D12</f>
        <v>36670</v>
      </c>
      <c r="L32" s="297">
        <f t="shared" ref="L32:L41" si="11">E13-E12</f>
        <v>35481</v>
      </c>
      <c r="M32" s="297">
        <f t="shared" ref="M32:M41" si="12">F13-F12</f>
        <v>28859</v>
      </c>
      <c r="N32" s="297">
        <f t="shared" ref="N32:N41" si="13">G13-G12</f>
        <v>42405</v>
      </c>
      <c r="O32" s="297">
        <f t="shared" ref="O32:O41" si="14">H13-H12</f>
        <v>44343</v>
      </c>
      <c r="P32" s="297">
        <f t="shared" ref="P32:P41" si="15">I13-I12</f>
        <v>42509</v>
      </c>
      <c r="Q32" s="297">
        <f t="shared" ref="Q32:Q41" si="16">J13-J12</f>
        <v>41903</v>
      </c>
      <c r="R32" s="298">
        <f t="shared" ref="R32:R41" si="17">K13-K12</f>
        <v>41611</v>
      </c>
      <c r="S32" s="4"/>
      <c r="T32" s="4"/>
      <c r="U32" s="4"/>
      <c r="V32" s="4"/>
    </row>
    <row r="33" spans="1:22" ht="15.75" customHeight="1" x14ac:dyDescent="0.2">
      <c r="A33" s="392" t="str">
        <f>roh_Tab_1_Stellen!B13</f>
        <v>März 2021</v>
      </c>
      <c r="B33" s="392" t="str">
        <f>roh_Tab_1_Stellen!B25</f>
        <v>März 2022</v>
      </c>
      <c r="C33" s="392" t="str">
        <f>roh_Tab_1_Stellen!B37</f>
        <v>März 2023</v>
      </c>
      <c r="D33" s="392" t="str">
        <f>roh_Tab_1_Stellen!B49</f>
        <v>März 2024</v>
      </c>
      <c r="E33" s="392" t="str">
        <f>roh_Tab_1_Stellen!B61</f>
        <v>März 2025</v>
      </c>
      <c r="F33" s="330"/>
      <c r="G33" s="103"/>
      <c r="H33" s="295" t="s">
        <v>29</v>
      </c>
      <c r="I33" s="296">
        <f t="shared" si="8"/>
        <v>24068</v>
      </c>
      <c r="J33" s="297">
        <f t="shared" si="9"/>
        <v>30765</v>
      </c>
      <c r="K33" s="297">
        <f t="shared" si="10"/>
        <v>33589</v>
      </c>
      <c r="L33" s="297">
        <f t="shared" si="11"/>
        <v>24144</v>
      </c>
      <c r="M33" s="297">
        <f t="shared" si="12"/>
        <v>17960</v>
      </c>
      <c r="N33" s="297">
        <f t="shared" si="13"/>
        <v>23052</v>
      </c>
      <c r="O33" s="297">
        <f t="shared" si="14"/>
        <v>26531</v>
      </c>
      <c r="P33" s="297">
        <f t="shared" si="15"/>
        <v>23593</v>
      </c>
      <c r="Q33" s="297">
        <f t="shared" si="16"/>
        <v>26156</v>
      </c>
      <c r="R33" s="298">
        <f t="shared" si="17"/>
        <v>24664</v>
      </c>
      <c r="S33" s="4"/>
      <c r="T33" s="4"/>
      <c r="U33" s="4"/>
      <c r="V33" s="4"/>
    </row>
    <row r="34" spans="1:22" ht="15.75" customHeight="1" x14ac:dyDescent="0.2">
      <c r="A34" s="392" t="str">
        <f>roh_Tab_1_Stellen!B14</f>
        <v>April 2021</v>
      </c>
      <c r="B34" s="392" t="str">
        <f>roh_Tab_1_Stellen!B26</f>
        <v>April 2022</v>
      </c>
      <c r="C34" s="392" t="str">
        <f>roh_Tab_1_Stellen!B38</f>
        <v>April 2023</v>
      </c>
      <c r="D34" s="392" t="str">
        <f>roh_Tab_1_Stellen!B50</f>
        <v>April 2024</v>
      </c>
      <c r="E34" s="392" t="str">
        <f>roh_Tab_1_Stellen!B62</f>
        <v>April 2025</v>
      </c>
      <c r="F34" s="330"/>
      <c r="G34" s="103"/>
      <c r="H34" s="295" t="s">
        <v>30</v>
      </c>
      <c r="I34" s="296">
        <f t="shared" si="8"/>
        <v>28988</v>
      </c>
      <c r="J34" s="297">
        <f t="shared" si="9"/>
        <v>33813</v>
      </c>
      <c r="K34" s="297">
        <f t="shared" si="10"/>
        <v>32078</v>
      </c>
      <c r="L34" s="297">
        <f t="shared" si="11"/>
        <v>26471</v>
      </c>
      <c r="M34" s="297">
        <f t="shared" si="12"/>
        <v>24753</v>
      </c>
      <c r="N34" s="297">
        <f t="shared" si="13"/>
        <v>31506</v>
      </c>
      <c r="O34" s="297">
        <f t="shared" si="14"/>
        <v>35828</v>
      </c>
      <c r="P34" s="297">
        <f t="shared" si="15"/>
        <v>37791</v>
      </c>
      <c r="Q34" s="297">
        <f t="shared" si="16"/>
        <v>34950</v>
      </c>
      <c r="R34" s="298">
        <f t="shared" si="17"/>
        <v>34828</v>
      </c>
      <c r="S34" s="4"/>
      <c r="T34" s="4"/>
      <c r="U34" s="4"/>
      <c r="V34" s="4"/>
    </row>
    <row r="35" spans="1:22" ht="15.75" customHeight="1" x14ac:dyDescent="0.2">
      <c r="A35" s="392" t="str">
        <f>roh_Tab_1_Stellen!B15</f>
        <v>Mai 2021</v>
      </c>
      <c r="B35" s="392" t="str">
        <f>roh_Tab_1_Stellen!B27</f>
        <v>Mai 2022</v>
      </c>
      <c r="C35" s="392" t="str">
        <f>roh_Tab_1_Stellen!B39</f>
        <v>Mai 2023</v>
      </c>
      <c r="D35" s="392" t="str">
        <f>roh_Tab_1_Stellen!B51</f>
        <v>Mai 2024</v>
      </c>
      <c r="E35" s="392" t="str">
        <f>roh_Tab_1_Stellen!B63</f>
        <v>Mai 2025</v>
      </c>
      <c r="F35" s="330"/>
      <c r="G35" s="103"/>
      <c r="H35" s="295" t="s">
        <v>31</v>
      </c>
      <c r="I35" s="296">
        <f t="shared" si="8"/>
        <v>27947</v>
      </c>
      <c r="J35" s="297">
        <f t="shared" si="9"/>
        <v>26312</v>
      </c>
      <c r="K35" s="297">
        <f t="shared" si="10"/>
        <v>23185</v>
      </c>
      <c r="L35" s="297">
        <f t="shared" si="11"/>
        <v>21107</v>
      </c>
      <c r="M35" s="297">
        <f t="shared" si="12"/>
        <v>18996</v>
      </c>
      <c r="N35" s="297">
        <f t="shared" si="13"/>
        <v>28863</v>
      </c>
      <c r="O35" s="297">
        <f t="shared" si="14"/>
        <v>29479</v>
      </c>
      <c r="P35" s="297">
        <f t="shared" si="15"/>
        <v>29019</v>
      </c>
      <c r="Q35" s="297">
        <f t="shared" si="16"/>
        <v>31402</v>
      </c>
      <c r="R35" s="298">
        <f t="shared" si="17"/>
        <v>32182</v>
      </c>
      <c r="S35" s="4"/>
      <c r="T35" s="4"/>
      <c r="U35" s="4"/>
      <c r="V35" s="4"/>
    </row>
    <row r="36" spans="1:22" ht="15.75" customHeight="1" x14ac:dyDescent="0.2">
      <c r="A36" s="392" t="str">
        <f>roh_Tab_1_Stellen!B16</f>
        <v>Juni 2021</v>
      </c>
      <c r="B36" s="392" t="str">
        <f>roh_Tab_1_Stellen!B28</f>
        <v>Juni 2022</v>
      </c>
      <c r="C36" s="392" t="str">
        <f>roh_Tab_1_Stellen!B40</f>
        <v>Juni 2023</v>
      </c>
      <c r="D36" s="392" t="str">
        <f>roh_Tab_1_Stellen!B52</f>
        <v>Juni 2024</v>
      </c>
      <c r="E36" s="392" t="str">
        <f>roh_Tab_1_Stellen!B64</f>
        <v>Juni 2025</v>
      </c>
      <c r="F36" s="330"/>
      <c r="G36" s="103"/>
      <c r="H36" s="295" t="s">
        <v>32</v>
      </c>
      <c r="I36" s="296">
        <f t="shared" si="8"/>
        <v>21149</v>
      </c>
      <c r="J36" s="297">
        <f t="shared" si="9"/>
        <v>22547</v>
      </c>
      <c r="K36" s="297">
        <f t="shared" si="10"/>
        <v>21185</v>
      </c>
      <c r="L36" s="297">
        <f t="shared" si="11"/>
        <v>16886</v>
      </c>
      <c r="M36" s="297">
        <f t="shared" si="12"/>
        <v>15679</v>
      </c>
      <c r="N36" s="297">
        <f t="shared" si="13"/>
        <v>22227</v>
      </c>
      <c r="O36" s="297">
        <f t="shared" si="14"/>
        <v>25539</v>
      </c>
      <c r="P36" s="297">
        <f t="shared" si="15"/>
        <v>24824</v>
      </c>
      <c r="Q36" s="297">
        <f t="shared" si="16"/>
        <v>24909</v>
      </c>
      <c r="R36" s="298">
        <f t="shared" si="17"/>
        <v>27271</v>
      </c>
      <c r="S36" s="4"/>
      <c r="T36" s="4"/>
      <c r="U36" s="4"/>
      <c r="V36" s="4"/>
    </row>
    <row r="37" spans="1:22" ht="15.75" customHeight="1" x14ac:dyDescent="0.2">
      <c r="A37" s="392" t="str">
        <f>roh_Tab_1_Stellen!B17</f>
        <v>Juli 2021</v>
      </c>
      <c r="B37" s="392" t="str">
        <f>roh_Tab_1_Stellen!B29</f>
        <v>Juli 2022</v>
      </c>
      <c r="C37" s="392" t="str">
        <f>roh_Tab_1_Stellen!B41</f>
        <v>Juli 2023</v>
      </c>
      <c r="D37" s="392" t="str">
        <f>roh_Tab_1_Stellen!B53</f>
        <v>Juli 2024</v>
      </c>
      <c r="E37" s="392" t="str">
        <f>roh_Tab_1_Stellen!B65</f>
        <v>Juli 2025</v>
      </c>
      <c r="F37" s="330"/>
      <c r="G37" s="103"/>
      <c r="H37" s="295" t="s">
        <v>33</v>
      </c>
      <c r="I37" s="296">
        <f t="shared" si="8"/>
        <v>18481</v>
      </c>
      <c r="J37" s="297">
        <f t="shared" si="9"/>
        <v>17032</v>
      </c>
      <c r="K37" s="297">
        <f t="shared" si="10"/>
        <v>15446</v>
      </c>
      <c r="L37" s="297">
        <f t="shared" si="11"/>
        <v>14261</v>
      </c>
      <c r="M37" s="297">
        <f t="shared" si="12"/>
        <v>12287</v>
      </c>
      <c r="N37" s="297">
        <f t="shared" si="13"/>
        <v>21716</v>
      </c>
      <c r="O37" s="297">
        <f t="shared" si="14"/>
        <v>19409</v>
      </c>
      <c r="P37" s="297">
        <f t="shared" si="15"/>
        <v>19816</v>
      </c>
      <c r="Q37" s="297">
        <f t="shared" si="16"/>
        <v>22484</v>
      </c>
      <c r="R37" s="298">
        <f t="shared" si="17"/>
        <v>21452</v>
      </c>
      <c r="S37" s="4"/>
      <c r="T37" s="4"/>
      <c r="U37" s="4"/>
      <c r="V37" s="4"/>
    </row>
    <row r="38" spans="1:22" ht="15.75" customHeight="1" x14ac:dyDescent="0.2">
      <c r="A38" s="392" t="str">
        <f>roh_Tab_1_Stellen!B18</f>
        <v>August 2021</v>
      </c>
      <c r="B38" s="392" t="str">
        <f>roh_Tab_1_Stellen!B30</f>
        <v>August 2022</v>
      </c>
      <c r="C38" s="392" t="str">
        <f>roh_Tab_1_Stellen!B42</f>
        <v>August 2023</v>
      </c>
      <c r="D38" s="392" t="str">
        <f>roh_Tab_1_Stellen!B54</f>
        <v>August 2024</v>
      </c>
      <c r="E38" s="392" t="str">
        <f>roh_Tab_1_Stellen!B66</f>
        <v>August 2025</v>
      </c>
      <c r="F38" s="330"/>
      <c r="G38" s="103"/>
      <c r="H38" s="295" t="s">
        <v>34</v>
      </c>
      <c r="I38" s="296">
        <f t="shared" si="8"/>
        <v>17315</v>
      </c>
      <c r="J38" s="297">
        <f t="shared" si="9"/>
        <v>15747</v>
      </c>
      <c r="K38" s="297">
        <f t="shared" si="10"/>
        <v>14235</v>
      </c>
      <c r="L38" s="297">
        <f t="shared" si="11"/>
        <v>11673</v>
      </c>
      <c r="M38" s="297">
        <f t="shared" si="12"/>
        <v>16058</v>
      </c>
      <c r="N38" s="297">
        <f t="shared" si="13"/>
        <v>18320</v>
      </c>
      <c r="O38" s="297">
        <f t="shared" si="14"/>
        <v>17366</v>
      </c>
      <c r="P38" s="297">
        <f t="shared" si="15"/>
        <v>18174</v>
      </c>
      <c r="Q38" s="297">
        <f t="shared" si="16"/>
        <v>18562</v>
      </c>
      <c r="R38" s="298">
        <f t="shared" si="17"/>
        <v>20343</v>
      </c>
      <c r="S38" s="4"/>
      <c r="T38" s="4"/>
      <c r="U38" s="4"/>
      <c r="V38" s="4"/>
    </row>
    <row r="39" spans="1:22" ht="15.75" customHeight="1" x14ac:dyDescent="0.2">
      <c r="A39" s="392" t="str">
        <f>roh_Tab_1_Stellen!B19</f>
        <v>September 2021</v>
      </c>
      <c r="B39" s="392" t="str">
        <f>roh_Tab_1_Stellen!B31</f>
        <v>September 2022</v>
      </c>
      <c r="C39" s="392" t="str">
        <f>roh_Tab_1_Stellen!B43</f>
        <v>September 2023</v>
      </c>
      <c r="D39" s="392" t="str">
        <f>roh_Tab_1_Stellen!B55</f>
        <v>September 2024</v>
      </c>
      <c r="E39" s="392" t="str">
        <f>roh_Tab_1_Stellen!B67</f>
        <v>September 2025</v>
      </c>
      <c r="F39" s="330"/>
      <c r="G39" s="103"/>
      <c r="H39" s="295" t="s">
        <v>35</v>
      </c>
      <c r="I39" s="296">
        <f t="shared" si="8"/>
        <v>17121</v>
      </c>
      <c r="J39" s="297">
        <f t="shared" si="9"/>
        <v>13285</v>
      </c>
      <c r="K39" s="297">
        <f t="shared" si="10"/>
        <v>12289</v>
      </c>
      <c r="L39" s="297">
        <f t="shared" si="11"/>
        <v>11377</v>
      </c>
      <c r="M39" s="297">
        <f t="shared" si="12"/>
        <v>11743</v>
      </c>
      <c r="N39" s="297">
        <f t="shared" si="13"/>
        <v>19401</v>
      </c>
      <c r="O39" s="297">
        <f t="shared" si="14"/>
        <v>16561</v>
      </c>
      <c r="P39" s="297">
        <f t="shared" si="15"/>
        <v>18384</v>
      </c>
      <c r="Q39" s="297">
        <f t="shared" si="16"/>
        <v>19397</v>
      </c>
      <c r="R39" s="298">
        <f t="shared" si="17"/>
        <v>18390</v>
      </c>
      <c r="S39" s="4"/>
      <c r="T39" s="4"/>
      <c r="U39" s="4"/>
      <c r="V39" s="4"/>
    </row>
    <row r="40" spans="1:22" ht="15.75" customHeight="1" x14ac:dyDescent="0.2">
      <c r="A40" s="4"/>
      <c r="B40" s="4"/>
      <c r="C40" s="4"/>
      <c r="D40" s="4"/>
      <c r="E40" s="4"/>
      <c r="F40" s="4"/>
      <c r="G40" s="103"/>
      <c r="H40" s="295" t="s">
        <v>36</v>
      </c>
      <c r="I40" s="296">
        <f t="shared" si="8"/>
        <v>15918</v>
      </c>
      <c r="J40" s="297">
        <f t="shared" si="9"/>
        <v>13541</v>
      </c>
      <c r="K40" s="297">
        <f t="shared" si="10"/>
        <v>13507</v>
      </c>
      <c r="L40" s="297">
        <f t="shared" si="11"/>
        <v>10522</v>
      </c>
      <c r="M40" s="297">
        <f t="shared" si="12"/>
        <v>11888</v>
      </c>
      <c r="N40" s="297">
        <f t="shared" si="13"/>
        <v>15830</v>
      </c>
      <c r="O40" s="297">
        <f t="shared" si="14"/>
        <v>15366</v>
      </c>
      <c r="P40" s="297">
        <f t="shared" si="15"/>
        <v>15398</v>
      </c>
      <c r="Q40" s="297">
        <f t="shared" si="16"/>
        <v>15083</v>
      </c>
      <c r="R40" s="298">
        <f t="shared" si="17"/>
        <v>15482</v>
      </c>
      <c r="S40" s="4"/>
      <c r="T40" s="4"/>
      <c r="U40" s="4"/>
      <c r="V40" s="4"/>
    </row>
    <row r="41" spans="1:22" ht="15.75" customHeight="1" x14ac:dyDescent="0.2">
      <c r="A41" s="4" t="s">
        <v>163</v>
      </c>
      <c r="B41" s="4"/>
      <c r="C41" s="4"/>
      <c r="D41" s="4"/>
      <c r="E41" s="4"/>
      <c r="F41" s="4"/>
      <c r="G41" s="103"/>
      <c r="H41" s="299" t="s">
        <v>37</v>
      </c>
      <c r="I41" s="300">
        <f t="shared" si="8"/>
        <v>17232</v>
      </c>
      <c r="J41" s="301">
        <f t="shared" si="9"/>
        <v>20401</v>
      </c>
      <c r="K41" s="301">
        <f t="shared" si="10"/>
        <v>17579</v>
      </c>
      <c r="L41" s="301">
        <f t="shared" si="11"/>
        <v>17043</v>
      </c>
      <c r="M41" s="301">
        <f t="shared" si="12"/>
        <v>17797</v>
      </c>
      <c r="N41" s="301">
        <f t="shared" si="13"/>
        <v>13270</v>
      </c>
      <c r="O41" s="301">
        <f t="shared" si="14"/>
        <v>14758</v>
      </c>
      <c r="P41" s="301">
        <f t="shared" si="15"/>
        <v>14471</v>
      </c>
      <c r="Q41" s="301">
        <f t="shared" si="16"/>
        <v>14030</v>
      </c>
      <c r="R41" s="302">
        <f t="shared" si="17"/>
        <v>14727</v>
      </c>
      <c r="S41" s="4"/>
      <c r="T41" s="4"/>
      <c r="U41" s="4"/>
      <c r="V41" s="4"/>
    </row>
    <row r="42" spans="1:22" ht="15.75" customHeight="1" x14ac:dyDescent="0.2">
      <c r="A42" s="4" t="str">
        <f>A28</f>
        <v>Oktober 2020</v>
      </c>
      <c r="B42" s="4" t="str">
        <f t="shared" ref="B42:E42" si="18">B28</f>
        <v>Oktober 2021</v>
      </c>
      <c r="C42" s="4" t="str">
        <f t="shared" si="18"/>
        <v>Oktober 2022</v>
      </c>
      <c r="D42" s="4" t="str">
        <f t="shared" si="18"/>
        <v>Oktober 2023</v>
      </c>
      <c r="E42" s="4" t="str">
        <f t="shared" si="18"/>
        <v>Oktober 2024</v>
      </c>
      <c r="F42" s="4"/>
      <c r="G42" s="4"/>
      <c r="H42" s="4"/>
      <c r="I42" s="4"/>
      <c r="J42" s="4"/>
      <c r="K42" s="4"/>
      <c r="L42" s="4"/>
      <c r="M42" s="4"/>
      <c r="R42" s="4"/>
      <c r="S42" s="4"/>
      <c r="T42" s="4"/>
      <c r="U42" s="4"/>
      <c r="V42" s="4"/>
    </row>
    <row r="43" spans="1:22" ht="15.75" customHeight="1" x14ac:dyDescent="0.2">
      <c r="A43" s="4" t="str">
        <f t="shared" ref="A43:E43" si="19">A29</f>
        <v>November 2020</v>
      </c>
      <c r="B43" s="4" t="str">
        <f t="shared" si="19"/>
        <v>November 2021</v>
      </c>
      <c r="C43" s="4" t="str">
        <f t="shared" si="19"/>
        <v>November 2022</v>
      </c>
      <c r="D43" s="4" t="str">
        <f t="shared" si="19"/>
        <v>November 2023</v>
      </c>
      <c r="E43" s="4" t="str">
        <f t="shared" si="19"/>
        <v>November 2024</v>
      </c>
      <c r="F43" s="4"/>
      <c r="G43" s="4"/>
      <c r="H43" s="4"/>
      <c r="I43" s="4"/>
      <c r="J43" s="4"/>
      <c r="K43" s="4"/>
      <c r="L43" s="4"/>
      <c r="M43" s="4"/>
      <c r="R43" s="4"/>
      <c r="S43" s="4"/>
      <c r="T43" s="4"/>
      <c r="U43" s="4"/>
      <c r="V43" s="4"/>
    </row>
    <row r="44" spans="1:22" ht="15.75" customHeight="1" x14ac:dyDescent="0.2">
      <c r="A44" s="4" t="str">
        <f t="shared" ref="A44:E44" si="20">A30</f>
        <v>Dezember 2020</v>
      </c>
      <c r="B44" s="4" t="str">
        <f t="shared" si="20"/>
        <v>Dezember 2021</v>
      </c>
      <c r="C44" s="4" t="str">
        <f t="shared" si="20"/>
        <v>Dezember 2022</v>
      </c>
      <c r="D44" s="4" t="str">
        <f t="shared" si="20"/>
        <v>Dezember 2023</v>
      </c>
      <c r="E44" s="4" t="str">
        <f t="shared" si="20"/>
        <v>Dezember 2024</v>
      </c>
      <c r="F44" s="4"/>
      <c r="G44" s="4"/>
      <c r="H44" s="4"/>
      <c r="I44" s="4"/>
      <c r="J44" s="4"/>
      <c r="K44" s="4"/>
      <c r="L44" s="4"/>
      <c r="M44" s="4"/>
      <c r="R44" s="4"/>
      <c r="S44" s="4"/>
      <c r="T44" s="4"/>
      <c r="U44" s="4"/>
      <c r="V44" s="4"/>
    </row>
    <row r="45" spans="1:22" ht="15.75" customHeight="1" x14ac:dyDescent="0.2">
      <c r="A45" s="4" t="str">
        <f t="shared" ref="A45:E45" si="21">A31</f>
        <v>Januar 2021</v>
      </c>
      <c r="B45" s="4" t="str">
        <f t="shared" si="21"/>
        <v>Januar 2022</v>
      </c>
      <c r="C45" s="4" t="str">
        <f t="shared" si="21"/>
        <v>Januar 2023</v>
      </c>
      <c r="D45" s="4" t="str">
        <f t="shared" si="21"/>
        <v>Januar 2024</v>
      </c>
      <c r="E45" s="4" t="str">
        <f t="shared" si="21"/>
        <v>Januar 2025</v>
      </c>
      <c r="F45" s="4"/>
      <c r="G45" s="4"/>
      <c r="H45" s="4"/>
      <c r="I45" s="4"/>
      <c r="J45" s="4"/>
      <c r="K45" s="4"/>
      <c r="L45" s="4"/>
      <c r="M45" s="4"/>
      <c r="R45" s="4"/>
      <c r="S45" s="4"/>
      <c r="T45" s="4"/>
      <c r="U45" s="4"/>
      <c r="V45" s="4"/>
    </row>
    <row r="46" spans="1:22" ht="15.75" customHeight="1" x14ac:dyDescent="0.2">
      <c r="A46" s="4" t="str">
        <f t="shared" ref="A46:E46" si="22">A32</f>
        <v>Februar 2021</v>
      </c>
      <c r="B46" s="4" t="str">
        <f t="shared" si="22"/>
        <v>Februar 2022</v>
      </c>
      <c r="C46" s="4" t="str">
        <f t="shared" si="22"/>
        <v>Februar 2023</v>
      </c>
      <c r="D46" s="4" t="str">
        <f t="shared" si="22"/>
        <v>Februar 2024</v>
      </c>
      <c r="E46" s="4" t="str">
        <f t="shared" si="22"/>
        <v>Februar 2025</v>
      </c>
      <c r="F46" s="4"/>
      <c r="G46" s="4"/>
      <c r="H46" s="4"/>
      <c r="I46" s="4"/>
      <c r="J46" s="4"/>
      <c r="K46" s="4"/>
      <c r="L46" s="4"/>
      <c r="M46" s="4"/>
      <c r="R46" s="4"/>
      <c r="S46" s="4"/>
      <c r="T46" s="4"/>
      <c r="U46" s="4"/>
      <c r="V46" s="4"/>
    </row>
    <row r="47" spans="1:22" ht="15.75" customHeight="1" x14ac:dyDescent="0.2">
      <c r="A47" s="4" t="str">
        <f t="shared" ref="A47:E47" si="23">A33</f>
        <v>März 2021</v>
      </c>
      <c r="B47" s="4" t="str">
        <f t="shared" si="23"/>
        <v>März 2022</v>
      </c>
      <c r="C47" s="4" t="str">
        <f t="shared" si="23"/>
        <v>März 2023</v>
      </c>
      <c r="D47" s="4" t="str">
        <f t="shared" si="23"/>
        <v>März 2024</v>
      </c>
      <c r="E47" s="4" t="str">
        <f t="shared" si="23"/>
        <v>März 2025</v>
      </c>
      <c r="F47" s="4"/>
      <c r="G47" s="4"/>
      <c r="H47" s="4"/>
      <c r="I47" s="4"/>
      <c r="J47" s="4"/>
      <c r="K47" s="4"/>
      <c r="L47" s="4"/>
      <c r="M47" s="4"/>
      <c r="R47" s="4"/>
      <c r="S47" s="4"/>
      <c r="T47" s="4"/>
      <c r="U47" s="4"/>
      <c r="V47" s="4"/>
    </row>
    <row r="48" spans="1:22" ht="15.75" customHeight="1" x14ac:dyDescent="0.2">
      <c r="A48" s="4" t="str">
        <f t="shared" ref="A48:E48" si="24">A34</f>
        <v>April 2021</v>
      </c>
      <c r="B48" s="4" t="str">
        <f t="shared" si="24"/>
        <v>April 2022</v>
      </c>
      <c r="C48" s="4" t="str">
        <f t="shared" si="24"/>
        <v>April 2023</v>
      </c>
      <c r="D48" s="4" t="str">
        <f t="shared" si="24"/>
        <v>April 2024</v>
      </c>
      <c r="E48" s="4" t="str">
        <f t="shared" si="24"/>
        <v>April 2025</v>
      </c>
      <c r="F48" s="4"/>
      <c r="G48" s="4"/>
      <c r="H48" s="4"/>
      <c r="I48" s="4"/>
      <c r="J48" s="4"/>
      <c r="K48" s="4"/>
      <c r="L48" s="4"/>
      <c r="M48" s="4"/>
      <c r="R48" s="4"/>
      <c r="S48" s="4"/>
      <c r="T48" s="4"/>
      <c r="U48" s="4"/>
      <c r="V48" s="4"/>
    </row>
    <row r="49" spans="1:22" ht="15.75" customHeight="1" x14ac:dyDescent="0.2">
      <c r="A49" s="4" t="str">
        <f t="shared" ref="A49:E49" si="25">A35</f>
        <v>Mai 2021</v>
      </c>
      <c r="B49" s="4" t="str">
        <f t="shared" si="25"/>
        <v>Mai 2022</v>
      </c>
      <c r="C49" s="4" t="str">
        <f t="shared" si="25"/>
        <v>Mai 2023</v>
      </c>
      <c r="D49" s="4" t="str">
        <f t="shared" si="25"/>
        <v>Mai 2024</v>
      </c>
      <c r="E49" s="4" t="str">
        <f t="shared" si="25"/>
        <v>Mai 2025</v>
      </c>
      <c r="F49" s="4"/>
      <c r="G49" s="4"/>
      <c r="H49" s="4"/>
      <c r="I49" s="4"/>
      <c r="J49" s="4"/>
      <c r="K49" s="4"/>
      <c r="L49" s="4"/>
      <c r="M49" s="4"/>
      <c r="Q49" s="4"/>
      <c r="R49" s="4"/>
      <c r="S49" s="4"/>
      <c r="T49" s="4"/>
      <c r="U49" s="4"/>
      <c r="V49" s="4"/>
    </row>
    <row r="50" spans="1:22" ht="15.75" customHeight="1" x14ac:dyDescent="0.2">
      <c r="A50" s="4" t="str">
        <f t="shared" ref="A50:E50" si="26">A36</f>
        <v>Juni 2021</v>
      </c>
      <c r="B50" s="4" t="str">
        <f t="shared" si="26"/>
        <v>Juni 2022</v>
      </c>
      <c r="C50" s="4" t="str">
        <f t="shared" si="26"/>
        <v>Juni 2023</v>
      </c>
      <c r="D50" s="4" t="str">
        <f t="shared" si="26"/>
        <v>Juni 2024</v>
      </c>
      <c r="E50" s="4" t="str">
        <f t="shared" si="26"/>
        <v>Juni 2025</v>
      </c>
      <c r="F50" s="4"/>
      <c r="G50" s="4"/>
      <c r="H50" s="4"/>
      <c r="I50" s="4"/>
      <c r="J50" s="4"/>
      <c r="K50" s="4"/>
      <c r="L50" s="4"/>
      <c r="M50" s="4"/>
      <c r="Q50" s="4"/>
      <c r="R50" s="4"/>
      <c r="S50" s="4"/>
      <c r="T50" s="4"/>
      <c r="U50" s="4"/>
      <c r="V50" s="4"/>
    </row>
    <row r="51" spans="1:22" ht="15.75" customHeight="1" x14ac:dyDescent="0.2">
      <c r="A51" s="4" t="str">
        <f t="shared" ref="A51:E51" si="27">A37</f>
        <v>Juli 2021</v>
      </c>
      <c r="B51" s="4" t="str">
        <f t="shared" si="27"/>
        <v>Juli 2022</v>
      </c>
      <c r="C51" s="4" t="str">
        <f t="shared" si="27"/>
        <v>Juli 2023</v>
      </c>
      <c r="D51" s="4" t="str">
        <f t="shared" si="27"/>
        <v>Juli 2024</v>
      </c>
      <c r="E51" s="4" t="str">
        <f t="shared" si="27"/>
        <v>Juli 2025</v>
      </c>
      <c r="F51" s="4"/>
      <c r="G51" s="4"/>
      <c r="H51" s="4"/>
      <c r="I51" s="4"/>
      <c r="J51" s="4"/>
      <c r="K51" s="4"/>
      <c r="L51" s="4"/>
      <c r="M51" s="4"/>
      <c r="Q51" s="4"/>
      <c r="R51" s="4"/>
      <c r="S51" s="4"/>
      <c r="T51" s="4"/>
      <c r="U51" s="4"/>
      <c r="V51" s="4"/>
    </row>
    <row r="52" spans="1:22" ht="15.75" customHeight="1" x14ac:dyDescent="0.2">
      <c r="A52" s="4" t="str">
        <f t="shared" ref="A52:E52" si="28">A38</f>
        <v>August 2021</v>
      </c>
      <c r="B52" s="4" t="str">
        <f t="shared" si="28"/>
        <v>August 2022</v>
      </c>
      <c r="C52" s="4" t="str">
        <f t="shared" si="28"/>
        <v>August 2023</v>
      </c>
      <c r="D52" s="4" t="str">
        <f t="shared" si="28"/>
        <v>August 2024</v>
      </c>
      <c r="E52" s="4" t="str">
        <f t="shared" si="28"/>
        <v>August 2025</v>
      </c>
      <c r="F52" s="4"/>
      <c r="G52" s="4"/>
      <c r="H52" s="4"/>
      <c r="I52" s="4"/>
      <c r="J52" s="4"/>
      <c r="K52" s="4"/>
      <c r="L52" s="4"/>
      <c r="M52" s="4"/>
      <c r="Q52" s="4"/>
      <c r="R52" s="4"/>
      <c r="S52" s="4"/>
      <c r="T52" s="4"/>
      <c r="U52" s="4"/>
      <c r="V52" s="4"/>
    </row>
    <row r="53" spans="1:22" ht="15.75" customHeight="1" x14ac:dyDescent="0.2">
      <c r="A53" s="4" t="str">
        <f t="shared" ref="A53:E53" si="29">A39</f>
        <v>September 2021</v>
      </c>
      <c r="B53" s="4" t="str">
        <f t="shared" si="29"/>
        <v>September 2022</v>
      </c>
      <c r="C53" s="4" t="str">
        <f t="shared" si="29"/>
        <v>September 2023</v>
      </c>
      <c r="D53" s="4" t="str">
        <f t="shared" si="29"/>
        <v>September 2024</v>
      </c>
      <c r="E53" s="4" t="str">
        <f t="shared" si="29"/>
        <v>September 2025</v>
      </c>
      <c r="F53" s="4"/>
      <c r="G53" s="4"/>
      <c r="H53" s="4"/>
      <c r="I53" s="4"/>
      <c r="J53" s="4"/>
      <c r="K53" s="4"/>
      <c r="L53" s="4"/>
      <c r="M53" s="4"/>
      <c r="Q53" s="4"/>
      <c r="R53" s="4"/>
      <c r="S53" s="4"/>
      <c r="T53" s="4"/>
      <c r="U53" s="4"/>
      <c r="V53" s="4"/>
    </row>
    <row r="54" spans="1:22" ht="15.75" customHeight="1" x14ac:dyDescent="0.2">
      <c r="A54" s="4"/>
      <c r="B54" s="4"/>
      <c r="C54" s="4"/>
      <c r="D54" s="4"/>
      <c r="E54" s="4"/>
      <c r="F54" s="4"/>
      <c r="G54" s="4"/>
      <c r="H54" s="4"/>
      <c r="I54" s="4"/>
      <c r="J54" s="4"/>
      <c r="K54" s="4"/>
      <c r="L54" s="4"/>
      <c r="M54" s="4"/>
      <c r="Q54" s="4"/>
      <c r="R54" s="4"/>
      <c r="S54" s="4"/>
      <c r="T54" s="4"/>
      <c r="U54" s="4"/>
      <c r="V54" s="4"/>
    </row>
    <row r="55" spans="1:22" ht="15.75" customHeight="1" x14ac:dyDescent="0.2">
      <c r="A55" s="4"/>
      <c r="B55" s="4"/>
      <c r="C55" s="4"/>
      <c r="D55" s="4"/>
      <c r="E55" s="4"/>
      <c r="F55" s="4"/>
      <c r="G55" s="4"/>
      <c r="H55" s="4"/>
      <c r="I55" s="4"/>
      <c r="J55" s="4"/>
      <c r="K55" s="4"/>
      <c r="L55" s="4"/>
      <c r="M55" s="4"/>
      <c r="Q55" s="4"/>
      <c r="R55" s="4"/>
      <c r="S55" s="4"/>
      <c r="T55" s="4"/>
      <c r="U55" s="4"/>
      <c r="V55" s="4"/>
    </row>
    <row r="56" spans="1:22" ht="15.75" customHeight="1" x14ac:dyDescent="0.2">
      <c r="A56" s="4"/>
      <c r="B56" s="4"/>
      <c r="C56" s="4"/>
      <c r="D56" s="4"/>
      <c r="E56" s="4"/>
      <c r="F56" s="4"/>
      <c r="G56" s="4"/>
      <c r="H56" s="4"/>
      <c r="I56" s="4"/>
      <c r="J56" s="4"/>
      <c r="K56" s="4"/>
      <c r="L56" s="4"/>
      <c r="M56" s="4"/>
      <c r="Q56" s="4"/>
      <c r="R56" s="4"/>
      <c r="S56" s="4"/>
      <c r="T56" s="4"/>
      <c r="U56" s="4"/>
      <c r="V56" s="4"/>
    </row>
    <row r="57" spans="1:22" ht="15.75" customHeight="1" x14ac:dyDescent="0.2">
      <c r="A57" s="4"/>
      <c r="B57" s="4"/>
      <c r="C57" s="4"/>
      <c r="D57" s="4"/>
      <c r="E57" s="4"/>
      <c r="F57" s="4"/>
      <c r="G57" s="4"/>
      <c r="H57" s="4"/>
      <c r="I57" s="4"/>
      <c r="J57" s="4"/>
      <c r="K57" s="4"/>
      <c r="L57" s="4"/>
      <c r="M57" s="4"/>
      <c r="Q57" s="4"/>
      <c r="R57" s="4"/>
      <c r="S57" s="4"/>
      <c r="T57" s="4"/>
      <c r="U57" s="4"/>
      <c r="V57" s="4"/>
    </row>
    <row r="58" spans="1:22" ht="15.75" customHeight="1" x14ac:dyDescent="0.2">
      <c r="A58" s="4"/>
      <c r="B58" s="4"/>
      <c r="C58" s="4"/>
      <c r="D58" s="4"/>
      <c r="E58" s="4"/>
      <c r="F58" s="4"/>
      <c r="G58" s="4"/>
      <c r="H58" s="4"/>
      <c r="I58" s="4"/>
      <c r="J58" s="4"/>
      <c r="K58" s="4"/>
      <c r="L58" s="4"/>
      <c r="M58" s="4"/>
      <c r="Q58" s="4"/>
      <c r="R58" s="4"/>
      <c r="S58" s="4"/>
      <c r="T58" s="4"/>
      <c r="U58" s="4"/>
      <c r="V58" s="4"/>
    </row>
    <row r="59" spans="1:22" ht="15.75" customHeight="1" x14ac:dyDescent="0.2">
      <c r="A59" s="4"/>
      <c r="B59" s="4"/>
      <c r="C59" s="4"/>
      <c r="D59" s="4"/>
      <c r="E59" s="4"/>
      <c r="F59" s="4"/>
      <c r="G59" s="4"/>
      <c r="H59" s="4"/>
      <c r="I59" s="4"/>
      <c r="J59" s="4"/>
      <c r="K59" s="4"/>
      <c r="L59" s="4"/>
      <c r="M59" s="4"/>
      <c r="Q59" s="4"/>
      <c r="R59" s="4"/>
      <c r="S59" s="4"/>
      <c r="T59" s="4"/>
      <c r="U59" s="4"/>
      <c r="V59" s="4"/>
    </row>
    <row r="60" spans="1:22" ht="15.75" customHeight="1" x14ac:dyDescent="0.2">
      <c r="A60" s="4"/>
      <c r="B60" s="4"/>
      <c r="C60" s="4"/>
      <c r="D60" s="4"/>
      <c r="E60" s="4"/>
      <c r="F60" s="4"/>
      <c r="G60" s="4"/>
      <c r="H60" s="4"/>
      <c r="I60" s="4"/>
      <c r="J60" s="4"/>
      <c r="K60" s="4"/>
      <c r="L60" s="4"/>
      <c r="M60" s="4"/>
      <c r="Q60" s="4"/>
      <c r="R60" s="4"/>
      <c r="S60" s="4"/>
      <c r="T60" s="4"/>
      <c r="U60" s="4"/>
      <c r="V60" s="4"/>
    </row>
    <row r="61" spans="1:22" ht="15.75" customHeight="1" x14ac:dyDescent="0.2">
      <c r="A61" s="4"/>
      <c r="B61" s="4"/>
      <c r="C61" s="4"/>
      <c r="D61" s="4"/>
      <c r="E61" s="4"/>
      <c r="F61" s="4"/>
      <c r="G61" s="4"/>
      <c r="H61" s="4"/>
      <c r="I61" s="4"/>
      <c r="J61" s="4"/>
      <c r="K61" s="4"/>
      <c r="L61" s="4"/>
      <c r="M61" s="4"/>
      <c r="P61" s="4"/>
      <c r="Q61" s="4"/>
      <c r="R61" s="4"/>
      <c r="S61" s="4"/>
      <c r="T61" s="4"/>
      <c r="U61" s="4"/>
      <c r="V61" s="4"/>
    </row>
    <row r="62" spans="1:22" ht="15.75" customHeight="1" x14ac:dyDescent="0.2">
      <c r="A62" s="4"/>
      <c r="B62" s="4"/>
      <c r="C62" s="4"/>
      <c r="D62" s="4"/>
      <c r="E62" s="4"/>
      <c r="F62" s="4"/>
      <c r="G62" s="4"/>
      <c r="H62" s="4"/>
      <c r="I62" s="4"/>
      <c r="J62" s="4"/>
      <c r="K62" s="4"/>
      <c r="L62" s="4"/>
      <c r="M62" s="4"/>
      <c r="P62" s="4"/>
      <c r="Q62" s="4"/>
      <c r="R62" s="4"/>
      <c r="S62" s="4"/>
      <c r="T62" s="4"/>
      <c r="U62" s="4"/>
      <c r="V62" s="4"/>
    </row>
    <row r="63" spans="1:22" ht="15.75" customHeight="1" x14ac:dyDescent="0.2">
      <c r="A63" s="4"/>
      <c r="B63" s="4"/>
      <c r="C63" s="4"/>
      <c r="D63" s="4"/>
      <c r="E63" s="4"/>
      <c r="F63" s="4"/>
      <c r="G63" s="4"/>
      <c r="H63" s="4"/>
      <c r="I63" s="4"/>
      <c r="J63" s="4"/>
      <c r="K63" s="4"/>
      <c r="L63" s="4"/>
      <c r="M63" s="4"/>
      <c r="P63" s="4"/>
      <c r="Q63" s="4"/>
      <c r="R63" s="4"/>
      <c r="S63" s="4"/>
      <c r="T63" s="4"/>
      <c r="U63" s="4"/>
      <c r="V63" s="4"/>
    </row>
    <row r="64" spans="1:22" ht="15.75" customHeight="1" x14ac:dyDescent="0.2">
      <c r="A64" s="4"/>
      <c r="B64" s="4"/>
      <c r="C64" s="4"/>
      <c r="D64" s="4"/>
      <c r="E64" s="4"/>
      <c r="F64" s="4"/>
      <c r="G64" s="4"/>
      <c r="H64" s="4"/>
      <c r="I64" s="4"/>
      <c r="J64" s="4"/>
      <c r="K64" s="4"/>
      <c r="L64" s="4"/>
      <c r="M64" s="4"/>
      <c r="P64" s="4"/>
      <c r="Q64" s="4"/>
      <c r="R64" s="4"/>
      <c r="S64" s="4"/>
      <c r="T64" s="4"/>
      <c r="U64" s="4"/>
      <c r="V64" s="4"/>
    </row>
    <row r="65" spans="1:22" ht="15.75" customHeight="1" x14ac:dyDescent="0.2">
      <c r="A65" s="4"/>
      <c r="B65" s="4"/>
      <c r="C65" s="4"/>
      <c r="D65" s="4"/>
      <c r="E65" s="4"/>
      <c r="F65" s="4"/>
      <c r="G65" s="4"/>
      <c r="H65" s="4"/>
      <c r="I65" s="4"/>
      <c r="J65" s="4"/>
      <c r="K65" s="4"/>
      <c r="L65" s="4"/>
      <c r="M65" s="4"/>
      <c r="P65" s="4"/>
      <c r="Q65" s="4"/>
      <c r="R65" s="4"/>
      <c r="S65" s="4"/>
      <c r="T65" s="4"/>
      <c r="U65" s="4"/>
      <c r="V65" s="4"/>
    </row>
    <row r="66" spans="1:22" ht="15.75" customHeight="1" x14ac:dyDescent="0.2">
      <c r="A66" s="4"/>
      <c r="B66" s="4"/>
      <c r="C66" s="4"/>
      <c r="D66" s="4"/>
      <c r="E66" s="4"/>
      <c r="F66" s="4"/>
      <c r="G66" s="4"/>
      <c r="H66" s="4"/>
      <c r="I66" s="4"/>
      <c r="J66" s="4"/>
      <c r="K66" s="4"/>
      <c r="L66" s="4"/>
      <c r="M66" s="4"/>
      <c r="P66" s="4"/>
      <c r="Q66" s="4"/>
      <c r="R66" s="4"/>
      <c r="S66" s="4"/>
      <c r="T66" s="4"/>
      <c r="U66" s="4"/>
      <c r="V66" s="4"/>
    </row>
    <row r="67" spans="1:22" ht="15.75" customHeight="1" x14ac:dyDescent="0.2">
      <c r="A67" s="4"/>
      <c r="B67" s="4"/>
      <c r="C67" s="4"/>
      <c r="D67" s="4"/>
      <c r="E67" s="4"/>
      <c r="F67" s="4"/>
      <c r="G67" s="4"/>
      <c r="H67" s="4"/>
      <c r="I67" s="4"/>
      <c r="J67" s="4"/>
      <c r="K67" s="4"/>
      <c r="L67" s="4"/>
      <c r="M67" s="4"/>
      <c r="P67" s="4"/>
      <c r="Q67" s="4"/>
      <c r="R67" s="4"/>
      <c r="S67" s="4"/>
      <c r="T67" s="4"/>
      <c r="U67" s="4"/>
      <c r="V67" s="4"/>
    </row>
    <row r="68" spans="1:22" ht="15.75" customHeight="1" x14ac:dyDescent="0.2">
      <c r="A68" s="4"/>
      <c r="B68" s="4"/>
      <c r="C68" s="4"/>
      <c r="D68" s="4"/>
      <c r="E68" s="4"/>
      <c r="F68" s="4"/>
      <c r="G68" s="4"/>
      <c r="H68" s="4"/>
      <c r="I68" s="4"/>
      <c r="J68" s="4"/>
      <c r="K68" s="4"/>
      <c r="L68" s="4"/>
      <c r="M68" s="4"/>
      <c r="P68" s="4"/>
      <c r="Q68" s="4"/>
      <c r="R68" s="4"/>
      <c r="S68" s="4"/>
      <c r="T68" s="4"/>
      <c r="U68" s="4"/>
      <c r="V68" s="4"/>
    </row>
    <row r="69" spans="1:22" ht="15.75" customHeight="1" x14ac:dyDescent="0.2"/>
    <row r="70" spans="1:22" ht="15.75" customHeight="1" x14ac:dyDescent="0.2"/>
    <row r="71" spans="1:22" ht="15.75" customHeight="1" x14ac:dyDescent="0.2"/>
    <row r="72" spans="1:22" ht="15.75" customHeight="1" x14ac:dyDescent="0.2"/>
    <row r="73" spans="1:22" ht="15.75" customHeight="1" x14ac:dyDescent="0.2"/>
    <row r="74" spans="1:22" ht="15.75" customHeight="1" x14ac:dyDescent="0.2"/>
    <row r="75" spans="1:22" ht="15.75" customHeight="1" x14ac:dyDescent="0.2"/>
    <row r="76" spans="1:22" ht="15.75" customHeight="1" x14ac:dyDescent="0.2"/>
    <row r="77" spans="1:22" ht="15.75" customHeight="1" x14ac:dyDescent="0.2"/>
    <row r="78" spans="1:22" ht="15.75" customHeight="1" x14ac:dyDescent="0.2"/>
    <row r="79" spans="1:22" ht="15.75" customHeight="1" x14ac:dyDescent="0.2"/>
    <row r="80" spans="1:22" ht="15.75" customHeight="1" x14ac:dyDescent="0.2"/>
    <row r="81" ht="15.75" customHeight="1" x14ac:dyDescent="0.2"/>
    <row r="82" ht="15.75" customHeight="1" x14ac:dyDescent="0.2"/>
    <row r="83" ht="15.75" customHeight="1" x14ac:dyDescent="0.2"/>
  </sheetData>
  <mergeCells count="6">
    <mergeCell ref="A3:K3"/>
    <mergeCell ref="A25:K25"/>
    <mergeCell ref="B8:F8"/>
    <mergeCell ref="G8:K8"/>
    <mergeCell ref="H27:R27"/>
    <mergeCell ref="B7:F7"/>
  </mergeCells>
  <conditionalFormatting sqref="B11:K22">
    <cfRule type="cellIs" dxfId="21" priority="1" operator="equal">
      <formula>2</formula>
    </cfRule>
    <cfRule type="cellIs" dxfId="20" priority="2" operator="equal">
      <formula>1</formula>
    </cfRule>
  </conditionalFormatting>
  <conditionalFormatting sqref="I30:R41">
    <cfRule type="cellIs" dxfId="19" priority="3" operator="equal">
      <formula>-2</formula>
    </cfRule>
    <cfRule type="cellIs" dxfId="18" priority="4" operator="equal">
      <formula>2</formula>
    </cfRule>
    <cfRule type="cellIs" dxfId="17" priority="5" operator="equal">
      <formula>-1</formula>
    </cfRule>
    <cfRule type="cellIs" dxfId="16" priority="6" operator="equal">
      <formula>1</formula>
    </cfRule>
  </conditionalFormatting>
  <printOptions horizontalCentered="1"/>
  <pageMargins left="0.70866141732283472" right="0.39370078740157483" top="0.39370078740157483" bottom="0.39370078740157483" header="0.11811023622047245" footer="0.11811023622047245"/>
  <pageSetup paperSize="9" scale="66" orientation="landscape" r:id="rId1"/>
  <headerFooter alignWithMargins="0">
    <oddFooter>&amp;R&amp;7&amp;P von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37889" r:id="rId4" name="Drop Down 1">
              <controlPr defaultSize="0" print="0" autoLine="0" autoPict="0">
                <anchor moveWithCells="1">
                  <from>
                    <xdr:col>11</xdr:col>
                    <xdr:colOff>533400</xdr:colOff>
                    <xdr:row>21</xdr:row>
                    <xdr:rowOff>171450</xdr:rowOff>
                  </from>
                  <to>
                    <xdr:col>15</xdr:col>
                    <xdr:colOff>447675</xdr:colOff>
                    <xdr:row>23</xdr:row>
                    <xdr:rowOff>28575</xdr:rowOff>
                  </to>
                </anchor>
              </controlPr>
            </control>
          </mc:Choice>
        </mc:AlternateContent>
        <mc:AlternateContent xmlns:mc="http://schemas.openxmlformats.org/markup-compatibility/2006">
          <mc:Choice Requires="x14">
            <control shapeId="37890" r:id="rId5" name="Drop Down 2">
              <controlPr defaultSize="0" print="0" autoLine="0" autoPict="0">
                <anchor moveWithCells="1">
                  <from>
                    <xdr:col>11</xdr:col>
                    <xdr:colOff>561975</xdr:colOff>
                    <xdr:row>7</xdr:row>
                    <xdr:rowOff>47625</xdr:rowOff>
                  </from>
                  <to>
                    <xdr:col>17</xdr:col>
                    <xdr:colOff>209550</xdr:colOff>
                    <xdr:row>8</xdr:row>
                    <xdr:rowOff>57150</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Tabelle12">
    <tabColor rgb="FFFF0000"/>
  </sheetPr>
  <dimension ref="A1:H102"/>
  <sheetViews>
    <sheetView topLeftCell="A15" workbookViewId="0">
      <selection activeCell="I34" sqref="I34"/>
    </sheetView>
  </sheetViews>
  <sheetFormatPr baseColWidth="10" defaultColWidth="9.140625" defaultRowHeight="12.75" x14ac:dyDescent="0.2"/>
  <sheetData>
    <row r="1" spans="1:8" ht="22.5" x14ac:dyDescent="0.2">
      <c r="A1" s="390" t="s">
        <v>282</v>
      </c>
    </row>
    <row r="3" spans="1:8" x14ac:dyDescent="0.2">
      <c r="A3" s="391" t="s">
        <v>275</v>
      </c>
    </row>
    <row r="4" spans="1:8" x14ac:dyDescent="0.2">
      <c r="A4" s="391" t="s">
        <v>419</v>
      </c>
    </row>
    <row r="6" spans="1:8" ht="12.75" customHeight="1" x14ac:dyDescent="0.2">
      <c r="A6" s="525" t="s">
        <v>276</v>
      </c>
      <c r="B6" s="423"/>
      <c r="C6" s="423"/>
      <c r="D6" s="524" t="s">
        <v>278</v>
      </c>
      <c r="E6" s="524"/>
      <c r="F6" s="524"/>
      <c r="G6" s="524"/>
      <c r="H6" s="524"/>
    </row>
    <row r="7" spans="1:8" ht="31.5" x14ac:dyDescent="0.2">
      <c r="A7" s="525"/>
      <c r="B7" s="423" t="s">
        <v>173</v>
      </c>
      <c r="C7" s="423"/>
      <c r="D7" s="421" t="s">
        <v>443</v>
      </c>
      <c r="E7" s="421" t="s">
        <v>464</v>
      </c>
      <c r="F7" s="421" t="s">
        <v>476</v>
      </c>
      <c r="G7" s="421" t="s">
        <v>490</v>
      </c>
      <c r="H7" s="421" t="s">
        <v>502</v>
      </c>
    </row>
    <row r="8" spans="1:8" x14ac:dyDescent="0.2">
      <c r="A8" s="523" t="s">
        <v>271</v>
      </c>
      <c r="B8" s="422" t="s">
        <v>271</v>
      </c>
      <c r="C8" s="424"/>
      <c r="D8" s="415">
        <v>433543</v>
      </c>
      <c r="E8" s="415">
        <v>422400</v>
      </c>
      <c r="F8" s="415">
        <v>422059</v>
      </c>
      <c r="G8" s="415">
        <v>431552</v>
      </c>
      <c r="H8" s="415">
        <v>444335</v>
      </c>
    </row>
    <row r="9" spans="1:8" ht="12.75" customHeight="1" x14ac:dyDescent="0.2">
      <c r="A9" s="523"/>
      <c r="B9" s="422" t="s">
        <v>18</v>
      </c>
      <c r="C9" s="424"/>
      <c r="D9" s="415">
        <v>199547</v>
      </c>
      <c r="E9" s="415">
        <v>198684</v>
      </c>
      <c r="F9" s="415">
        <v>201615</v>
      </c>
      <c r="G9" s="415">
        <v>198143</v>
      </c>
      <c r="H9" s="415">
        <v>191163</v>
      </c>
    </row>
    <row r="10" spans="1:8" ht="12.75" customHeight="1" x14ac:dyDescent="0.2">
      <c r="A10" s="523"/>
      <c r="B10" s="422" t="s">
        <v>19</v>
      </c>
      <c r="C10" s="424"/>
      <c r="D10" s="415">
        <v>166178</v>
      </c>
      <c r="E10" s="415">
        <v>163316</v>
      </c>
      <c r="F10" s="415">
        <v>156747</v>
      </c>
      <c r="G10" s="415">
        <v>163024</v>
      </c>
      <c r="H10" s="415">
        <v>168814</v>
      </c>
    </row>
    <row r="11" spans="1:8" ht="12.75" customHeight="1" x14ac:dyDescent="0.2">
      <c r="A11" s="523"/>
      <c r="B11" s="422" t="s">
        <v>274</v>
      </c>
      <c r="C11" s="424"/>
      <c r="D11" s="415">
        <v>43204</v>
      </c>
      <c r="E11" s="415">
        <v>37715</v>
      </c>
      <c r="F11" s="415">
        <v>37316</v>
      </c>
      <c r="G11" s="415">
        <v>39234</v>
      </c>
      <c r="H11" s="415">
        <v>44490</v>
      </c>
    </row>
    <row r="12" spans="1:8" ht="12.75" customHeight="1" x14ac:dyDescent="0.2">
      <c r="A12" s="523"/>
      <c r="B12" s="422" t="s">
        <v>272</v>
      </c>
      <c r="C12" s="424"/>
      <c r="D12" s="415">
        <v>24614</v>
      </c>
      <c r="E12" s="415">
        <v>22685</v>
      </c>
      <c r="F12" s="415">
        <v>26381</v>
      </c>
      <c r="G12" s="415">
        <v>31151</v>
      </c>
      <c r="H12" s="415">
        <v>39868</v>
      </c>
    </row>
    <row r="13" spans="1:8" ht="12.75" customHeight="1" x14ac:dyDescent="0.2">
      <c r="A13" s="523" t="s">
        <v>124</v>
      </c>
      <c r="B13" s="422" t="s">
        <v>271</v>
      </c>
      <c r="C13" s="424"/>
      <c r="D13" s="415">
        <v>356201</v>
      </c>
      <c r="E13" s="415">
        <v>345595</v>
      </c>
      <c r="F13" s="415">
        <v>345163</v>
      </c>
      <c r="G13" s="415">
        <v>353213</v>
      </c>
      <c r="H13" s="415">
        <v>363133</v>
      </c>
    </row>
    <row r="14" spans="1:8" ht="21" customHeight="1" x14ac:dyDescent="0.2">
      <c r="A14" s="523"/>
      <c r="B14" s="422" t="s">
        <v>18</v>
      </c>
      <c r="C14" s="424"/>
      <c r="D14" s="415">
        <v>162128</v>
      </c>
      <c r="E14" s="415">
        <v>161154</v>
      </c>
      <c r="F14" s="415">
        <v>163828</v>
      </c>
      <c r="G14" s="415">
        <v>161712</v>
      </c>
      <c r="H14" s="415">
        <v>155519</v>
      </c>
    </row>
    <row r="15" spans="1:8" ht="21" customHeight="1" x14ac:dyDescent="0.2">
      <c r="A15" s="523"/>
      <c r="B15" s="422" t="s">
        <v>19</v>
      </c>
      <c r="C15" s="424"/>
      <c r="D15" s="415">
        <v>138195</v>
      </c>
      <c r="E15" s="415">
        <v>134952</v>
      </c>
      <c r="F15" s="415">
        <v>129660</v>
      </c>
      <c r="G15" s="415">
        <v>134318</v>
      </c>
      <c r="H15" s="415">
        <v>138865</v>
      </c>
    </row>
    <row r="16" spans="1:8" ht="21" customHeight="1" x14ac:dyDescent="0.2">
      <c r="A16" s="523"/>
      <c r="B16" s="422" t="s">
        <v>274</v>
      </c>
      <c r="C16" s="424"/>
      <c r="D16" s="415">
        <v>37939</v>
      </c>
      <c r="E16" s="415">
        <v>33101</v>
      </c>
      <c r="F16" s="415">
        <v>32531</v>
      </c>
      <c r="G16" s="415">
        <v>34078</v>
      </c>
      <c r="H16" s="415">
        <v>38296</v>
      </c>
    </row>
    <row r="17" spans="1:8" ht="21" customHeight="1" x14ac:dyDescent="0.2">
      <c r="A17" s="523"/>
      <c r="B17" s="422" t="s">
        <v>272</v>
      </c>
      <c r="C17" s="424"/>
      <c r="D17" s="415">
        <v>17939</v>
      </c>
      <c r="E17" s="415">
        <v>16388</v>
      </c>
      <c r="F17" s="415">
        <v>19144</v>
      </c>
      <c r="G17" s="415">
        <v>23105</v>
      </c>
      <c r="H17" s="415">
        <v>30453</v>
      </c>
    </row>
    <row r="18" spans="1:8" ht="12.75" customHeight="1" x14ac:dyDescent="0.2">
      <c r="A18" s="523" t="s">
        <v>108</v>
      </c>
      <c r="B18" s="422" t="s">
        <v>271</v>
      </c>
      <c r="C18" s="424"/>
      <c r="D18" s="415">
        <v>14782</v>
      </c>
      <c r="E18" s="415">
        <v>13662</v>
      </c>
      <c r="F18" s="415">
        <v>13123</v>
      </c>
      <c r="G18" s="415">
        <v>14780</v>
      </c>
      <c r="H18" s="415">
        <v>14811</v>
      </c>
    </row>
    <row r="19" spans="1:8" ht="31.5" x14ac:dyDescent="0.2">
      <c r="A19" s="523"/>
      <c r="B19" s="422" t="s">
        <v>18</v>
      </c>
      <c r="C19" s="424"/>
      <c r="D19" s="415">
        <v>6136</v>
      </c>
      <c r="E19" s="415">
        <v>5677</v>
      </c>
      <c r="F19" s="415">
        <v>5476</v>
      </c>
      <c r="G19" s="415">
        <v>5799</v>
      </c>
      <c r="H19" s="415">
        <v>5730</v>
      </c>
    </row>
    <row r="20" spans="1:8" ht="31.5" customHeight="1" x14ac:dyDescent="0.2">
      <c r="A20" s="523"/>
      <c r="B20" s="422" t="s">
        <v>19</v>
      </c>
      <c r="C20" s="424"/>
      <c r="D20" s="415">
        <v>5453</v>
      </c>
      <c r="E20" s="415">
        <v>5513</v>
      </c>
      <c r="F20" s="415">
        <v>4400</v>
      </c>
      <c r="G20" s="415">
        <v>5856</v>
      </c>
      <c r="H20" s="415">
        <v>5150</v>
      </c>
    </row>
    <row r="21" spans="1:8" ht="31.5" customHeight="1" x14ac:dyDescent="0.2">
      <c r="A21" s="523"/>
      <c r="B21" s="422" t="s">
        <v>274</v>
      </c>
      <c r="C21" s="424"/>
      <c r="D21" s="415">
        <v>1359</v>
      </c>
      <c r="E21" s="415">
        <v>1065</v>
      </c>
      <c r="F21" s="415">
        <v>1215</v>
      </c>
      <c r="G21" s="415">
        <v>1394</v>
      </c>
      <c r="H21" s="415">
        <v>1703</v>
      </c>
    </row>
    <row r="22" spans="1:8" ht="31.5" customHeight="1" x14ac:dyDescent="0.2">
      <c r="A22" s="523"/>
      <c r="B22" s="422" t="s">
        <v>272</v>
      </c>
      <c r="C22" s="424"/>
      <c r="D22" s="415">
        <v>1834</v>
      </c>
      <c r="E22" s="415">
        <v>1407</v>
      </c>
      <c r="F22" s="415">
        <v>2032</v>
      </c>
      <c r="G22" s="415">
        <v>1731</v>
      </c>
      <c r="H22" s="415">
        <v>2228</v>
      </c>
    </row>
    <row r="23" spans="1:8" ht="12.75" customHeight="1" x14ac:dyDescent="0.2">
      <c r="A23" s="523" t="s">
        <v>109</v>
      </c>
      <c r="B23" s="422" t="s">
        <v>271</v>
      </c>
      <c r="C23" s="424"/>
      <c r="D23" s="415">
        <v>7787</v>
      </c>
      <c r="E23" s="415">
        <v>6730</v>
      </c>
      <c r="F23" s="415">
        <v>6246</v>
      </c>
      <c r="G23" s="415">
        <v>7038</v>
      </c>
      <c r="H23" s="415">
        <v>8077</v>
      </c>
    </row>
    <row r="24" spans="1:8" ht="21" customHeight="1" x14ac:dyDescent="0.2">
      <c r="A24" s="523"/>
      <c r="B24" s="422" t="s">
        <v>18</v>
      </c>
      <c r="C24" s="424"/>
      <c r="D24" s="415">
        <v>3393</v>
      </c>
      <c r="E24" s="415">
        <v>2902</v>
      </c>
      <c r="F24" s="415">
        <v>2645</v>
      </c>
      <c r="G24" s="415">
        <v>2856</v>
      </c>
      <c r="H24" s="415">
        <v>3102</v>
      </c>
    </row>
    <row r="25" spans="1:8" ht="21" customHeight="1" x14ac:dyDescent="0.2">
      <c r="A25" s="523"/>
      <c r="B25" s="422" t="s">
        <v>19</v>
      </c>
      <c r="C25" s="424"/>
      <c r="D25" s="415">
        <v>2650</v>
      </c>
      <c r="E25" s="415">
        <v>2486</v>
      </c>
      <c r="F25" s="415">
        <v>2307</v>
      </c>
      <c r="G25" s="415">
        <v>2345</v>
      </c>
      <c r="H25" s="415">
        <v>2559</v>
      </c>
    </row>
    <row r="26" spans="1:8" ht="21" customHeight="1" x14ac:dyDescent="0.2">
      <c r="A26" s="523"/>
      <c r="B26" s="422" t="s">
        <v>274</v>
      </c>
      <c r="C26" s="424"/>
      <c r="D26" s="415">
        <v>745</v>
      </c>
      <c r="E26" s="415">
        <v>626</v>
      </c>
      <c r="F26" s="415">
        <v>536</v>
      </c>
      <c r="G26" s="415">
        <v>813</v>
      </c>
      <c r="H26" s="415">
        <v>1008</v>
      </c>
    </row>
    <row r="27" spans="1:8" ht="21" customHeight="1" x14ac:dyDescent="0.2">
      <c r="A27" s="523"/>
      <c r="B27" s="422" t="s">
        <v>272</v>
      </c>
      <c r="C27" s="424"/>
      <c r="D27" s="415">
        <v>999</v>
      </c>
      <c r="E27" s="415">
        <v>716</v>
      </c>
      <c r="F27" s="415">
        <v>758</v>
      </c>
      <c r="G27" s="415">
        <v>1024</v>
      </c>
      <c r="H27" s="415">
        <v>1408</v>
      </c>
    </row>
    <row r="28" spans="1:8" ht="12.75" customHeight="1" x14ac:dyDescent="0.2">
      <c r="A28" s="523" t="s">
        <v>110</v>
      </c>
      <c r="B28" s="422" t="s">
        <v>271</v>
      </c>
      <c r="C28" s="424"/>
      <c r="D28" s="415">
        <v>45926</v>
      </c>
      <c r="E28" s="415">
        <v>44818</v>
      </c>
      <c r="F28" s="415">
        <v>45412</v>
      </c>
      <c r="G28" s="415">
        <v>46064</v>
      </c>
      <c r="H28" s="415">
        <v>47472</v>
      </c>
    </row>
    <row r="29" spans="1:8" ht="31.5" x14ac:dyDescent="0.2">
      <c r="A29" s="523"/>
      <c r="B29" s="422" t="s">
        <v>18</v>
      </c>
      <c r="C29" s="424"/>
      <c r="D29" s="415">
        <v>19293</v>
      </c>
      <c r="E29" s="415">
        <v>19150</v>
      </c>
      <c r="F29" s="415">
        <v>19396</v>
      </c>
      <c r="G29" s="415">
        <v>19077</v>
      </c>
      <c r="H29" s="415">
        <v>18145</v>
      </c>
    </row>
    <row r="30" spans="1:8" ht="31.5" customHeight="1" x14ac:dyDescent="0.2">
      <c r="A30" s="523"/>
      <c r="B30" s="422" t="s">
        <v>19</v>
      </c>
      <c r="C30" s="424"/>
      <c r="D30" s="415">
        <v>18829</v>
      </c>
      <c r="E30" s="415">
        <v>18088</v>
      </c>
      <c r="F30" s="415">
        <v>18382</v>
      </c>
      <c r="G30" s="415">
        <v>18307</v>
      </c>
      <c r="H30" s="415">
        <v>19124</v>
      </c>
    </row>
    <row r="31" spans="1:8" ht="31.5" customHeight="1" x14ac:dyDescent="0.2">
      <c r="A31" s="523"/>
      <c r="B31" s="422" t="s">
        <v>274</v>
      </c>
      <c r="C31" s="424"/>
      <c r="D31" s="415">
        <v>5417</v>
      </c>
      <c r="E31" s="415">
        <v>5204</v>
      </c>
      <c r="F31" s="415">
        <v>4955</v>
      </c>
      <c r="G31" s="415">
        <v>5301</v>
      </c>
      <c r="H31" s="415">
        <v>5969</v>
      </c>
    </row>
    <row r="32" spans="1:8" ht="31.5" customHeight="1" x14ac:dyDescent="0.2">
      <c r="A32" s="523"/>
      <c r="B32" s="422" t="s">
        <v>272</v>
      </c>
      <c r="C32" s="424"/>
      <c r="D32" s="415">
        <v>2387</v>
      </c>
      <c r="E32" s="415">
        <v>2376</v>
      </c>
      <c r="F32" s="415">
        <v>2679</v>
      </c>
      <c r="G32" s="415">
        <v>3379</v>
      </c>
      <c r="H32" s="415">
        <v>4234</v>
      </c>
    </row>
    <row r="33" spans="1:8" ht="12.75" customHeight="1" x14ac:dyDescent="0.2">
      <c r="A33" s="523" t="s">
        <v>111</v>
      </c>
      <c r="B33" s="422" t="s">
        <v>271</v>
      </c>
      <c r="C33" s="424"/>
      <c r="D33" s="415">
        <v>4726</v>
      </c>
      <c r="E33" s="415">
        <v>4709</v>
      </c>
      <c r="F33" s="415">
        <v>4533</v>
      </c>
      <c r="G33" s="415">
        <v>4657</v>
      </c>
      <c r="H33" s="415">
        <v>4729</v>
      </c>
    </row>
    <row r="34" spans="1:8" ht="21" customHeight="1" x14ac:dyDescent="0.2">
      <c r="A34" s="523"/>
      <c r="B34" s="422" t="s">
        <v>18</v>
      </c>
      <c r="C34" s="424"/>
      <c r="D34" s="415">
        <v>1776</v>
      </c>
      <c r="E34" s="415">
        <v>1858</v>
      </c>
      <c r="F34" s="415">
        <v>1775</v>
      </c>
      <c r="G34" s="415">
        <v>1687</v>
      </c>
      <c r="H34" s="415">
        <v>1641</v>
      </c>
    </row>
    <row r="35" spans="1:8" ht="21" customHeight="1" x14ac:dyDescent="0.2">
      <c r="A35" s="523"/>
      <c r="B35" s="422" t="s">
        <v>19</v>
      </c>
      <c r="C35" s="424"/>
      <c r="D35" s="415">
        <v>2053</v>
      </c>
      <c r="E35" s="415">
        <v>2048</v>
      </c>
      <c r="F35" s="415">
        <v>1826</v>
      </c>
      <c r="G35" s="415">
        <v>2098</v>
      </c>
      <c r="H35" s="415">
        <v>2093</v>
      </c>
    </row>
    <row r="36" spans="1:8" ht="21" customHeight="1" x14ac:dyDescent="0.2">
      <c r="A36" s="523"/>
      <c r="B36" s="422" t="s">
        <v>274</v>
      </c>
      <c r="C36" s="424"/>
      <c r="D36" s="415">
        <v>562</v>
      </c>
      <c r="E36" s="415">
        <v>541</v>
      </c>
      <c r="F36" s="415">
        <v>536</v>
      </c>
      <c r="G36" s="415">
        <v>509</v>
      </c>
      <c r="H36" s="415">
        <v>566</v>
      </c>
    </row>
    <row r="37" spans="1:8" ht="21" customHeight="1" x14ac:dyDescent="0.2">
      <c r="A37" s="523"/>
      <c r="B37" s="422" t="s">
        <v>272</v>
      </c>
      <c r="C37" s="424"/>
      <c r="D37" s="415">
        <v>335</v>
      </c>
      <c r="E37" s="415">
        <v>262</v>
      </c>
      <c r="F37" s="415">
        <v>396</v>
      </c>
      <c r="G37" s="415">
        <v>363</v>
      </c>
      <c r="H37" s="415">
        <v>429</v>
      </c>
    </row>
    <row r="38" spans="1:8" ht="12.75" customHeight="1" x14ac:dyDescent="0.2">
      <c r="A38" s="523" t="s">
        <v>112</v>
      </c>
      <c r="B38" s="422" t="s">
        <v>271</v>
      </c>
      <c r="C38" s="424"/>
      <c r="D38" s="415">
        <v>107529</v>
      </c>
      <c r="E38" s="415">
        <v>105286</v>
      </c>
      <c r="F38" s="415">
        <v>103697</v>
      </c>
      <c r="G38" s="415">
        <v>105734</v>
      </c>
      <c r="H38" s="415">
        <v>108910</v>
      </c>
    </row>
    <row r="39" spans="1:8" ht="31.5" x14ac:dyDescent="0.2">
      <c r="A39" s="523"/>
      <c r="B39" s="422" t="s">
        <v>18</v>
      </c>
      <c r="C39" s="424"/>
      <c r="D39" s="415">
        <v>44948</v>
      </c>
      <c r="E39" s="415">
        <v>45322</v>
      </c>
      <c r="F39" s="415">
        <v>44818</v>
      </c>
      <c r="G39" s="415">
        <v>44286</v>
      </c>
      <c r="H39" s="415">
        <v>42121</v>
      </c>
    </row>
    <row r="40" spans="1:8" ht="31.5" customHeight="1" x14ac:dyDescent="0.2">
      <c r="A40" s="523"/>
      <c r="B40" s="422" t="s">
        <v>19</v>
      </c>
      <c r="C40" s="424"/>
      <c r="D40" s="415">
        <v>43775</v>
      </c>
      <c r="E40" s="415">
        <v>42958</v>
      </c>
      <c r="F40" s="415">
        <v>40714</v>
      </c>
      <c r="G40" s="415">
        <v>41016</v>
      </c>
      <c r="H40" s="415">
        <v>42058</v>
      </c>
    </row>
    <row r="41" spans="1:8" ht="31.5" customHeight="1" x14ac:dyDescent="0.2">
      <c r="A41" s="523"/>
      <c r="B41" s="422" t="s">
        <v>274</v>
      </c>
      <c r="C41" s="424"/>
      <c r="D41" s="415">
        <v>11813</v>
      </c>
      <c r="E41" s="415">
        <v>10326</v>
      </c>
      <c r="F41" s="415">
        <v>10575</v>
      </c>
      <c r="G41" s="415">
        <v>10772</v>
      </c>
      <c r="H41" s="415">
        <v>12294</v>
      </c>
    </row>
    <row r="42" spans="1:8" ht="31.5" customHeight="1" x14ac:dyDescent="0.2">
      <c r="A42" s="523"/>
      <c r="B42" s="422" t="s">
        <v>272</v>
      </c>
      <c r="C42" s="424"/>
      <c r="D42" s="415">
        <v>6993</v>
      </c>
      <c r="E42" s="415">
        <v>6680</v>
      </c>
      <c r="F42" s="415">
        <v>7590</v>
      </c>
      <c r="G42" s="415">
        <v>9660</v>
      </c>
      <c r="H42" s="415">
        <v>12437</v>
      </c>
    </row>
    <row r="43" spans="1:8" ht="12.75" customHeight="1" x14ac:dyDescent="0.2">
      <c r="A43" s="523" t="s">
        <v>113</v>
      </c>
      <c r="B43" s="422" t="s">
        <v>271</v>
      </c>
      <c r="C43" s="424"/>
      <c r="D43" s="415">
        <v>35242</v>
      </c>
      <c r="E43" s="415">
        <v>33722</v>
      </c>
      <c r="F43" s="415">
        <v>34636</v>
      </c>
      <c r="G43" s="415">
        <v>34658</v>
      </c>
      <c r="H43" s="415">
        <v>36273</v>
      </c>
    </row>
    <row r="44" spans="1:8" ht="21" customHeight="1" x14ac:dyDescent="0.2">
      <c r="A44" s="523"/>
      <c r="B44" s="422" t="s">
        <v>18</v>
      </c>
      <c r="C44" s="424"/>
      <c r="D44" s="415">
        <v>14423</v>
      </c>
      <c r="E44" s="415">
        <v>14379</v>
      </c>
      <c r="F44" s="415">
        <v>15353</v>
      </c>
      <c r="G44" s="415">
        <v>14815</v>
      </c>
      <c r="H44" s="415">
        <v>14346</v>
      </c>
    </row>
    <row r="45" spans="1:8" ht="21" customHeight="1" x14ac:dyDescent="0.2">
      <c r="A45" s="523"/>
      <c r="B45" s="422" t="s">
        <v>19</v>
      </c>
      <c r="C45" s="424"/>
      <c r="D45" s="415">
        <v>14952</v>
      </c>
      <c r="E45" s="415">
        <v>14476</v>
      </c>
      <c r="F45" s="415">
        <v>14080</v>
      </c>
      <c r="G45" s="415">
        <v>14060</v>
      </c>
      <c r="H45" s="415">
        <v>14479</v>
      </c>
    </row>
    <row r="46" spans="1:8" ht="21" customHeight="1" x14ac:dyDescent="0.2">
      <c r="A46" s="523"/>
      <c r="B46" s="422" t="s">
        <v>274</v>
      </c>
      <c r="C46" s="424"/>
      <c r="D46" s="415">
        <v>3911</v>
      </c>
      <c r="E46" s="415">
        <v>3163</v>
      </c>
      <c r="F46" s="415">
        <v>3194</v>
      </c>
      <c r="G46" s="415">
        <v>3367</v>
      </c>
      <c r="H46" s="415">
        <v>3806</v>
      </c>
    </row>
    <row r="47" spans="1:8" ht="21" customHeight="1" x14ac:dyDescent="0.2">
      <c r="A47" s="523"/>
      <c r="B47" s="422" t="s">
        <v>272</v>
      </c>
      <c r="C47" s="424"/>
      <c r="D47" s="415">
        <v>1956</v>
      </c>
      <c r="E47" s="415">
        <v>1704</v>
      </c>
      <c r="F47" s="415">
        <v>2009</v>
      </c>
      <c r="G47" s="415">
        <v>2416</v>
      </c>
      <c r="H47" s="415">
        <v>3642</v>
      </c>
    </row>
    <row r="48" spans="1:8" ht="12.75" customHeight="1" x14ac:dyDescent="0.2">
      <c r="A48" s="523" t="s">
        <v>114</v>
      </c>
      <c r="B48" s="422" t="s">
        <v>271</v>
      </c>
      <c r="C48" s="424"/>
      <c r="D48" s="415">
        <v>21573</v>
      </c>
      <c r="E48" s="415">
        <v>20107</v>
      </c>
      <c r="F48" s="415">
        <v>20526</v>
      </c>
      <c r="G48" s="415">
        <v>20346</v>
      </c>
      <c r="H48" s="415">
        <v>20912</v>
      </c>
    </row>
    <row r="49" spans="1:8" ht="31.5" x14ac:dyDescent="0.2">
      <c r="A49" s="523"/>
      <c r="B49" s="422" t="s">
        <v>18</v>
      </c>
      <c r="C49" s="424"/>
      <c r="D49" s="415">
        <v>9663</v>
      </c>
      <c r="E49" s="415">
        <v>9037</v>
      </c>
      <c r="F49" s="415">
        <v>9695</v>
      </c>
      <c r="G49" s="415">
        <v>9010</v>
      </c>
      <c r="H49" s="415">
        <v>8958</v>
      </c>
    </row>
    <row r="50" spans="1:8" ht="31.5" customHeight="1" x14ac:dyDescent="0.2">
      <c r="A50" s="523"/>
      <c r="B50" s="422" t="s">
        <v>19</v>
      </c>
      <c r="C50" s="424"/>
      <c r="D50" s="415">
        <v>8302</v>
      </c>
      <c r="E50" s="415">
        <v>7828</v>
      </c>
      <c r="F50" s="415">
        <v>7325</v>
      </c>
      <c r="G50" s="415">
        <v>7788</v>
      </c>
      <c r="H50" s="415">
        <v>8347</v>
      </c>
    </row>
    <row r="51" spans="1:8" ht="31.5" customHeight="1" x14ac:dyDescent="0.2">
      <c r="A51" s="523"/>
      <c r="B51" s="422" t="s">
        <v>274</v>
      </c>
      <c r="C51" s="424"/>
      <c r="D51" s="415">
        <v>2460</v>
      </c>
      <c r="E51" s="415">
        <v>2136</v>
      </c>
      <c r="F51" s="415">
        <v>2238</v>
      </c>
      <c r="G51" s="415">
        <v>2085</v>
      </c>
      <c r="H51" s="415">
        <v>2235</v>
      </c>
    </row>
    <row r="52" spans="1:8" ht="31.5" customHeight="1" x14ac:dyDescent="0.2">
      <c r="A52" s="523"/>
      <c r="B52" s="422" t="s">
        <v>272</v>
      </c>
      <c r="C52" s="424"/>
      <c r="D52" s="415">
        <v>1148</v>
      </c>
      <c r="E52" s="415">
        <v>1106</v>
      </c>
      <c r="F52" s="415">
        <v>1268</v>
      </c>
      <c r="G52" s="415">
        <v>1463</v>
      </c>
      <c r="H52" s="415">
        <v>1372</v>
      </c>
    </row>
    <row r="53" spans="1:8" ht="12.75" customHeight="1" x14ac:dyDescent="0.2">
      <c r="A53" s="523" t="s">
        <v>115</v>
      </c>
      <c r="B53" s="422" t="s">
        <v>271</v>
      </c>
      <c r="C53" s="424"/>
      <c r="D53" s="415">
        <v>52296</v>
      </c>
      <c r="E53" s="415">
        <v>50695</v>
      </c>
      <c r="F53" s="415">
        <v>51896</v>
      </c>
      <c r="G53" s="415">
        <v>52768</v>
      </c>
      <c r="H53" s="415">
        <v>53781</v>
      </c>
    </row>
    <row r="54" spans="1:8" ht="31.5" x14ac:dyDescent="0.2">
      <c r="A54" s="523"/>
      <c r="B54" s="422" t="s">
        <v>18</v>
      </c>
      <c r="C54" s="424"/>
      <c r="D54" s="415">
        <v>25418</v>
      </c>
      <c r="E54" s="415">
        <v>25676</v>
      </c>
      <c r="F54" s="415">
        <v>26733</v>
      </c>
      <c r="G54" s="415">
        <v>26491</v>
      </c>
      <c r="H54" s="415">
        <v>24423</v>
      </c>
    </row>
    <row r="55" spans="1:8" ht="31.5" customHeight="1" x14ac:dyDescent="0.2">
      <c r="A55" s="523"/>
      <c r="B55" s="422" t="s">
        <v>19</v>
      </c>
      <c r="C55" s="424"/>
      <c r="D55" s="415">
        <v>19232</v>
      </c>
      <c r="E55" s="415">
        <v>18692</v>
      </c>
      <c r="F55" s="415">
        <v>19164</v>
      </c>
      <c r="G55" s="415">
        <v>20039</v>
      </c>
      <c r="H55" s="415">
        <v>21166</v>
      </c>
    </row>
    <row r="56" spans="1:8" ht="31.5" customHeight="1" x14ac:dyDescent="0.2">
      <c r="A56" s="523"/>
      <c r="B56" s="422" t="s">
        <v>274</v>
      </c>
      <c r="C56" s="424"/>
      <c r="D56" s="415">
        <v>6528</v>
      </c>
      <c r="E56" s="415">
        <v>5317</v>
      </c>
      <c r="F56" s="415">
        <v>4865</v>
      </c>
      <c r="G56" s="415">
        <v>4748</v>
      </c>
      <c r="H56" s="415">
        <v>5474</v>
      </c>
    </row>
    <row r="57" spans="1:8" ht="31.5" customHeight="1" x14ac:dyDescent="0.2">
      <c r="A57" s="523"/>
      <c r="B57" s="422" t="s">
        <v>272</v>
      </c>
      <c r="C57" s="424"/>
      <c r="D57" s="415">
        <v>1118</v>
      </c>
      <c r="E57" s="415">
        <v>1010</v>
      </c>
      <c r="F57" s="415">
        <v>1134</v>
      </c>
      <c r="G57" s="415">
        <v>1490</v>
      </c>
      <c r="H57" s="415">
        <v>2718</v>
      </c>
    </row>
    <row r="58" spans="1:8" ht="12.75" customHeight="1" x14ac:dyDescent="0.2">
      <c r="A58" s="523" t="s">
        <v>116</v>
      </c>
      <c r="B58" s="422" t="s">
        <v>271</v>
      </c>
      <c r="C58" s="424"/>
      <c r="D58" s="415">
        <v>61877</v>
      </c>
      <c r="E58" s="415">
        <v>61293</v>
      </c>
      <c r="F58" s="415">
        <v>60466</v>
      </c>
      <c r="G58" s="415">
        <v>62161</v>
      </c>
      <c r="H58" s="415">
        <v>63297</v>
      </c>
    </row>
    <row r="59" spans="1:8" ht="21" customHeight="1" x14ac:dyDescent="0.2">
      <c r="A59" s="523"/>
      <c r="B59" s="422" t="s">
        <v>18</v>
      </c>
      <c r="C59" s="424"/>
      <c r="D59" s="415">
        <v>35217</v>
      </c>
      <c r="E59" s="415">
        <v>35281</v>
      </c>
      <c r="F59" s="415">
        <v>35952</v>
      </c>
      <c r="G59" s="415">
        <v>35741</v>
      </c>
      <c r="H59" s="415">
        <v>35255</v>
      </c>
    </row>
    <row r="60" spans="1:8" ht="21" customHeight="1" x14ac:dyDescent="0.2">
      <c r="A60" s="523"/>
      <c r="B60" s="422" t="s">
        <v>19</v>
      </c>
      <c r="C60" s="424"/>
      <c r="D60" s="415">
        <v>20967</v>
      </c>
      <c r="E60" s="415">
        <v>20782</v>
      </c>
      <c r="F60" s="415">
        <v>19517</v>
      </c>
      <c r="G60" s="415">
        <v>20521</v>
      </c>
      <c r="H60" s="415">
        <v>21594</v>
      </c>
    </row>
    <row r="61" spans="1:8" ht="21" customHeight="1" x14ac:dyDescent="0.2">
      <c r="A61" s="523"/>
      <c r="B61" s="422" t="s">
        <v>274</v>
      </c>
      <c r="C61" s="424"/>
      <c r="D61" s="415">
        <v>4608</v>
      </c>
      <c r="E61" s="415">
        <v>4190</v>
      </c>
      <c r="F61" s="415">
        <v>3828</v>
      </c>
      <c r="G61" s="415">
        <v>4418</v>
      </c>
      <c r="H61" s="415">
        <v>4602</v>
      </c>
    </row>
    <row r="62" spans="1:8" ht="21" customHeight="1" x14ac:dyDescent="0.2">
      <c r="A62" s="523"/>
      <c r="B62" s="422" t="s">
        <v>272</v>
      </c>
      <c r="C62" s="424"/>
      <c r="D62" s="415">
        <v>1085</v>
      </c>
      <c r="E62" s="415">
        <v>1040</v>
      </c>
      <c r="F62" s="415">
        <v>1169</v>
      </c>
      <c r="G62" s="415">
        <v>1481</v>
      </c>
      <c r="H62" s="415">
        <v>1846</v>
      </c>
    </row>
    <row r="63" spans="1:8" ht="12.75" customHeight="1" x14ac:dyDescent="0.2">
      <c r="A63" s="523" t="s">
        <v>117</v>
      </c>
      <c r="B63" s="422" t="s">
        <v>271</v>
      </c>
      <c r="C63" s="424"/>
      <c r="D63" s="415">
        <v>4463</v>
      </c>
      <c r="E63" s="415">
        <v>4573</v>
      </c>
      <c r="F63" s="415">
        <v>4628</v>
      </c>
      <c r="G63" s="415">
        <v>5007</v>
      </c>
      <c r="H63" s="415">
        <v>4871</v>
      </c>
    </row>
    <row r="64" spans="1:8" ht="21" customHeight="1" x14ac:dyDescent="0.2">
      <c r="A64" s="523"/>
      <c r="B64" s="422" t="s">
        <v>18</v>
      </c>
      <c r="C64" s="424"/>
      <c r="D64" s="415">
        <v>1861</v>
      </c>
      <c r="E64" s="415">
        <v>1872</v>
      </c>
      <c r="F64" s="415">
        <v>1985</v>
      </c>
      <c r="G64" s="415">
        <v>1950</v>
      </c>
      <c r="H64" s="415">
        <v>1798</v>
      </c>
    </row>
    <row r="65" spans="1:8" ht="21" customHeight="1" x14ac:dyDescent="0.2">
      <c r="A65" s="523"/>
      <c r="B65" s="422" t="s">
        <v>19</v>
      </c>
      <c r="C65" s="424"/>
      <c r="D65" s="415">
        <v>1982</v>
      </c>
      <c r="E65" s="415">
        <v>2081</v>
      </c>
      <c r="F65" s="415">
        <v>1945</v>
      </c>
      <c r="G65" s="415">
        <v>2288</v>
      </c>
      <c r="H65" s="415">
        <v>2295</v>
      </c>
    </row>
    <row r="66" spans="1:8" ht="21" customHeight="1" x14ac:dyDescent="0.2">
      <c r="A66" s="523"/>
      <c r="B66" s="422" t="s">
        <v>274</v>
      </c>
      <c r="C66" s="424"/>
      <c r="D66" s="415">
        <v>536</v>
      </c>
      <c r="E66" s="415">
        <v>533</v>
      </c>
      <c r="F66" s="415">
        <v>589</v>
      </c>
      <c r="G66" s="415">
        <v>671</v>
      </c>
      <c r="H66" s="415">
        <v>639</v>
      </c>
    </row>
    <row r="67" spans="1:8" ht="21" customHeight="1" x14ac:dyDescent="0.2">
      <c r="A67" s="523"/>
      <c r="B67" s="422" t="s">
        <v>272</v>
      </c>
      <c r="C67" s="424"/>
      <c r="D67" s="415">
        <v>84</v>
      </c>
      <c r="E67" s="415">
        <v>87</v>
      </c>
      <c r="F67" s="415">
        <v>109</v>
      </c>
      <c r="G67" s="415">
        <v>98</v>
      </c>
      <c r="H67" s="415">
        <v>139</v>
      </c>
    </row>
    <row r="68" spans="1:8" ht="12.75" customHeight="1" x14ac:dyDescent="0.2">
      <c r="A68" s="523" t="s">
        <v>125</v>
      </c>
      <c r="B68" s="422" t="s">
        <v>271</v>
      </c>
      <c r="C68" s="424"/>
      <c r="D68" s="415">
        <v>76789</v>
      </c>
      <c r="E68" s="415">
        <v>76186</v>
      </c>
      <c r="F68" s="415">
        <v>75808</v>
      </c>
      <c r="G68" s="415">
        <v>76435</v>
      </c>
      <c r="H68" s="415">
        <v>78324</v>
      </c>
    </row>
    <row r="69" spans="1:8" ht="21" customHeight="1" x14ac:dyDescent="0.2">
      <c r="A69" s="523"/>
      <c r="B69" s="422" t="s">
        <v>18</v>
      </c>
      <c r="C69" s="424"/>
      <c r="D69" s="415">
        <v>37247</v>
      </c>
      <c r="E69" s="415">
        <v>37388</v>
      </c>
      <c r="F69" s="415">
        <v>37623</v>
      </c>
      <c r="G69" s="415">
        <v>36222</v>
      </c>
      <c r="H69" s="415">
        <v>35417</v>
      </c>
    </row>
    <row r="70" spans="1:8" ht="21" customHeight="1" x14ac:dyDescent="0.2">
      <c r="A70" s="523"/>
      <c r="B70" s="422" t="s">
        <v>19</v>
      </c>
      <c r="C70" s="424"/>
      <c r="D70" s="415">
        <v>27802</v>
      </c>
      <c r="E70" s="415">
        <v>28149</v>
      </c>
      <c r="F70" s="415">
        <v>26766</v>
      </c>
      <c r="G70" s="415">
        <v>28286</v>
      </c>
      <c r="H70" s="415">
        <v>28842</v>
      </c>
    </row>
    <row r="71" spans="1:8" ht="21" customHeight="1" x14ac:dyDescent="0.2">
      <c r="A71" s="523"/>
      <c r="B71" s="422" t="s">
        <v>274</v>
      </c>
      <c r="C71" s="424"/>
      <c r="D71" s="415">
        <v>5225</v>
      </c>
      <c r="E71" s="415">
        <v>4550</v>
      </c>
      <c r="F71" s="415">
        <v>4620</v>
      </c>
      <c r="G71" s="415">
        <v>4832</v>
      </c>
      <c r="H71" s="415">
        <v>5733</v>
      </c>
    </row>
    <row r="72" spans="1:8" ht="21" customHeight="1" x14ac:dyDescent="0.2">
      <c r="A72" s="523"/>
      <c r="B72" s="422" t="s">
        <v>272</v>
      </c>
      <c r="C72" s="424"/>
      <c r="D72" s="415">
        <v>6515</v>
      </c>
      <c r="E72" s="415">
        <v>6099</v>
      </c>
      <c r="F72" s="415">
        <v>6799</v>
      </c>
      <c r="G72" s="415">
        <v>7095</v>
      </c>
      <c r="H72" s="415">
        <v>8332</v>
      </c>
    </row>
    <row r="73" spans="1:8" x14ac:dyDescent="0.2">
      <c r="A73" s="523" t="s">
        <v>118</v>
      </c>
      <c r="B73" s="422" t="s">
        <v>271</v>
      </c>
      <c r="C73" s="424"/>
      <c r="D73" s="415">
        <v>20788</v>
      </c>
      <c r="E73" s="415">
        <v>20902</v>
      </c>
      <c r="F73" s="415">
        <v>21176</v>
      </c>
      <c r="G73" s="415">
        <v>22152</v>
      </c>
      <c r="H73" s="415">
        <v>23196</v>
      </c>
    </row>
    <row r="74" spans="1:8" ht="12.75" customHeight="1" x14ac:dyDescent="0.2">
      <c r="A74" s="523"/>
      <c r="B74" s="422" t="s">
        <v>18</v>
      </c>
      <c r="C74" s="424"/>
      <c r="D74" s="415">
        <v>7385</v>
      </c>
      <c r="E74" s="415">
        <v>7478</v>
      </c>
      <c r="F74" s="415">
        <v>7474</v>
      </c>
      <c r="G74" s="415">
        <v>7219</v>
      </c>
      <c r="H74" s="415">
        <v>7514</v>
      </c>
    </row>
    <row r="75" spans="1:8" ht="12.75" customHeight="1" x14ac:dyDescent="0.2">
      <c r="A75" s="523"/>
      <c r="B75" s="422" t="s">
        <v>19</v>
      </c>
      <c r="C75" s="424"/>
      <c r="D75" s="415">
        <v>9070</v>
      </c>
      <c r="E75" s="415">
        <v>9475</v>
      </c>
      <c r="F75" s="415">
        <v>9005</v>
      </c>
      <c r="G75" s="415">
        <v>10591</v>
      </c>
      <c r="H75" s="415">
        <v>10491</v>
      </c>
    </row>
    <row r="76" spans="1:8" ht="12.75" customHeight="1" x14ac:dyDescent="0.2">
      <c r="A76" s="523"/>
      <c r="B76" s="422" t="s">
        <v>274</v>
      </c>
      <c r="C76" s="424"/>
      <c r="D76" s="415">
        <v>939</v>
      </c>
      <c r="E76" s="415">
        <v>814</v>
      </c>
      <c r="F76" s="415">
        <v>990</v>
      </c>
      <c r="G76" s="415">
        <v>889</v>
      </c>
      <c r="H76" s="415">
        <v>1356</v>
      </c>
    </row>
    <row r="77" spans="1:8" ht="12.75" customHeight="1" x14ac:dyDescent="0.2">
      <c r="A77" s="523"/>
      <c r="B77" s="422" t="s">
        <v>272</v>
      </c>
      <c r="C77" s="424"/>
      <c r="D77" s="415">
        <v>3394</v>
      </c>
      <c r="E77" s="415">
        <v>3135</v>
      </c>
      <c r="F77" s="415">
        <v>3707</v>
      </c>
      <c r="G77" s="415">
        <v>3453</v>
      </c>
      <c r="H77" s="415">
        <v>3835</v>
      </c>
    </row>
    <row r="78" spans="1:8" ht="12.75" customHeight="1" x14ac:dyDescent="0.2">
      <c r="A78" s="523" t="s">
        <v>119</v>
      </c>
      <c r="B78" s="422" t="s">
        <v>271</v>
      </c>
      <c r="C78" s="424"/>
      <c r="D78" s="415">
        <v>12817</v>
      </c>
      <c r="E78" s="415">
        <v>12525</v>
      </c>
      <c r="F78" s="415">
        <v>12370</v>
      </c>
      <c r="G78" s="415">
        <v>12670</v>
      </c>
      <c r="H78" s="415">
        <v>12697</v>
      </c>
    </row>
    <row r="79" spans="1:8" ht="31.5" x14ac:dyDescent="0.2">
      <c r="A79" s="523"/>
      <c r="B79" s="422" t="s">
        <v>18</v>
      </c>
      <c r="C79" s="424"/>
      <c r="D79" s="415">
        <v>5974</v>
      </c>
      <c r="E79" s="415">
        <v>6002</v>
      </c>
      <c r="F79" s="415">
        <v>5880</v>
      </c>
      <c r="G79" s="415">
        <v>6001</v>
      </c>
      <c r="H79" s="415">
        <v>5442</v>
      </c>
    </row>
    <row r="80" spans="1:8" ht="31.5" customHeight="1" x14ac:dyDescent="0.2">
      <c r="A80" s="523"/>
      <c r="B80" s="422" t="s">
        <v>19</v>
      </c>
      <c r="C80" s="424"/>
      <c r="D80" s="415">
        <v>4690</v>
      </c>
      <c r="E80" s="415">
        <v>4666</v>
      </c>
      <c r="F80" s="415">
        <v>4383</v>
      </c>
      <c r="G80" s="415">
        <v>4483</v>
      </c>
      <c r="H80" s="415">
        <v>4661</v>
      </c>
    </row>
    <row r="81" spans="1:8" ht="31.5" customHeight="1" x14ac:dyDescent="0.2">
      <c r="A81" s="523"/>
      <c r="B81" s="422" t="s">
        <v>274</v>
      </c>
      <c r="C81" s="424"/>
      <c r="D81" s="415">
        <v>824</v>
      </c>
      <c r="E81" s="415">
        <v>678</v>
      </c>
      <c r="F81" s="415">
        <v>779</v>
      </c>
      <c r="G81" s="415">
        <v>811</v>
      </c>
      <c r="H81" s="415">
        <v>903</v>
      </c>
    </row>
    <row r="82" spans="1:8" ht="31.5" customHeight="1" x14ac:dyDescent="0.2">
      <c r="A82" s="523"/>
      <c r="B82" s="422" t="s">
        <v>272</v>
      </c>
      <c r="C82" s="424"/>
      <c r="D82" s="415">
        <v>1329</v>
      </c>
      <c r="E82" s="415">
        <v>1179</v>
      </c>
      <c r="F82" s="415">
        <v>1328</v>
      </c>
      <c r="G82" s="415">
        <v>1375</v>
      </c>
      <c r="H82" s="415">
        <v>1691</v>
      </c>
    </row>
    <row r="83" spans="1:8" ht="12.75" customHeight="1" x14ac:dyDescent="0.2">
      <c r="A83" s="523" t="s">
        <v>120</v>
      </c>
      <c r="B83" s="422" t="s">
        <v>271</v>
      </c>
      <c r="C83" s="424"/>
      <c r="D83" s="415">
        <v>6505</v>
      </c>
      <c r="E83" s="415">
        <v>6138</v>
      </c>
      <c r="F83" s="415">
        <v>6251</v>
      </c>
      <c r="G83" s="415">
        <v>6263</v>
      </c>
      <c r="H83" s="415">
        <v>6545</v>
      </c>
    </row>
    <row r="84" spans="1:8" ht="31.5" x14ac:dyDescent="0.2">
      <c r="A84" s="523"/>
      <c r="B84" s="422" t="s">
        <v>18</v>
      </c>
      <c r="C84" s="424"/>
      <c r="D84" s="415">
        <v>3363</v>
      </c>
      <c r="E84" s="415">
        <v>3146</v>
      </c>
      <c r="F84" s="415">
        <v>3222</v>
      </c>
      <c r="G84" s="415">
        <v>3075</v>
      </c>
      <c r="H84" s="415">
        <v>3188</v>
      </c>
    </row>
    <row r="85" spans="1:8" ht="42" x14ac:dyDescent="0.2">
      <c r="A85" s="523"/>
      <c r="B85" s="422" t="s">
        <v>19</v>
      </c>
      <c r="C85" s="424"/>
      <c r="D85" s="415">
        <v>2262</v>
      </c>
      <c r="E85" s="415">
        <v>2039</v>
      </c>
      <c r="F85" s="415">
        <v>2018</v>
      </c>
      <c r="G85" s="415">
        <v>2047</v>
      </c>
      <c r="H85" s="415">
        <v>2212</v>
      </c>
    </row>
    <row r="86" spans="1:8" ht="52.5" x14ac:dyDescent="0.2">
      <c r="A86" s="523"/>
      <c r="B86" s="422" t="s">
        <v>274</v>
      </c>
      <c r="C86" s="424"/>
      <c r="D86" s="415">
        <v>550</v>
      </c>
      <c r="E86" s="415">
        <v>588</v>
      </c>
      <c r="F86" s="415">
        <v>573</v>
      </c>
      <c r="G86" s="415">
        <v>663</v>
      </c>
      <c r="H86" s="415">
        <v>697</v>
      </c>
    </row>
    <row r="87" spans="1:8" ht="42" x14ac:dyDescent="0.2">
      <c r="A87" s="523"/>
      <c r="B87" s="422" t="s">
        <v>272</v>
      </c>
      <c r="C87" s="424"/>
      <c r="D87" s="415">
        <v>330</v>
      </c>
      <c r="E87" s="415">
        <v>365</v>
      </c>
      <c r="F87" s="415">
        <v>438</v>
      </c>
      <c r="G87" s="415">
        <v>478</v>
      </c>
      <c r="H87" s="415">
        <v>448</v>
      </c>
    </row>
    <row r="88" spans="1:8" ht="12.75" customHeight="1" x14ac:dyDescent="0.2">
      <c r="A88" s="523" t="s">
        <v>121</v>
      </c>
      <c r="B88" s="422" t="s">
        <v>271</v>
      </c>
      <c r="C88" s="424"/>
      <c r="D88" s="415">
        <v>19325</v>
      </c>
      <c r="E88" s="415">
        <v>19218</v>
      </c>
      <c r="F88" s="415">
        <v>18932</v>
      </c>
      <c r="G88" s="415">
        <v>18614</v>
      </c>
      <c r="H88" s="415">
        <v>18607</v>
      </c>
    </row>
    <row r="89" spans="1:8" ht="21" customHeight="1" x14ac:dyDescent="0.2">
      <c r="A89" s="523"/>
      <c r="B89" s="422" t="s">
        <v>18</v>
      </c>
      <c r="C89" s="424"/>
      <c r="D89" s="415">
        <v>10635</v>
      </c>
      <c r="E89" s="415">
        <v>10782</v>
      </c>
      <c r="F89" s="415">
        <v>11009</v>
      </c>
      <c r="G89" s="415">
        <v>10351</v>
      </c>
      <c r="H89" s="415">
        <v>9972</v>
      </c>
    </row>
    <row r="90" spans="1:8" ht="21" customHeight="1" x14ac:dyDescent="0.2">
      <c r="A90" s="523"/>
      <c r="B90" s="422" t="s">
        <v>19</v>
      </c>
      <c r="C90" s="424"/>
      <c r="D90" s="415">
        <v>6256</v>
      </c>
      <c r="E90" s="415">
        <v>6238</v>
      </c>
      <c r="F90" s="415">
        <v>5927</v>
      </c>
      <c r="G90" s="415">
        <v>5806</v>
      </c>
      <c r="H90" s="415">
        <v>5749</v>
      </c>
    </row>
    <row r="91" spans="1:8" ht="21" customHeight="1" x14ac:dyDescent="0.2">
      <c r="A91" s="523"/>
      <c r="B91" s="422" t="s">
        <v>274</v>
      </c>
      <c r="C91" s="424"/>
      <c r="D91" s="415">
        <v>1618</v>
      </c>
      <c r="E91" s="415">
        <v>1436</v>
      </c>
      <c r="F91" s="415">
        <v>1327</v>
      </c>
      <c r="G91" s="415">
        <v>1488</v>
      </c>
      <c r="H91" s="415">
        <v>1616</v>
      </c>
    </row>
    <row r="92" spans="1:8" ht="21" customHeight="1" x14ac:dyDescent="0.2">
      <c r="A92" s="523"/>
      <c r="B92" s="422" t="s">
        <v>272</v>
      </c>
      <c r="C92" s="424"/>
      <c r="D92" s="415">
        <v>816</v>
      </c>
      <c r="E92" s="415">
        <v>762</v>
      </c>
      <c r="F92" s="415">
        <v>669</v>
      </c>
      <c r="G92" s="415">
        <v>969</v>
      </c>
      <c r="H92" s="415">
        <v>1270</v>
      </c>
    </row>
    <row r="93" spans="1:8" ht="12.75" customHeight="1" x14ac:dyDescent="0.2">
      <c r="A93" s="523" t="s">
        <v>122</v>
      </c>
      <c r="B93" s="422" t="s">
        <v>271</v>
      </c>
      <c r="C93" s="424"/>
      <c r="D93" s="415">
        <v>9290</v>
      </c>
      <c r="E93" s="415">
        <v>9258</v>
      </c>
      <c r="F93" s="415">
        <v>9257</v>
      </c>
      <c r="G93" s="415">
        <v>9120</v>
      </c>
      <c r="H93" s="415">
        <v>9423</v>
      </c>
    </row>
    <row r="94" spans="1:8" ht="31.5" x14ac:dyDescent="0.2">
      <c r="A94" s="523"/>
      <c r="B94" s="422" t="s">
        <v>18</v>
      </c>
      <c r="C94" s="424"/>
      <c r="D94" s="415">
        <v>5194</v>
      </c>
      <c r="E94" s="415">
        <v>5242</v>
      </c>
      <c r="F94" s="415">
        <v>5426</v>
      </c>
      <c r="G94" s="415">
        <v>5299</v>
      </c>
      <c r="H94" s="415">
        <v>5100</v>
      </c>
    </row>
    <row r="95" spans="1:8" ht="31.5" customHeight="1" x14ac:dyDescent="0.2">
      <c r="A95" s="523"/>
      <c r="B95" s="422" t="s">
        <v>19</v>
      </c>
      <c r="C95" s="424"/>
      <c r="D95" s="415">
        <v>3008</v>
      </c>
      <c r="E95" s="415">
        <v>3075</v>
      </c>
      <c r="F95" s="415">
        <v>2913</v>
      </c>
      <c r="G95" s="415">
        <v>2863</v>
      </c>
      <c r="H95" s="415">
        <v>3146</v>
      </c>
    </row>
    <row r="96" spans="1:8" ht="31.5" customHeight="1" x14ac:dyDescent="0.2">
      <c r="A96" s="523"/>
      <c r="B96" s="422" t="s">
        <v>274</v>
      </c>
      <c r="C96" s="424"/>
      <c r="D96" s="415">
        <v>790</v>
      </c>
      <c r="E96" s="415">
        <v>605</v>
      </c>
      <c r="F96" s="415">
        <v>604</v>
      </c>
      <c r="G96" s="415">
        <v>549</v>
      </c>
      <c r="H96" s="415">
        <v>685</v>
      </c>
    </row>
    <row r="97" spans="1:8" ht="31.5" customHeight="1" x14ac:dyDescent="0.2">
      <c r="A97" s="523"/>
      <c r="B97" s="422" t="s">
        <v>272</v>
      </c>
      <c r="C97" s="424"/>
      <c r="D97" s="415">
        <v>298</v>
      </c>
      <c r="E97" s="415">
        <v>336</v>
      </c>
      <c r="F97" s="415">
        <v>314</v>
      </c>
      <c r="G97" s="415">
        <v>409</v>
      </c>
      <c r="H97" s="415">
        <v>492</v>
      </c>
    </row>
    <row r="98" spans="1:8" ht="12.75" customHeight="1" x14ac:dyDescent="0.2">
      <c r="A98" s="523" t="s">
        <v>123</v>
      </c>
      <c r="B98" s="422" t="s">
        <v>271</v>
      </c>
      <c r="C98" s="424"/>
      <c r="D98" s="415">
        <v>8064</v>
      </c>
      <c r="E98" s="415">
        <v>8145</v>
      </c>
      <c r="F98" s="415">
        <v>7822</v>
      </c>
      <c r="G98" s="415">
        <v>7616</v>
      </c>
      <c r="H98" s="415">
        <v>7856</v>
      </c>
    </row>
    <row r="99" spans="1:8" ht="21" customHeight="1" x14ac:dyDescent="0.2">
      <c r="A99" s="523"/>
      <c r="B99" s="422" t="s">
        <v>18</v>
      </c>
      <c r="C99" s="424"/>
      <c r="D99" s="415">
        <v>4696</v>
      </c>
      <c r="E99" s="415">
        <v>4738</v>
      </c>
      <c r="F99" s="415">
        <v>4612</v>
      </c>
      <c r="G99" s="415">
        <v>4277</v>
      </c>
      <c r="H99" s="415">
        <v>4201</v>
      </c>
    </row>
    <row r="100" spans="1:8" ht="21" customHeight="1" x14ac:dyDescent="0.2">
      <c r="A100" s="523"/>
      <c r="B100" s="422" t="s">
        <v>19</v>
      </c>
      <c r="C100" s="424"/>
      <c r="D100" s="415">
        <v>2516</v>
      </c>
      <c r="E100" s="415">
        <v>2656</v>
      </c>
      <c r="F100" s="415">
        <v>2520</v>
      </c>
      <c r="G100" s="415">
        <v>2496</v>
      </c>
      <c r="H100" s="415">
        <v>2583</v>
      </c>
    </row>
    <row r="101" spans="1:8" ht="21" customHeight="1" x14ac:dyDescent="0.2">
      <c r="A101" s="523"/>
      <c r="B101" s="422" t="s">
        <v>274</v>
      </c>
      <c r="C101" s="424"/>
      <c r="D101" s="415">
        <v>504</v>
      </c>
      <c r="E101" s="415">
        <v>429</v>
      </c>
      <c r="F101" s="415">
        <v>347</v>
      </c>
      <c r="G101" s="415">
        <v>432</v>
      </c>
      <c r="H101" s="415">
        <v>476</v>
      </c>
    </row>
    <row r="102" spans="1:8" ht="21" customHeight="1" x14ac:dyDescent="0.2">
      <c r="A102" s="523"/>
      <c r="B102" s="422" t="s">
        <v>272</v>
      </c>
      <c r="C102" s="424"/>
      <c r="D102" s="415">
        <v>348</v>
      </c>
      <c r="E102" s="415">
        <v>322</v>
      </c>
      <c r="F102" s="415">
        <v>343</v>
      </c>
      <c r="G102" s="415">
        <v>411</v>
      </c>
      <c r="H102" s="415">
        <v>596</v>
      </c>
    </row>
  </sheetData>
  <mergeCells count="21">
    <mergeCell ref="A6:A7"/>
    <mergeCell ref="A8:A12"/>
    <mergeCell ref="D6:H6"/>
    <mergeCell ref="A13:A17"/>
    <mergeCell ref="A18:A22"/>
    <mergeCell ref="A23:A27"/>
    <mergeCell ref="A28:A32"/>
    <mergeCell ref="A33:A37"/>
    <mergeCell ref="A38:A42"/>
    <mergeCell ref="A43:A47"/>
    <mergeCell ref="A48:A52"/>
    <mergeCell ref="A53:A57"/>
    <mergeCell ref="A58:A62"/>
    <mergeCell ref="A88:A92"/>
    <mergeCell ref="A93:A97"/>
    <mergeCell ref="A98:A102"/>
    <mergeCell ref="A63:A67"/>
    <mergeCell ref="A68:A72"/>
    <mergeCell ref="A73:A77"/>
    <mergeCell ref="A78:A82"/>
    <mergeCell ref="A83:A87"/>
  </mergeCells>
  <conditionalFormatting sqref="C3:D97">
    <cfRule type="cellIs" dxfId="15" priority="3" operator="equal">
      <formula>2</formula>
    </cfRule>
    <cfRule type="cellIs" dxfId="14" priority="4" operator="equal">
      <formula>1</formula>
    </cfRule>
  </conditionalFormatting>
  <pageMargins left="0.7" right="0.7" top="0.78740157499999996" bottom="0.78740157499999996"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Tabelle13">
    <tabColor rgb="FFFFC000"/>
    <pageSetUpPr fitToPage="1"/>
  </sheetPr>
  <dimension ref="A1:R48"/>
  <sheetViews>
    <sheetView showGridLines="0" zoomScaleNormal="100" zoomScaleSheetLayoutView="100" workbookViewId="0">
      <selection activeCell="I34" sqref="I34"/>
    </sheetView>
  </sheetViews>
  <sheetFormatPr baseColWidth="10" defaultColWidth="11.42578125" defaultRowHeight="12.75" x14ac:dyDescent="0.2"/>
  <cols>
    <col min="1" max="1" width="29" style="1" customWidth="1"/>
    <col min="2" max="6" width="11.42578125" style="1"/>
    <col min="7" max="7" width="5" style="1" customWidth="1"/>
    <col min="8" max="12" width="27" style="1" bestFit="1" customWidth="1"/>
    <col min="13" max="16384" width="11.42578125" style="1"/>
  </cols>
  <sheetData>
    <row r="1" spans="1:18" ht="33.75" customHeight="1" x14ac:dyDescent="0.2">
      <c r="A1" s="412"/>
      <c r="B1" s="412"/>
      <c r="C1" s="412"/>
      <c r="D1" s="412"/>
      <c r="E1" s="412"/>
      <c r="F1" s="413" t="s">
        <v>412</v>
      </c>
      <c r="G1" s="14"/>
      <c r="K1" s="92"/>
    </row>
    <row r="2" spans="1:18" ht="11.25" customHeight="1" x14ac:dyDescent="0.2">
      <c r="A2" s="2"/>
      <c r="B2" s="2"/>
      <c r="C2" s="2"/>
      <c r="D2" s="2"/>
      <c r="E2" s="2"/>
      <c r="F2" s="2"/>
      <c r="G2" s="13"/>
      <c r="H2" s="2"/>
      <c r="I2" s="2"/>
      <c r="J2" s="2"/>
      <c r="K2" s="2"/>
      <c r="L2" s="2"/>
      <c r="M2" s="2"/>
      <c r="N2" s="2"/>
      <c r="O2" s="2"/>
      <c r="P2" s="2"/>
      <c r="Q2" s="2"/>
      <c r="R2" s="2"/>
    </row>
    <row r="3" spans="1:18" ht="31.5" customHeight="1" x14ac:dyDescent="0.2">
      <c r="A3" s="531" t="s">
        <v>131</v>
      </c>
      <c r="B3" s="531"/>
      <c r="C3" s="531"/>
      <c r="D3" s="531"/>
      <c r="E3" s="531"/>
      <c r="F3" s="531"/>
      <c r="G3" s="13"/>
      <c r="H3" s="2"/>
      <c r="I3" s="2"/>
      <c r="J3" s="2"/>
      <c r="K3" s="2"/>
      <c r="L3" s="2"/>
      <c r="M3" s="2"/>
      <c r="N3" s="2"/>
      <c r="O3" s="2"/>
      <c r="P3" s="2"/>
      <c r="Q3" s="2"/>
      <c r="R3" s="2"/>
    </row>
    <row r="4" spans="1:18" ht="15.75" customHeight="1" x14ac:dyDescent="0.2">
      <c r="A4" s="4" t="str">
        <f>Org!B1</f>
        <v>Gesamt</v>
      </c>
      <c r="B4" s="4"/>
      <c r="C4" s="4"/>
      <c r="D4" s="4"/>
      <c r="E4" s="4"/>
      <c r="F4" s="4"/>
      <c r="G4" s="19"/>
      <c r="H4" s="4"/>
      <c r="I4" s="4"/>
      <c r="J4" s="4"/>
      <c r="K4" s="4"/>
      <c r="L4" s="4"/>
      <c r="M4" s="4"/>
      <c r="N4" s="4"/>
      <c r="O4" s="4"/>
      <c r="P4" s="4"/>
      <c r="Q4" s="4"/>
      <c r="R4" s="4"/>
    </row>
    <row r="5" spans="1:18" ht="12.75" customHeight="1" x14ac:dyDescent="0.2">
      <c r="A5" s="4" t="s">
        <v>24</v>
      </c>
      <c r="B5" s="4"/>
      <c r="C5" s="4"/>
      <c r="D5" s="4"/>
      <c r="E5" s="4"/>
      <c r="F5" s="4"/>
      <c r="G5" s="19"/>
      <c r="H5" s="4"/>
      <c r="I5" s="4"/>
      <c r="J5" s="4"/>
      <c r="K5" s="4"/>
      <c r="L5" s="4"/>
      <c r="M5" s="4"/>
      <c r="N5" s="4"/>
      <c r="O5" s="4"/>
      <c r="P5" s="4"/>
      <c r="Q5" s="4"/>
      <c r="R5" s="4"/>
    </row>
    <row r="6" spans="1:18" ht="11.25" customHeight="1" x14ac:dyDescent="0.2">
      <c r="A6" s="4"/>
      <c r="B6" s="4"/>
      <c r="C6" s="4"/>
      <c r="D6" s="4"/>
      <c r="E6" s="4"/>
      <c r="F6" s="4"/>
      <c r="G6" s="19"/>
      <c r="H6" s="4"/>
      <c r="I6" s="4"/>
      <c r="J6" s="4"/>
      <c r="K6" s="4"/>
      <c r="L6" s="4"/>
      <c r="M6" s="4"/>
      <c r="N6" s="4"/>
      <c r="O6" s="4"/>
      <c r="P6" s="4"/>
      <c r="Q6" s="4"/>
      <c r="R6" s="4"/>
    </row>
    <row r="7" spans="1:18" ht="11.25" customHeight="1" x14ac:dyDescent="0.2">
      <c r="B7" s="4"/>
      <c r="C7" s="4"/>
      <c r="D7" s="4"/>
      <c r="E7" s="4"/>
      <c r="F7" s="4"/>
      <c r="G7" s="19"/>
      <c r="H7" s="4"/>
      <c r="I7" s="4"/>
      <c r="J7" s="4"/>
      <c r="K7" s="4"/>
      <c r="L7" s="4"/>
      <c r="M7" s="4"/>
      <c r="N7" s="4"/>
      <c r="O7" s="4"/>
      <c r="P7" s="4"/>
      <c r="Q7" s="4"/>
      <c r="R7" s="4"/>
    </row>
    <row r="8" spans="1:18" s="2" customFormat="1" ht="22.5" x14ac:dyDescent="0.2">
      <c r="A8" s="538" t="s">
        <v>106</v>
      </c>
      <c r="B8" s="98" t="str">
        <f>roh_Tab_2!D7</f>
        <v>September 2021</v>
      </c>
      <c r="C8" s="98" t="str">
        <f>roh_Tab_2!E7</f>
        <v>September 2022</v>
      </c>
      <c r="D8" s="98" t="str">
        <f>roh_Tab_2!F7</f>
        <v>September 2023</v>
      </c>
      <c r="E8" s="98" t="str">
        <f>roh_Tab_2!G7</f>
        <v>September 2024</v>
      </c>
      <c r="F8" s="98" t="str">
        <f>roh_Tab_2!H7</f>
        <v>September 2025</v>
      </c>
      <c r="G8" s="19"/>
      <c r="M8" s="4"/>
      <c r="N8" s="4"/>
      <c r="O8" s="4"/>
      <c r="P8" s="4"/>
      <c r="Q8" s="4"/>
      <c r="R8" s="4"/>
    </row>
    <row r="9" spans="1:18" s="2" customFormat="1" ht="11.25" customHeight="1" x14ac:dyDescent="0.2">
      <c r="A9" s="538"/>
      <c r="B9" s="35">
        <v>1</v>
      </c>
      <c r="C9" s="35">
        <v>2</v>
      </c>
      <c r="D9" s="35">
        <v>3</v>
      </c>
      <c r="E9" s="35">
        <v>4</v>
      </c>
      <c r="F9" s="35">
        <v>5</v>
      </c>
      <c r="G9" s="19"/>
      <c r="H9" s="4"/>
      <c r="I9" s="4"/>
      <c r="J9" s="4"/>
      <c r="K9" s="4"/>
      <c r="L9" s="4"/>
      <c r="M9" s="4"/>
      <c r="N9" s="4"/>
      <c r="O9" s="4"/>
      <c r="P9" s="4"/>
      <c r="Q9" s="4"/>
      <c r="R9" s="4"/>
    </row>
    <row r="10" spans="1:18" s="2" customFormat="1" ht="18.75" customHeight="1" x14ac:dyDescent="0.2">
      <c r="A10" s="95" t="s">
        <v>271</v>
      </c>
      <c r="B10" s="39">
        <f>INDEX(Tab_2_Werte,MATCH($A$4,Tab_2_Region,0)+MATCH($A10,Tab_2_Status,0)-1,MATCH(B$8,Tab_2_Monat,0))</f>
        <v>433543</v>
      </c>
      <c r="C10" s="38">
        <f>INDEX(Tab_2_Werte,MATCH($A$4,Tab_2_Region,0)+MATCH($A10,Tab_2_Status,0)-1,MATCH(C$8,Tab_2_Monat,0))</f>
        <v>422400</v>
      </c>
      <c r="D10" s="38">
        <f>INDEX(Tab_2_Werte,MATCH($A$4,Tab_2_Region,0)+MATCH($A10,Tab_2_Status,0)-1,MATCH(D$8,Tab_2_Monat,0))</f>
        <v>422059</v>
      </c>
      <c r="E10" s="38">
        <f>INDEX(Tab_2_Werte,MATCH($A$4,Tab_2_Region,0)+MATCH($A10,Tab_2_Status,0)-1,MATCH(E$8,Tab_2_Monat,0))</f>
        <v>431552</v>
      </c>
      <c r="F10" s="89">
        <f>INDEX(Tab_2_Werte,MATCH($A$4,Tab_2_Region,0)+MATCH($A10,Tab_2_Status,0)-1,MATCH(F$8,Tab_2_Monat,0))</f>
        <v>444335</v>
      </c>
      <c r="G10" s="20"/>
      <c r="H10" s="4"/>
      <c r="I10" s="4"/>
      <c r="J10" s="4"/>
      <c r="K10" s="4"/>
      <c r="L10" s="4"/>
      <c r="M10" s="4"/>
      <c r="N10" s="4"/>
      <c r="O10" s="4"/>
      <c r="P10" s="4"/>
      <c r="Q10" s="4"/>
      <c r="R10" s="4"/>
    </row>
    <row r="11" spans="1:18" s="2" customFormat="1" ht="18.75" customHeight="1" x14ac:dyDescent="0.2">
      <c r="A11" s="78" t="s">
        <v>103</v>
      </c>
      <c r="B11" s="37">
        <f>SUM(B12:B14)</f>
        <v>408929</v>
      </c>
      <c r="C11" s="40">
        <f>SUM(C12:C14)</f>
        <v>399715</v>
      </c>
      <c r="D11" s="40">
        <f>SUM(D12:D14)</f>
        <v>395678</v>
      </c>
      <c r="E11" s="40">
        <f>SUM(E12:E14)</f>
        <v>400401</v>
      </c>
      <c r="F11" s="90">
        <f>SUM(F12:F14)</f>
        <v>404467</v>
      </c>
      <c r="G11" s="20"/>
      <c r="I11" s="4"/>
      <c r="J11" s="4"/>
      <c r="K11" s="4"/>
      <c r="L11" s="4"/>
      <c r="M11" s="4"/>
      <c r="N11" s="4"/>
      <c r="O11" s="4"/>
      <c r="P11" s="4"/>
      <c r="Q11" s="4"/>
      <c r="R11" s="4"/>
    </row>
    <row r="12" spans="1:18" s="2" customFormat="1" ht="13.5" customHeight="1" x14ac:dyDescent="0.2">
      <c r="A12" s="96" t="s">
        <v>18</v>
      </c>
      <c r="B12" s="37">
        <f t="shared" ref="B12:F15" si="0">INDEX(Tab_2_Werte,MATCH($A$4,Tab_2_Region,0)+MATCH($A12,Tab_2_Status,0)-1,MATCH(B$8,Tab_2_Monat,0))</f>
        <v>199547</v>
      </c>
      <c r="C12" s="40">
        <f t="shared" si="0"/>
        <v>198684</v>
      </c>
      <c r="D12" s="40">
        <f t="shared" si="0"/>
        <v>201615</v>
      </c>
      <c r="E12" s="40">
        <f t="shared" si="0"/>
        <v>198143</v>
      </c>
      <c r="F12" s="90">
        <f t="shared" si="0"/>
        <v>191163</v>
      </c>
      <c r="G12" s="20"/>
      <c r="H12" s="4"/>
      <c r="I12" s="4"/>
      <c r="J12" s="4"/>
      <c r="K12" s="4"/>
      <c r="L12" s="4"/>
      <c r="M12" s="4"/>
      <c r="N12" s="4"/>
      <c r="O12" s="4"/>
      <c r="P12" s="4"/>
      <c r="Q12" s="4"/>
      <c r="R12" s="4"/>
    </row>
    <row r="13" spans="1:18" s="2" customFormat="1" ht="13.5" customHeight="1" x14ac:dyDescent="0.2">
      <c r="A13" s="96" t="s">
        <v>19</v>
      </c>
      <c r="B13" s="37">
        <f t="shared" si="0"/>
        <v>166178</v>
      </c>
      <c r="C13" s="40">
        <f t="shared" si="0"/>
        <v>163316</v>
      </c>
      <c r="D13" s="40">
        <f t="shared" si="0"/>
        <v>156747</v>
      </c>
      <c r="E13" s="40">
        <f t="shared" si="0"/>
        <v>163024</v>
      </c>
      <c r="F13" s="90">
        <f t="shared" si="0"/>
        <v>168814</v>
      </c>
      <c r="G13" s="20"/>
      <c r="H13" s="4"/>
      <c r="I13" s="4"/>
      <c r="J13" s="4"/>
      <c r="K13" s="4"/>
      <c r="L13" s="4"/>
      <c r="M13" s="4"/>
      <c r="N13" s="4"/>
      <c r="O13" s="4"/>
      <c r="P13" s="4"/>
      <c r="Q13" s="4"/>
      <c r="R13" s="4"/>
    </row>
    <row r="14" spans="1:18" s="2" customFormat="1" ht="13.5" customHeight="1" x14ac:dyDescent="0.2">
      <c r="A14" s="96" t="s">
        <v>274</v>
      </c>
      <c r="B14" s="37">
        <f t="shared" si="0"/>
        <v>43204</v>
      </c>
      <c r="C14" s="40">
        <f t="shared" si="0"/>
        <v>37715</v>
      </c>
      <c r="D14" s="40">
        <f t="shared" si="0"/>
        <v>37316</v>
      </c>
      <c r="E14" s="40">
        <f t="shared" si="0"/>
        <v>39234</v>
      </c>
      <c r="F14" s="90">
        <f t="shared" si="0"/>
        <v>44490</v>
      </c>
      <c r="G14" s="41"/>
      <c r="H14" s="4"/>
      <c r="I14" s="4"/>
      <c r="J14" s="4"/>
      <c r="K14" s="4"/>
      <c r="L14" s="4"/>
      <c r="M14" s="4"/>
      <c r="N14" s="4"/>
      <c r="O14" s="4"/>
      <c r="P14" s="4"/>
      <c r="Q14" s="4"/>
      <c r="R14" s="4"/>
    </row>
    <row r="15" spans="1:18" s="2" customFormat="1" ht="13.5" customHeight="1" x14ac:dyDescent="0.2">
      <c r="A15" s="97" t="s">
        <v>272</v>
      </c>
      <c r="B15" s="43">
        <f t="shared" si="0"/>
        <v>24614</v>
      </c>
      <c r="C15" s="44">
        <f t="shared" si="0"/>
        <v>22685</v>
      </c>
      <c r="D15" s="44">
        <f t="shared" si="0"/>
        <v>26381</v>
      </c>
      <c r="E15" s="44">
        <f t="shared" si="0"/>
        <v>31151</v>
      </c>
      <c r="F15" s="91">
        <f t="shared" si="0"/>
        <v>39868</v>
      </c>
      <c r="G15" s="20"/>
      <c r="H15" s="4"/>
      <c r="I15" s="9"/>
      <c r="J15" s="9"/>
      <c r="K15" s="9"/>
      <c r="L15" s="9"/>
      <c r="M15" s="4"/>
      <c r="N15" s="4"/>
      <c r="O15" s="4"/>
      <c r="P15" s="4"/>
      <c r="Q15" s="4"/>
      <c r="R15" s="4"/>
    </row>
    <row r="16" spans="1:18" s="9" customFormat="1" ht="11.25" customHeight="1" x14ac:dyDescent="0.2">
      <c r="A16" s="8" t="s">
        <v>99</v>
      </c>
      <c r="B16" s="45"/>
      <c r="C16" s="46"/>
      <c r="D16" s="45"/>
      <c r="E16" s="45"/>
      <c r="F16" s="47" t="s">
        <v>16</v>
      </c>
      <c r="G16" s="20"/>
    </row>
    <row r="17" spans="1:18" s="9" customFormat="1" ht="11.25" customHeight="1" x14ac:dyDescent="0.2">
      <c r="A17" s="10"/>
      <c r="B17" s="10"/>
      <c r="C17" s="10"/>
      <c r="D17" s="10"/>
      <c r="E17" s="10"/>
      <c r="F17" s="10"/>
      <c r="G17" s="20"/>
      <c r="H17" s="4"/>
    </row>
    <row r="18" spans="1:18" s="9" customFormat="1" ht="22.5" customHeight="1" x14ac:dyDescent="0.2">
      <c r="A18" s="532" t="s">
        <v>22</v>
      </c>
      <c r="B18" s="532"/>
      <c r="C18" s="532"/>
      <c r="D18" s="532"/>
      <c r="E18" s="532"/>
      <c r="F18" s="532"/>
      <c r="G18" s="20"/>
      <c r="H18" s="4"/>
    </row>
    <row r="19" spans="1:18" s="9" customFormat="1" ht="11.25" customHeight="1" x14ac:dyDescent="0.2">
      <c r="A19" s="10" t="s">
        <v>65</v>
      </c>
      <c r="B19" s="10"/>
      <c r="C19" s="10"/>
      <c r="D19" s="10"/>
      <c r="E19" s="10"/>
      <c r="F19" s="10"/>
      <c r="G19" s="20"/>
    </row>
    <row r="20" spans="1:18" s="9" customFormat="1" ht="11.25" customHeight="1" x14ac:dyDescent="0.15">
      <c r="A20" s="18" t="s">
        <v>23</v>
      </c>
      <c r="B20" s="10"/>
      <c r="C20" s="10"/>
      <c r="D20" s="10"/>
      <c r="E20" s="10"/>
      <c r="F20" s="10"/>
      <c r="G20" s="12"/>
    </row>
    <row r="21" spans="1:18" s="9" customFormat="1" ht="11.25" customHeight="1" x14ac:dyDescent="0.2">
      <c r="A21" s="538" t="s">
        <v>106</v>
      </c>
      <c r="B21" s="21" t="str">
        <f>CONCATENATE(RIGHT(B8,4)-1,"/",RIGHT(B8,2))</f>
        <v>2020/21</v>
      </c>
      <c r="C21" s="21" t="str">
        <f t="shared" ref="C21:F21" si="1">CONCATENATE(RIGHT(C8,4)-1,"/",RIGHT(C8,2))</f>
        <v>2021/22</v>
      </c>
      <c r="D21" s="21" t="str">
        <f t="shared" si="1"/>
        <v>2022/23</v>
      </c>
      <c r="E21" s="21" t="str">
        <f t="shared" si="1"/>
        <v>2023/24</v>
      </c>
      <c r="F21" s="21" t="str">
        <f t="shared" si="1"/>
        <v>2024/25</v>
      </c>
      <c r="G21" s="12"/>
    </row>
    <row r="22" spans="1:18" s="9" customFormat="1" ht="11.25" customHeight="1" x14ac:dyDescent="0.15">
      <c r="A22" s="538"/>
      <c r="B22" s="35">
        <v>1</v>
      </c>
      <c r="C22" s="35">
        <v>2</v>
      </c>
      <c r="D22" s="35">
        <v>3</v>
      </c>
      <c r="E22" s="35">
        <v>4</v>
      </c>
      <c r="F22" s="35">
        <v>5</v>
      </c>
      <c r="G22" s="12"/>
    </row>
    <row r="23" spans="1:18" s="2" customFormat="1" ht="11.25" customHeight="1" x14ac:dyDescent="0.2">
      <c r="A23" s="36" t="s">
        <v>21</v>
      </c>
      <c r="B23" s="109">
        <f t="shared" ref="B23:F28" si="2">B10/B$10</f>
        <v>1</v>
      </c>
      <c r="C23" s="109">
        <f t="shared" si="2"/>
        <v>1</v>
      </c>
      <c r="D23" s="109">
        <f t="shared" si="2"/>
        <v>1</v>
      </c>
      <c r="E23" s="109">
        <f t="shared" si="2"/>
        <v>1</v>
      </c>
      <c r="F23" s="109">
        <f t="shared" si="2"/>
        <v>1</v>
      </c>
      <c r="G23" s="20"/>
      <c r="H23" s="4"/>
      <c r="I23" s="4"/>
      <c r="J23" s="4"/>
      <c r="K23" s="4"/>
      <c r="L23" s="4"/>
      <c r="M23" s="4"/>
      <c r="N23" s="4"/>
      <c r="O23" s="4"/>
      <c r="P23" s="4"/>
      <c r="Q23" s="4"/>
      <c r="R23" s="4"/>
    </row>
    <row r="24" spans="1:18" s="2" customFormat="1" ht="11.25" customHeight="1" x14ac:dyDescent="0.2">
      <c r="A24" s="78" t="s">
        <v>103</v>
      </c>
      <c r="B24" s="109">
        <f t="shared" si="2"/>
        <v>0.94322593145316613</v>
      </c>
      <c r="C24" s="109">
        <f t="shared" si="2"/>
        <v>0.94629498106060606</v>
      </c>
      <c r="D24" s="109">
        <f t="shared" si="2"/>
        <v>0.93749452090821428</v>
      </c>
      <c r="E24" s="109">
        <f t="shared" si="2"/>
        <v>0.92781634658164025</v>
      </c>
      <c r="F24" s="109">
        <f t="shared" si="2"/>
        <v>0.91027490519540433</v>
      </c>
      <c r="G24" s="4"/>
      <c r="H24" s="4"/>
      <c r="I24" s="4"/>
      <c r="J24" s="4"/>
      <c r="K24" s="4"/>
      <c r="L24" s="4"/>
      <c r="M24" s="4"/>
      <c r="N24" s="4"/>
      <c r="O24" s="4"/>
      <c r="P24" s="4"/>
      <c r="Q24" s="4"/>
      <c r="R24" s="4"/>
    </row>
    <row r="25" spans="1:18" s="2" customFormat="1" ht="15.75" customHeight="1" x14ac:dyDescent="0.2">
      <c r="A25" s="16" t="s">
        <v>18</v>
      </c>
      <c r="B25" s="109">
        <f t="shared" si="2"/>
        <v>0.46027037687149835</v>
      </c>
      <c r="C25" s="109">
        <f t="shared" si="2"/>
        <v>0.47036931818181821</v>
      </c>
      <c r="D25" s="109">
        <f t="shared" si="2"/>
        <v>0.47769387692242082</v>
      </c>
      <c r="E25" s="109">
        <f t="shared" si="2"/>
        <v>0.45914049755301795</v>
      </c>
      <c r="F25" s="109">
        <f t="shared" si="2"/>
        <v>0.43022269233798821</v>
      </c>
      <c r="G25" s="4"/>
      <c r="H25" s="4"/>
      <c r="I25" s="4"/>
      <c r="J25" s="4"/>
      <c r="K25" s="4"/>
      <c r="L25" s="4"/>
      <c r="M25" s="4"/>
      <c r="N25" s="4"/>
      <c r="O25" s="4"/>
      <c r="P25" s="4"/>
      <c r="Q25" s="4"/>
      <c r="R25" s="4"/>
    </row>
    <row r="26" spans="1:18" s="2" customFormat="1" ht="15.75" customHeight="1" x14ac:dyDescent="0.2">
      <c r="A26" s="16" t="s">
        <v>19</v>
      </c>
      <c r="B26" s="109">
        <f t="shared" si="2"/>
        <v>0.38330223299649629</v>
      </c>
      <c r="C26" s="109">
        <f t="shared" si="2"/>
        <v>0.38663825757575759</v>
      </c>
      <c r="D26" s="109">
        <f t="shared" si="2"/>
        <v>0.37138646492551991</v>
      </c>
      <c r="E26" s="109">
        <f t="shared" si="2"/>
        <v>0.37776212368382028</v>
      </c>
      <c r="F26" s="109">
        <f t="shared" si="2"/>
        <v>0.37992505654517422</v>
      </c>
      <c r="G26" s="4"/>
      <c r="H26" s="4"/>
      <c r="I26" s="4"/>
      <c r="J26" s="4"/>
      <c r="K26" s="4"/>
      <c r="L26" s="4"/>
      <c r="M26" s="4"/>
      <c r="N26" s="4"/>
      <c r="O26" s="4"/>
      <c r="P26" s="4"/>
      <c r="Q26" s="4"/>
      <c r="R26" s="4"/>
    </row>
    <row r="27" spans="1:18" s="2" customFormat="1" ht="15.75" customHeight="1" x14ac:dyDescent="0.2">
      <c r="A27" s="16" t="s">
        <v>105</v>
      </c>
      <c r="B27" s="109">
        <f t="shared" si="2"/>
        <v>9.9653321585171484E-2</v>
      </c>
      <c r="C27" s="109">
        <f t="shared" si="2"/>
        <v>8.9287405303030309E-2</v>
      </c>
      <c r="D27" s="109">
        <f t="shared" si="2"/>
        <v>8.8414179060273559E-2</v>
      </c>
      <c r="E27" s="109">
        <f t="shared" si="2"/>
        <v>9.0913725344802021E-2</v>
      </c>
      <c r="F27" s="109">
        <f t="shared" si="2"/>
        <v>0.10012715631224189</v>
      </c>
      <c r="G27" s="4"/>
      <c r="H27" s="4"/>
      <c r="I27" s="4"/>
      <c r="J27" s="4"/>
      <c r="K27" s="4"/>
      <c r="L27" s="4"/>
      <c r="M27" s="4"/>
      <c r="N27" s="4"/>
      <c r="O27" s="4"/>
      <c r="P27" s="4"/>
      <c r="Q27" s="4"/>
      <c r="R27" s="4"/>
    </row>
    <row r="28" spans="1:18" s="2" customFormat="1" ht="15.75" customHeight="1" x14ac:dyDescent="0.2">
      <c r="A28" s="108" t="s">
        <v>104</v>
      </c>
      <c r="B28" s="109">
        <f t="shared" si="2"/>
        <v>5.6774068546833881E-2</v>
      </c>
      <c r="C28" s="109">
        <f t="shared" si="2"/>
        <v>5.3705018939393938E-2</v>
      </c>
      <c r="D28" s="109">
        <f t="shared" si="2"/>
        <v>6.2505479091785748E-2</v>
      </c>
      <c r="E28" s="109">
        <f t="shared" si="2"/>
        <v>7.2183653418359778E-2</v>
      </c>
      <c r="F28" s="109">
        <f t="shared" si="2"/>
        <v>8.9725094804595631E-2</v>
      </c>
      <c r="G28" s="4"/>
      <c r="H28" s="4"/>
      <c r="I28" s="4"/>
      <c r="J28" s="4"/>
      <c r="K28" s="4"/>
      <c r="L28" s="4"/>
      <c r="M28" s="4"/>
      <c r="N28" s="4"/>
      <c r="O28" s="4"/>
      <c r="P28" s="4"/>
      <c r="Q28" s="4"/>
      <c r="R28" s="4"/>
    </row>
    <row r="29" spans="1:18" s="2" customFormat="1" ht="15.75" customHeight="1" x14ac:dyDescent="0.2">
      <c r="A29" s="4"/>
      <c r="B29" s="4"/>
      <c r="C29" s="4"/>
      <c r="D29" s="4"/>
      <c r="E29" s="4"/>
      <c r="F29" s="4"/>
      <c r="G29" s="4"/>
      <c r="H29" s="4"/>
      <c r="I29" s="4"/>
      <c r="J29" s="4"/>
      <c r="K29" s="4"/>
      <c r="L29" s="4"/>
      <c r="M29" s="4"/>
      <c r="N29" s="4"/>
      <c r="O29" s="4"/>
      <c r="P29" s="4"/>
      <c r="Q29" s="4"/>
      <c r="R29" s="4"/>
    </row>
    <row r="30" spans="1:18" s="2" customFormat="1" ht="15.75" customHeight="1" x14ac:dyDescent="0.2">
      <c r="A30" s="4"/>
      <c r="B30" s="4"/>
      <c r="C30" s="4"/>
      <c r="D30" s="4"/>
      <c r="E30" s="4"/>
      <c r="F30" s="4"/>
      <c r="G30" s="4"/>
      <c r="H30" s="4"/>
      <c r="I30" s="4"/>
      <c r="J30" s="4"/>
      <c r="K30" s="4"/>
      <c r="L30" s="4"/>
      <c r="M30" s="4"/>
      <c r="N30" s="4"/>
      <c r="O30" s="4"/>
      <c r="P30" s="4"/>
      <c r="Q30" s="4"/>
      <c r="R30" s="4"/>
    </row>
    <row r="31" spans="1:18" s="2" customFormat="1" ht="15.75" customHeight="1" x14ac:dyDescent="0.2">
      <c r="A31" s="4"/>
      <c r="B31" s="4"/>
      <c r="C31" s="4"/>
      <c r="D31" s="4"/>
      <c r="E31" s="4"/>
      <c r="F31" s="4"/>
      <c r="G31" s="4"/>
      <c r="H31" s="4"/>
      <c r="I31" s="4"/>
      <c r="J31" s="4"/>
      <c r="K31" s="4"/>
      <c r="L31" s="4"/>
      <c r="M31" s="4"/>
      <c r="N31" s="4"/>
      <c r="O31" s="4"/>
      <c r="P31" s="4"/>
      <c r="Q31" s="4"/>
      <c r="R31" s="4"/>
    </row>
    <row r="32" spans="1:18" s="2" customFormat="1" ht="15.75" customHeight="1" x14ac:dyDescent="0.2">
      <c r="A32" s="4"/>
      <c r="B32" s="4"/>
      <c r="C32" s="4"/>
      <c r="D32" s="4"/>
      <c r="E32" s="4"/>
      <c r="F32" s="4"/>
      <c r="G32" s="4"/>
      <c r="H32" s="4"/>
      <c r="I32" s="4"/>
      <c r="J32" s="4"/>
      <c r="K32" s="4"/>
      <c r="L32" s="4"/>
      <c r="M32" s="4"/>
      <c r="N32" s="4"/>
      <c r="O32" s="4"/>
      <c r="P32" s="4"/>
      <c r="Q32" s="4"/>
      <c r="R32" s="4"/>
    </row>
    <row r="33" spans="1:18" ht="15.75" customHeight="1" x14ac:dyDescent="0.2">
      <c r="A33" s="4"/>
      <c r="B33" s="4"/>
      <c r="C33" s="4"/>
      <c r="D33" s="4"/>
      <c r="E33" s="4"/>
      <c r="F33" s="4"/>
      <c r="G33" s="4"/>
      <c r="H33" s="4"/>
      <c r="I33" s="4"/>
      <c r="J33" s="4"/>
      <c r="K33" s="4"/>
      <c r="L33" s="4"/>
      <c r="M33" s="4"/>
      <c r="N33" s="4"/>
      <c r="O33" s="4"/>
      <c r="P33" s="4"/>
      <c r="Q33" s="4"/>
      <c r="R33" s="4"/>
    </row>
    <row r="34" spans="1:18" ht="15.75" customHeight="1" x14ac:dyDescent="0.2"/>
    <row r="35" spans="1:18" ht="15.75" customHeight="1" x14ac:dyDescent="0.2"/>
    <row r="36" spans="1:18" ht="15.75" customHeight="1" x14ac:dyDescent="0.2"/>
    <row r="37" spans="1:18" ht="15.75" customHeight="1" x14ac:dyDescent="0.2"/>
    <row r="38" spans="1:18" ht="15.75" customHeight="1" x14ac:dyDescent="0.2"/>
    <row r="39" spans="1:18" ht="15.75" customHeight="1" x14ac:dyDescent="0.2"/>
    <row r="40" spans="1:18" ht="15.75" customHeight="1" x14ac:dyDescent="0.2"/>
    <row r="41" spans="1:18" ht="15.75" customHeight="1" x14ac:dyDescent="0.2"/>
    <row r="42" spans="1:18" ht="15.75" customHeight="1" x14ac:dyDescent="0.2"/>
    <row r="43" spans="1:18" ht="15.75" customHeight="1" x14ac:dyDescent="0.2"/>
    <row r="44" spans="1:18" ht="15.75" customHeight="1" x14ac:dyDescent="0.2"/>
    <row r="45" spans="1:18" ht="15.75" customHeight="1" x14ac:dyDescent="0.2"/>
    <row r="46" spans="1:18" ht="15.75" customHeight="1" x14ac:dyDescent="0.2"/>
    <row r="47" spans="1:18" ht="15.75" customHeight="1" x14ac:dyDescent="0.2"/>
    <row r="48" spans="1:18" ht="15.75" customHeight="1" x14ac:dyDescent="0.2"/>
  </sheetData>
  <mergeCells count="4">
    <mergeCell ref="A3:F3"/>
    <mergeCell ref="A8:A9"/>
    <mergeCell ref="A18:F18"/>
    <mergeCell ref="A21:A22"/>
  </mergeCells>
  <printOptions horizontalCentered="1"/>
  <pageMargins left="0.70866141732283472" right="0.39370078740157483" top="0.39370078740157483" bottom="0.39370078740157483" header="0.11811023622047245" footer="0.11811023622047245"/>
  <pageSetup paperSize="9" orientation="portrait" r:id="rId1"/>
  <headerFooter alignWithMargins="0">
    <oddFooter>&amp;R&amp;7&amp;P von &amp;N</oddFoot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Tabelle14">
    <tabColor rgb="FFFF0000"/>
  </sheetPr>
  <dimension ref="A1:AB578"/>
  <sheetViews>
    <sheetView zoomScale="80" zoomScaleNormal="80" workbookViewId="0">
      <selection activeCell="I34" sqref="I34"/>
    </sheetView>
  </sheetViews>
  <sheetFormatPr baseColWidth="10" defaultColWidth="9.140625" defaultRowHeight="12.75" x14ac:dyDescent="0.2"/>
  <sheetData>
    <row r="1" spans="1:28" ht="22.5" x14ac:dyDescent="0.2">
      <c r="A1" s="390" t="s">
        <v>283</v>
      </c>
    </row>
    <row r="3" spans="1:28" x14ac:dyDescent="0.2">
      <c r="A3" s="391" t="s">
        <v>275</v>
      </c>
    </row>
    <row r="4" spans="1:28" x14ac:dyDescent="0.2">
      <c r="A4" s="391" t="s">
        <v>420</v>
      </c>
    </row>
    <row r="6" spans="1:28" ht="12.75" customHeight="1" x14ac:dyDescent="0.2">
      <c r="A6" s="525" t="s">
        <v>276</v>
      </c>
      <c r="B6" s="423"/>
      <c r="C6" s="423"/>
      <c r="D6" s="524" t="s">
        <v>278</v>
      </c>
      <c r="E6" s="524"/>
      <c r="F6" s="524"/>
      <c r="G6" s="524"/>
      <c r="H6" s="524"/>
      <c r="I6" s="524"/>
      <c r="J6" s="524"/>
      <c r="K6" s="524"/>
      <c r="L6" s="524"/>
      <c r="M6" s="524"/>
      <c r="N6" s="524"/>
      <c r="O6" s="524"/>
      <c r="P6" s="524"/>
      <c r="Q6" s="524"/>
      <c r="R6" s="524"/>
      <c r="S6" s="524"/>
      <c r="T6" s="524"/>
      <c r="U6" s="524"/>
      <c r="V6" s="524"/>
      <c r="W6" s="524"/>
      <c r="X6" s="524"/>
      <c r="Y6" s="524"/>
      <c r="Z6" s="524"/>
      <c r="AA6" s="524"/>
      <c r="AB6" s="524"/>
    </row>
    <row r="7" spans="1:28" ht="12.75" customHeight="1" x14ac:dyDescent="0.2">
      <c r="A7" s="525"/>
      <c r="B7" s="423" t="s">
        <v>175</v>
      </c>
      <c r="C7" s="423"/>
      <c r="D7" s="524" t="s">
        <v>443</v>
      </c>
      <c r="E7" s="524"/>
      <c r="F7" s="524"/>
      <c r="G7" s="524"/>
      <c r="H7" s="524"/>
      <c r="I7" s="524" t="s">
        <v>464</v>
      </c>
      <c r="J7" s="524"/>
      <c r="K7" s="524"/>
      <c r="L7" s="524"/>
      <c r="M7" s="524"/>
      <c r="N7" s="524" t="s">
        <v>476</v>
      </c>
      <c r="O7" s="524"/>
      <c r="P7" s="524"/>
      <c r="Q7" s="524"/>
      <c r="R7" s="524"/>
      <c r="S7" s="524" t="s">
        <v>490</v>
      </c>
      <c r="T7" s="524"/>
      <c r="U7" s="524"/>
      <c r="V7" s="524"/>
      <c r="W7" s="524"/>
      <c r="X7" s="524" t="s">
        <v>502</v>
      </c>
      <c r="Y7" s="524"/>
      <c r="Z7" s="524"/>
      <c r="AA7" s="524"/>
      <c r="AB7" s="524"/>
    </row>
    <row r="8" spans="1:28" ht="52.5" x14ac:dyDescent="0.2">
      <c r="A8" s="525"/>
      <c r="B8" s="423" t="s">
        <v>445</v>
      </c>
      <c r="C8" s="423"/>
      <c r="D8" s="421" t="s">
        <v>271</v>
      </c>
      <c r="E8" s="421" t="s">
        <v>18</v>
      </c>
      <c r="F8" s="421" t="s">
        <v>19</v>
      </c>
      <c r="G8" s="421" t="s">
        <v>274</v>
      </c>
      <c r="H8" s="421" t="s">
        <v>272</v>
      </c>
      <c r="I8" s="421" t="s">
        <v>271</v>
      </c>
      <c r="J8" s="421" t="s">
        <v>18</v>
      </c>
      <c r="K8" s="421" t="s">
        <v>19</v>
      </c>
      <c r="L8" s="421" t="s">
        <v>274</v>
      </c>
      <c r="M8" s="421" t="s">
        <v>272</v>
      </c>
      <c r="N8" s="421" t="s">
        <v>271</v>
      </c>
      <c r="O8" s="421" t="s">
        <v>18</v>
      </c>
      <c r="P8" s="421" t="s">
        <v>19</v>
      </c>
      <c r="Q8" s="421" t="s">
        <v>274</v>
      </c>
      <c r="R8" s="421" t="s">
        <v>272</v>
      </c>
      <c r="S8" s="421" t="s">
        <v>271</v>
      </c>
      <c r="T8" s="421" t="s">
        <v>18</v>
      </c>
      <c r="U8" s="421" t="s">
        <v>19</v>
      </c>
      <c r="V8" s="421" t="s">
        <v>274</v>
      </c>
      <c r="W8" s="421" t="s">
        <v>272</v>
      </c>
      <c r="X8" s="421" t="s">
        <v>271</v>
      </c>
      <c r="Y8" s="421" t="s">
        <v>18</v>
      </c>
      <c r="Z8" s="421" t="s">
        <v>19</v>
      </c>
      <c r="AA8" s="421" t="s">
        <v>274</v>
      </c>
      <c r="AB8" s="421" t="s">
        <v>272</v>
      </c>
    </row>
    <row r="9" spans="1:28" x14ac:dyDescent="0.2">
      <c r="A9" s="523" t="s">
        <v>271</v>
      </c>
      <c r="B9" s="422" t="s">
        <v>101</v>
      </c>
      <c r="C9" s="424"/>
      <c r="D9" s="415">
        <v>268518</v>
      </c>
      <c r="E9" s="415">
        <v>123304</v>
      </c>
      <c r="F9" s="415">
        <v>101979</v>
      </c>
      <c r="G9" s="415">
        <v>27488</v>
      </c>
      <c r="H9" s="415">
        <v>15747</v>
      </c>
      <c r="I9" s="415">
        <v>261561</v>
      </c>
      <c r="J9" s="415">
        <v>123712</v>
      </c>
      <c r="K9" s="415">
        <v>99277</v>
      </c>
      <c r="L9" s="415">
        <v>24069</v>
      </c>
      <c r="M9" s="415">
        <v>14503</v>
      </c>
      <c r="N9" s="415">
        <v>262431</v>
      </c>
      <c r="O9" s="415">
        <v>126713</v>
      </c>
      <c r="P9" s="415">
        <v>95334</v>
      </c>
      <c r="Q9" s="415">
        <v>23529</v>
      </c>
      <c r="R9" s="415">
        <v>16855</v>
      </c>
      <c r="S9" s="415">
        <v>269765</v>
      </c>
      <c r="T9" s="415">
        <v>124930</v>
      </c>
      <c r="U9" s="415">
        <v>99652</v>
      </c>
      <c r="V9" s="415">
        <v>25109</v>
      </c>
      <c r="W9" s="415">
        <v>20074</v>
      </c>
      <c r="X9" s="415">
        <v>278786</v>
      </c>
      <c r="Y9" s="415">
        <v>120074</v>
      </c>
      <c r="Z9" s="415">
        <v>104333</v>
      </c>
      <c r="AA9" s="415">
        <v>28562</v>
      </c>
      <c r="AB9" s="415">
        <v>25817</v>
      </c>
    </row>
    <row r="10" spans="1:28" x14ac:dyDescent="0.2">
      <c r="A10" s="523"/>
      <c r="B10" s="422" t="s">
        <v>102</v>
      </c>
      <c r="C10" s="424"/>
      <c r="D10" s="415">
        <v>164986</v>
      </c>
      <c r="E10" s="415">
        <v>76227</v>
      </c>
      <c r="F10" s="415">
        <v>64187</v>
      </c>
      <c r="G10" s="415">
        <v>15708</v>
      </c>
      <c r="H10" s="415">
        <v>8864</v>
      </c>
      <c r="I10" s="415">
        <v>160741</v>
      </c>
      <c r="J10" s="415">
        <v>74925</v>
      </c>
      <c r="K10" s="415">
        <v>63999</v>
      </c>
      <c r="L10" s="415">
        <v>13637</v>
      </c>
      <c r="M10" s="415">
        <v>8180</v>
      </c>
      <c r="N10" s="415">
        <v>159628</v>
      </c>
      <c r="O10" s="415">
        <v>74902</v>
      </c>
      <c r="P10" s="415">
        <v>61413</v>
      </c>
      <c r="Q10" s="415">
        <v>13787</v>
      </c>
      <c r="R10" s="415">
        <v>9526</v>
      </c>
      <c r="S10" s="415">
        <v>161787</v>
      </c>
      <c r="T10" s="415">
        <v>73213</v>
      </c>
      <c r="U10" s="415">
        <v>63372</v>
      </c>
      <c r="V10" s="415">
        <v>14125</v>
      </c>
      <c r="W10" s="415">
        <v>11077</v>
      </c>
      <c r="X10" s="415">
        <v>165549</v>
      </c>
      <c r="Y10" s="415">
        <v>71089</v>
      </c>
      <c r="Z10" s="415">
        <v>64481</v>
      </c>
      <c r="AA10" s="415">
        <v>15928</v>
      </c>
      <c r="AB10" s="415">
        <v>14051</v>
      </c>
    </row>
    <row r="11" spans="1:28" x14ac:dyDescent="0.2">
      <c r="A11" s="523"/>
      <c r="B11" s="422" t="s">
        <v>54</v>
      </c>
      <c r="C11" s="424"/>
      <c r="D11" s="415">
        <v>353614</v>
      </c>
      <c r="E11" s="415">
        <v>171111</v>
      </c>
      <c r="F11" s="415">
        <v>129343</v>
      </c>
      <c r="G11" s="415">
        <v>34185</v>
      </c>
      <c r="H11" s="415">
        <v>18975</v>
      </c>
      <c r="I11" s="415">
        <v>343440</v>
      </c>
      <c r="J11" s="415">
        <v>169121</v>
      </c>
      <c r="K11" s="415">
        <v>127165</v>
      </c>
      <c r="L11" s="415">
        <v>29746</v>
      </c>
      <c r="M11" s="415">
        <v>17408</v>
      </c>
      <c r="N11" s="415">
        <v>340534</v>
      </c>
      <c r="O11" s="415">
        <v>171256</v>
      </c>
      <c r="P11" s="415">
        <v>120748</v>
      </c>
      <c r="Q11" s="415">
        <v>28817</v>
      </c>
      <c r="R11" s="415">
        <v>19713</v>
      </c>
      <c r="S11" s="415">
        <v>337424</v>
      </c>
      <c r="T11" s="415">
        <v>165087</v>
      </c>
      <c r="U11" s="415">
        <v>121188</v>
      </c>
      <c r="V11" s="415">
        <v>29278</v>
      </c>
      <c r="W11" s="415">
        <v>21871</v>
      </c>
      <c r="X11" s="415">
        <v>334936</v>
      </c>
      <c r="Y11" s="415">
        <v>154939</v>
      </c>
      <c r="Z11" s="415">
        <v>121084</v>
      </c>
      <c r="AA11" s="415">
        <v>31521</v>
      </c>
      <c r="AB11" s="415">
        <v>27392</v>
      </c>
    </row>
    <row r="12" spans="1:28" x14ac:dyDescent="0.2">
      <c r="A12" s="523"/>
      <c r="B12" s="422" t="s">
        <v>55</v>
      </c>
      <c r="C12" s="424"/>
      <c r="D12" s="415">
        <v>79928</v>
      </c>
      <c r="E12" s="415">
        <v>28436</v>
      </c>
      <c r="F12" s="415">
        <v>36834</v>
      </c>
      <c r="G12" s="415">
        <v>9019</v>
      </c>
      <c r="H12" s="415">
        <v>5639</v>
      </c>
      <c r="I12" s="415">
        <v>78959</v>
      </c>
      <c r="J12" s="415">
        <v>29563</v>
      </c>
      <c r="K12" s="415">
        <v>36150</v>
      </c>
      <c r="L12" s="415">
        <v>7969</v>
      </c>
      <c r="M12" s="415">
        <v>5277</v>
      </c>
      <c r="N12" s="415">
        <v>81524</v>
      </c>
      <c r="O12" s="415">
        <v>30358</v>
      </c>
      <c r="P12" s="415">
        <v>35999</v>
      </c>
      <c r="Q12" s="415">
        <v>8499</v>
      </c>
      <c r="R12" s="415">
        <v>6668</v>
      </c>
      <c r="S12" s="415">
        <v>94127</v>
      </c>
      <c r="T12" s="415">
        <v>33056</v>
      </c>
      <c r="U12" s="415">
        <v>41835</v>
      </c>
      <c r="V12" s="415">
        <v>9956</v>
      </c>
      <c r="W12" s="415">
        <v>9280</v>
      </c>
      <c r="X12" s="415">
        <v>109399</v>
      </c>
      <c r="Y12" s="415">
        <v>36224</v>
      </c>
      <c r="Z12" s="415">
        <v>47730</v>
      </c>
      <c r="AA12" s="415">
        <v>12969</v>
      </c>
      <c r="AB12" s="415">
        <v>12476</v>
      </c>
    </row>
    <row r="13" spans="1:28" x14ac:dyDescent="0.2">
      <c r="A13" s="523"/>
      <c r="B13" s="422" t="s">
        <v>284</v>
      </c>
      <c r="C13" s="424"/>
      <c r="D13" s="415">
        <v>7841</v>
      </c>
      <c r="E13" s="415">
        <v>2686</v>
      </c>
      <c r="F13" s="415">
        <v>3738</v>
      </c>
      <c r="G13" s="415">
        <v>907</v>
      </c>
      <c r="H13" s="415">
        <v>510</v>
      </c>
      <c r="I13" s="415">
        <v>6222</v>
      </c>
      <c r="J13" s="415">
        <v>2229</v>
      </c>
      <c r="K13" s="415">
        <v>2956</v>
      </c>
      <c r="L13" s="415">
        <v>623</v>
      </c>
      <c r="M13" s="415">
        <v>414</v>
      </c>
      <c r="N13" s="415">
        <v>5197</v>
      </c>
      <c r="O13" s="415">
        <v>1867</v>
      </c>
      <c r="P13" s="415">
        <v>2357</v>
      </c>
      <c r="Q13" s="415">
        <v>532</v>
      </c>
      <c r="R13" s="415">
        <v>441</v>
      </c>
      <c r="S13" s="415">
        <v>4879</v>
      </c>
      <c r="T13" s="415">
        <v>1700</v>
      </c>
      <c r="U13" s="415">
        <v>2196</v>
      </c>
      <c r="V13" s="415">
        <v>487</v>
      </c>
      <c r="W13" s="415">
        <v>496</v>
      </c>
      <c r="X13" s="415">
        <v>5231</v>
      </c>
      <c r="Y13" s="415">
        <v>1893</v>
      </c>
      <c r="Z13" s="415">
        <v>2209</v>
      </c>
      <c r="AA13" s="415">
        <v>590</v>
      </c>
      <c r="AB13" s="415">
        <v>539</v>
      </c>
    </row>
    <row r="14" spans="1:28" x14ac:dyDescent="0.2">
      <c r="A14" s="523"/>
      <c r="B14" s="422" t="s">
        <v>57</v>
      </c>
      <c r="C14" s="424"/>
      <c r="D14" s="415">
        <v>3901</v>
      </c>
      <c r="E14" s="415">
        <v>1577</v>
      </c>
      <c r="F14" s="415">
        <v>1626</v>
      </c>
      <c r="G14" s="415">
        <v>493</v>
      </c>
      <c r="H14" s="415">
        <v>205</v>
      </c>
      <c r="I14" s="415">
        <v>3521</v>
      </c>
      <c r="J14" s="415">
        <v>1556</v>
      </c>
      <c r="K14" s="415">
        <v>1456</v>
      </c>
      <c r="L14" s="415">
        <v>356</v>
      </c>
      <c r="M14" s="415">
        <v>153</v>
      </c>
      <c r="N14" s="415">
        <v>3186</v>
      </c>
      <c r="O14" s="415">
        <v>1392</v>
      </c>
      <c r="P14" s="415">
        <v>1295</v>
      </c>
      <c r="Q14" s="415">
        <v>308</v>
      </c>
      <c r="R14" s="415">
        <v>191</v>
      </c>
      <c r="S14" s="415">
        <v>3135</v>
      </c>
      <c r="T14" s="415">
        <v>1251</v>
      </c>
      <c r="U14" s="415">
        <v>1337</v>
      </c>
      <c r="V14" s="415">
        <v>335</v>
      </c>
      <c r="W14" s="415">
        <v>212</v>
      </c>
      <c r="X14" s="415">
        <v>3097</v>
      </c>
      <c r="Y14" s="415">
        <v>1119</v>
      </c>
      <c r="Z14" s="415">
        <v>1347</v>
      </c>
      <c r="AA14" s="415">
        <v>365</v>
      </c>
      <c r="AB14" s="415">
        <v>266</v>
      </c>
    </row>
    <row r="15" spans="1:28" ht="12.75" customHeight="1" x14ac:dyDescent="0.2">
      <c r="A15" s="523"/>
      <c r="B15" s="422" t="s">
        <v>285</v>
      </c>
      <c r="C15" s="424"/>
      <c r="D15" s="415">
        <v>6883</v>
      </c>
      <c r="E15" s="415">
        <v>3081</v>
      </c>
      <c r="F15" s="415">
        <v>2382</v>
      </c>
      <c r="G15" s="415">
        <v>883</v>
      </c>
      <c r="H15" s="415">
        <v>537</v>
      </c>
      <c r="I15" s="415">
        <v>6416</v>
      </c>
      <c r="J15" s="415">
        <v>2924</v>
      </c>
      <c r="K15" s="415">
        <v>2221</v>
      </c>
      <c r="L15" s="415">
        <v>753</v>
      </c>
      <c r="M15" s="415">
        <v>518</v>
      </c>
      <c r="N15" s="415">
        <v>6259</v>
      </c>
      <c r="O15" s="415">
        <v>2777</v>
      </c>
      <c r="P15" s="415">
        <v>2058</v>
      </c>
      <c r="Q15" s="415">
        <v>784</v>
      </c>
      <c r="R15" s="415">
        <v>640</v>
      </c>
      <c r="S15" s="415">
        <v>6529</v>
      </c>
      <c r="T15" s="415">
        <v>2822</v>
      </c>
      <c r="U15" s="415">
        <v>2326</v>
      </c>
      <c r="V15" s="415">
        <v>776</v>
      </c>
      <c r="W15" s="415">
        <v>605</v>
      </c>
      <c r="X15" s="415">
        <v>6932</v>
      </c>
      <c r="Y15" s="415">
        <v>2808</v>
      </c>
      <c r="Z15" s="415">
        <v>2492</v>
      </c>
      <c r="AA15" s="415">
        <v>899</v>
      </c>
      <c r="AB15" s="415">
        <v>733</v>
      </c>
    </row>
    <row r="16" spans="1:28" ht="12.75" customHeight="1" x14ac:dyDescent="0.2">
      <c r="A16" s="523"/>
      <c r="B16" s="422" t="s">
        <v>286</v>
      </c>
      <c r="C16" s="424"/>
      <c r="D16" s="415">
        <v>121951</v>
      </c>
      <c r="E16" s="415">
        <v>53770</v>
      </c>
      <c r="F16" s="415">
        <v>47767</v>
      </c>
      <c r="G16" s="415">
        <v>12969</v>
      </c>
      <c r="H16" s="415">
        <v>7445</v>
      </c>
      <c r="I16" s="415">
        <v>116763</v>
      </c>
      <c r="J16" s="415">
        <v>53343</v>
      </c>
      <c r="K16" s="415">
        <v>45251</v>
      </c>
      <c r="L16" s="415">
        <v>11305</v>
      </c>
      <c r="M16" s="415">
        <v>6864</v>
      </c>
      <c r="N16" s="415">
        <v>117141</v>
      </c>
      <c r="O16" s="415">
        <v>55238</v>
      </c>
      <c r="P16" s="415">
        <v>42869</v>
      </c>
      <c r="Q16" s="415">
        <v>11042</v>
      </c>
      <c r="R16" s="415">
        <v>7992</v>
      </c>
      <c r="S16" s="415">
        <v>119383</v>
      </c>
      <c r="T16" s="415">
        <v>53825</v>
      </c>
      <c r="U16" s="415">
        <v>44849</v>
      </c>
      <c r="V16" s="415">
        <v>11658</v>
      </c>
      <c r="W16" s="415">
        <v>9051</v>
      </c>
      <c r="X16" s="415">
        <v>123683</v>
      </c>
      <c r="Y16" s="415">
        <v>52599</v>
      </c>
      <c r="Z16" s="415">
        <v>46517</v>
      </c>
      <c r="AA16" s="415">
        <v>13052</v>
      </c>
      <c r="AB16" s="415">
        <v>11515</v>
      </c>
    </row>
    <row r="17" spans="1:28" ht="12.75" customHeight="1" x14ac:dyDescent="0.2">
      <c r="A17" s="523"/>
      <c r="B17" s="422" t="s">
        <v>170</v>
      </c>
      <c r="C17" s="424"/>
      <c r="D17" s="415">
        <v>173668</v>
      </c>
      <c r="E17" s="415">
        <v>92281</v>
      </c>
      <c r="F17" s="415">
        <v>56052</v>
      </c>
      <c r="G17" s="415">
        <v>16798</v>
      </c>
      <c r="H17" s="415">
        <v>8537</v>
      </c>
      <c r="I17" s="415">
        <v>172179</v>
      </c>
      <c r="J17" s="415">
        <v>94089</v>
      </c>
      <c r="K17" s="415">
        <v>55524</v>
      </c>
      <c r="L17" s="415">
        <v>14812</v>
      </c>
      <c r="M17" s="415">
        <v>7754</v>
      </c>
      <c r="N17" s="415">
        <v>173867</v>
      </c>
      <c r="O17" s="415">
        <v>97793</v>
      </c>
      <c r="P17" s="415">
        <v>52821</v>
      </c>
      <c r="Q17" s="415">
        <v>14368</v>
      </c>
      <c r="R17" s="415">
        <v>8885</v>
      </c>
      <c r="S17" s="415">
        <v>178298</v>
      </c>
      <c r="T17" s="415">
        <v>97588</v>
      </c>
      <c r="U17" s="415">
        <v>55063</v>
      </c>
      <c r="V17" s="415">
        <v>15235</v>
      </c>
      <c r="W17" s="415">
        <v>10412</v>
      </c>
      <c r="X17" s="415">
        <v>181014</v>
      </c>
      <c r="Y17" s="415">
        <v>92997</v>
      </c>
      <c r="Z17" s="415">
        <v>56618</v>
      </c>
      <c r="AA17" s="415">
        <v>17468</v>
      </c>
      <c r="AB17" s="415">
        <v>13931</v>
      </c>
    </row>
    <row r="18" spans="1:28" ht="12.75" customHeight="1" x14ac:dyDescent="0.2">
      <c r="A18" s="523"/>
      <c r="B18" s="422" t="s">
        <v>60</v>
      </c>
      <c r="C18" s="424"/>
      <c r="D18" s="415">
        <v>56062</v>
      </c>
      <c r="E18" s="415">
        <v>20946</v>
      </c>
      <c r="F18" s="415">
        <v>25683</v>
      </c>
      <c r="G18" s="415">
        <v>6162</v>
      </c>
      <c r="H18" s="415">
        <v>3271</v>
      </c>
      <c r="I18" s="415">
        <v>54571</v>
      </c>
      <c r="J18" s="415">
        <v>20834</v>
      </c>
      <c r="K18" s="415">
        <v>25645</v>
      </c>
      <c r="L18" s="415">
        <v>5149</v>
      </c>
      <c r="M18" s="415">
        <v>2943</v>
      </c>
      <c r="N18" s="415">
        <v>51935</v>
      </c>
      <c r="O18" s="415">
        <v>19358</v>
      </c>
      <c r="P18" s="415">
        <v>24278</v>
      </c>
      <c r="Q18" s="415">
        <v>5104</v>
      </c>
      <c r="R18" s="415">
        <v>3195</v>
      </c>
      <c r="S18" s="415">
        <v>51982</v>
      </c>
      <c r="T18" s="415">
        <v>18073</v>
      </c>
      <c r="U18" s="415">
        <v>24727</v>
      </c>
      <c r="V18" s="415">
        <v>5289</v>
      </c>
      <c r="W18" s="415">
        <v>3893</v>
      </c>
      <c r="X18" s="415">
        <v>53802</v>
      </c>
      <c r="Y18" s="415">
        <v>17278</v>
      </c>
      <c r="Z18" s="415">
        <v>25784</v>
      </c>
      <c r="AA18" s="415">
        <v>5974</v>
      </c>
      <c r="AB18" s="415">
        <v>4766</v>
      </c>
    </row>
    <row r="19" spans="1:28" ht="12.75" customHeight="1" x14ac:dyDescent="0.2">
      <c r="A19" s="523"/>
      <c r="B19" s="422" t="s">
        <v>171</v>
      </c>
      <c r="C19" s="424"/>
      <c r="D19" s="415">
        <v>50173</v>
      </c>
      <c r="E19" s="415">
        <v>19317</v>
      </c>
      <c r="F19" s="415">
        <v>23436</v>
      </c>
      <c r="G19" s="415">
        <v>4362</v>
      </c>
      <c r="H19" s="415">
        <v>3058</v>
      </c>
      <c r="I19" s="415">
        <v>48687</v>
      </c>
      <c r="J19" s="415">
        <v>18230</v>
      </c>
      <c r="K19" s="415">
        <v>23845</v>
      </c>
      <c r="L19" s="415">
        <v>3803</v>
      </c>
      <c r="M19" s="415">
        <v>2809</v>
      </c>
      <c r="N19" s="415">
        <v>48681</v>
      </c>
      <c r="O19" s="415">
        <v>17340</v>
      </c>
      <c r="P19" s="415">
        <v>23980</v>
      </c>
      <c r="Q19" s="415">
        <v>3981</v>
      </c>
      <c r="R19" s="415">
        <v>3380</v>
      </c>
      <c r="S19" s="415">
        <v>50097</v>
      </c>
      <c r="T19" s="415">
        <v>16797</v>
      </c>
      <c r="U19" s="415">
        <v>24666</v>
      </c>
      <c r="V19" s="415">
        <v>4249</v>
      </c>
      <c r="W19" s="415">
        <v>4385</v>
      </c>
      <c r="X19" s="415">
        <v>51422</v>
      </c>
      <c r="Y19" s="415">
        <v>16102</v>
      </c>
      <c r="Z19" s="415">
        <v>25358</v>
      </c>
      <c r="AA19" s="415">
        <v>4672</v>
      </c>
      <c r="AB19" s="415">
        <v>5290</v>
      </c>
    </row>
    <row r="20" spans="1:28" ht="12.75" customHeight="1" x14ac:dyDescent="0.2">
      <c r="A20" s="523"/>
      <c r="B20" s="422" t="s">
        <v>287</v>
      </c>
      <c r="C20" s="424"/>
      <c r="D20" s="415">
        <v>24806</v>
      </c>
      <c r="E20" s="415">
        <v>10152</v>
      </c>
      <c r="F20" s="415">
        <v>10858</v>
      </c>
      <c r="G20" s="415">
        <v>2030</v>
      </c>
      <c r="H20" s="415">
        <v>1766</v>
      </c>
      <c r="I20" s="415">
        <v>23784</v>
      </c>
      <c r="J20" s="415">
        <v>9264</v>
      </c>
      <c r="K20" s="415">
        <v>10830</v>
      </c>
      <c r="L20" s="415">
        <v>1893</v>
      </c>
      <c r="M20" s="415">
        <v>1797</v>
      </c>
      <c r="N20" s="415">
        <v>24176</v>
      </c>
      <c r="O20" s="415">
        <v>9109</v>
      </c>
      <c r="P20" s="415">
        <v>10741</v>
      </c>
      <c r="Q20" s="415">
        <v>2037</v>
      </c>
      <c r="R20" s="415">
        <v>2289</v>
      </c>
      <c r="S20" s="415">
        <v>25263</v>
      </c>
      <c r="T20" s="415">
        <v>9038</v>
      </c>
      <c r="U20" s="415">
        <v>11393</v>
      </c>
      <c r="V20" s="415">
        <v>2027</v>
      </c>
      <c r="W20" s="415">
        <v>2805</v>
      </c>
      <c r="X20" s="415">
        <v>27482</v>
      </c>
      <c r="Y20" s="415">
        <v>9379</v>
      </c>
      <c r="Z20" s="415">
        <v>12045</v>
      </c>
      <c r="AA20" s="415">
        <v>2425</v>
      </c>
      <c r="AB20" s="415">
        <v>3633</v>
      </c>
    </row>
    <row r="21" spans="1:28" ht="12.75" customHeight="1" x14ac:dyDescent="0.2">
      <c r="A21" s="523"/>
      <c r="B21" s="422" t="s">
        <v>288</v>
      </c>
      <c r="C21" s="424"/>
      <c r="D21" s="415">
        <v>203884</v>
      </c>
      <c r="E21" s="415">
        <v>114880</v>
      </c>
      <c r="F21" s="415">
        <v>63212</v>
      </c>
      <c r="G21" s="415">
        <v>15443</v>
      </c>
      <c r="H21" s="415">
        <v>10349</v>
      </c>
      <c r="I21" s="415">
        <v>203941</v>
      </c>
      <c r="J21" s="415">
        <v>116955</v>
      </c>
      <c r="K21" s="415">
        <v>63160</v>
      </c>
      <c r="L21" s="415">
        <v>14043</v>
      </c>
      <c r="M21" s="415">
        <v>9783</v>
      </c>
      <c r="N21" s="415">
        <v>211809</v>
      </c>
      <c r="O21" s="415">
        <v>124220</v>
      </c>
      <c r="P21" s="415">
        <v>61388</v>
      </c>
      <c r="Q21" s="415">
        <v>14620</v>
      </c>
      <c r="R21" s="415">
        <v>11581</v>
      </c>
      <c r="S21" s="415">
        <v>217987</v>
      </c>
      <c r="T21" s="415">
        <v>124815</v>
      </c>
      <c r="U21" s="415">
        <v>64336</v>
      </c>
      <c r="V21" s="415">
        <v>15499</v>
      </c>
      <c r="W21" s="415">
        <v>13337</v>
      </c>
      <c r="X21" s="415">
        <v>219439</v>
      </c>
      <c r="Y21" s="415">
        <v>119370</v>
      </c>
      <c r="Z21" s="415">
        <v>65994</v>
      </c>
      <c r="AA21" s="415">
        <v>17138</v>
      </c>
      <c r="AB21" s="415">
        <v>16937</v>
      </c>
    </row>
    <row r="22" spans="1:28" ht="12.75" customHeight="1" x14ac:dyDescent="0.2">
      <c r="A22" s="523"/>
      <c r="B22" s="422" t="s">
        <v>289</v>
      </c>
      <c r="C22" s="424"/>
      <c r="D22" s="415">
        <v>179513</v>
      </c>
      <c r="E22" s="415">
        <v>66939</v>
      </c>
      <c r="F22" s="415">
        <v>79478</v>
      </c>
      <c r="G22" s="415">
        <v>23299</v>
      </c>
      <c r="H22" s="415">
        <v>9797</v>
      </c>
      <c r="I22" s="415">
        <v>175366</v>
      </c>
      <c r="J22" s="415">
        <v>67000</v>
      </c>
      <c r="K22" s="415">
        <v>79221</v>
      </c>
      <c r="L22" s="415">
        <v>20200</v>
      </c>
      <c r="M22" s="415">
        <v>8945</v>
      </c>
      <c r="N22" s="415">
        <v>169488</v>
      </c>
      <c r="O22" s="415">
        <v>64090</v>
      </c>
      <c r="P22" s="415">
        <v>75694</v>
      </c>
      <c r="Q22" s="415">
        <v>19420</v>
      </c>
      <c r="R22" s="415">
        <v>10284</v>
      </c>
      <c r="S22" s="415">
        <v>170360</v>
      </c>
      <c r="T22" s="415">
        <v>60137</v>
      </c>
      <c r="U22" s="415">
        <v>77826</v>
      </c>
      <c r="V22" s="415">
        <v>20178</v>
      </c>
      <c r="W22" s="415">
        <v>12219</v>
      </c>
      <c r="X22" s="415">
        <v>177707</v>
      </c>
      <c r="Y22" s="415">
        <v>58231</v>
      </c>
      <c r="Z22" s="415">
        <v>80296</v>
      </c>
      <c r="AA22" s="415">
        <v>23148</v>
      </c>
      <c r="AB22" s="415">
        <v>16032</v>
      </c>
    </row>
    <row r="23" spans="1:28" ht="12.75" customHeight="1" x14ac:dyDescent="0.2">
      <c r="A23" s="523"/>
      <c r="B23" s="422" t="s">
        <v>64</v>
      </c>
      <c r="C23" s="424"/>
      <c r="D23" s="415">
        <v>21336</v>
      </c>
      <c r="E23" s="415">
        <v>7802</v>
      </c>
      <c r="F23" s="415">
        <v>9957</v>
      </c>
      <c r="G23" s="415">
        <v>1968</v>
      </c>
      <c r="H23" s="415">
        <v>1609</v>
      </c>
      <c r="I23" s="415">
        <v>19362</v>
      </c>
      <c r="J23" s="415">
        <v>7112</v>
      </c>
      <c r="K23" s="415">
        <v>9331</v>
      </c>
      <c r="L23" s="415">
        <v>1490</v>
      </c>
      <c r="M23" s="415">
        <v>1429</v>
      </c>
      <c r="N23" s="415">
        <v>18971</v>
      </c>
      <c r="O23" s="415">
        <v>6654</v>
      </c>
      <c r="P23" s="415">
        <v>9106</v>
      </c>
      <c r="Q23" s="415">
        <v>1501</v>
      </c>
      <c r="R23" s="415">
        <v>1710</v>
      </c>
      <c r="S23" s="415">
        <v>20718</v>
      </c>
      <c r="T23" s="415">
        <v>6744</v>
      </c>
      <c r="U23" s="415">
        <v>10008</v>
      </c>
      <c r="V23" s="415">
        <v>1699</v>
      </c>
      <c r="W23" s="415">
        <v>2267</v>
      </c>
      <c r="X23" s="415">
        <v>22976</v>
      </c>
      <c r="Y23" s="415">
        <v>6904</v>
      </c>
      <c r="Z23" s="415">
        <v>11104</v>
      </c>
      <c r="AA23" s="415">
        <v>2009</v>
      </c>
      <c r="AB23" s="415">
        <v>2959</v>
      </c>
    </row>
    <row r="24" spans="1:28" ht="12.75" customHeight="1" x14ac:dyDescent="0.2">
      <c r="A24" s="523"/>
      <c r="B24" s="422" t="s">
        <v>290</v>
      </c>
      <c r="C24" s="424"/>
      <c r="D24" s="415">
        <v>6245</v>
      </c>
      <c r="E24" s="415">
        <v>2004</v>
      </c>
      <c r="F24" s="415">
        <v>3238</v>
      </c>
      <c r="G24" s="415">
        <v>449</v>
      </c>
      <c r="H24" s="415">
        <v>554</v>
      </c>
      <c r="I24" s="415">
        <v>5468</v>
      </c>
      <c r="J24" s="415">
        <v>1564</v>
      </c>
      <c r="K24" s="415">
        <v>2903</v>
      </c>
      <c r="L24" s="415">
        <v>361</v>
      </c>
      <c r="M24" s="415">
        <v>640</v>
      </c>
      <c r="N24" s="415">
        <v>5291</v>
      </c>
      <c r="O24" s="415">
        <v>1362</v>
      </c>
      <c r="P24" s="415">
        <v>2758</v>
      </c>
      <c r="Q24" s="415">
        <v>323</v>
      </c>
      <c r="R24" s="415">
        <v>848</v>
      </c>
      <c r="S24" s="415">
        <v>5853</v>
      </c>
      <c r="T24" s="415">
        <v>1477</v>
      </c>
      <c r="U24" s="415">
        <v>2846</v>
      </c>
      <c r="V24" s="415">
        <v>385</v>
      </c>
      <c r="W24" s="415">
        <v>1145</v>
      </c>
      <c r="X24" s="415">
        <v>6686</v>
      </c>
      <c r="Y24" s="415">
        <v>1595</v>
      </c>
      <c r="Z24" s="415">
        <v>3202</v>
      </c>
      <c r="AA24" s="415">
        <v>500</v>
      </c>
      <c r="AB24" s="415">
        <v>1389</v>
      </c>
    </row>
    <row r="25" spans="1:28" ht="12.75" customHeight="1" x14ac:dyDescent="0.2">
      <c r="A25" s="523"/>
      <c r="B25" s="422" t="s">
        <v>40</v>
      </c>
      <c r="C25" s="424"/>
      <c r="D25" s="415">
        <v>11506</v>
      </c>
      <c r="E25" s="415">
        <v>5675</v>
      </c>
      <c r="F25" s="415">
        <v>4078</v>
      </c>
      <c r="G25" s="415">
        <v>1673</v>
      </c>
      <c r="H25" s="415">
        <v>80</v>
      </c>
      <c r="I25" s="415">
        <v>12845</v>
      </c>
      <c r="J25" s="415">
        <v>6276</v>
      </c>
      <c r="K25" s="415">
        <v>4589</v>
      </c>
      <c r="L25" s="415">
        <v>1902</v>
      </c>
      <c r="M25" s="415">
        <v>78</v>
      </c>
      <c r="N25" s="415">
        <v>14392</v>
      </c>
      <c r="O25" s="415">
        <v>7455</v>
      </c>
      <c r="P25" s="415">
        <v>4771</v>
      </c>
      <c r="Q25" s="415">
        <v>2037</v>
      </c>
      <c r="R25" s="415">
        <v>129</v>
      </c>
      <c r="S25" s="415">
        <v>13764</v>
      </c>
      <c r="T25" s="415">
        <v>7020</v>
      </c>
      <c r="U25" s="415">
        <v>4628</v>
      </c>
      <c r="V25" s="415">
        <v>2014</v>
      </c>
      <c r="W25" s="415">
        <v>102</v>
      </c>
      <c r="X25" s="415">
        <v>13560</v>
      </c>
      <c r="Y25" s="415">
        <v>6589</v>
      </c>
      <c r="Z25" s="415">
        <v>4623</v>
      </c>
      <c r="AA25" s="415">
        <v>2221</v>
      </c>
      <c r="AB25" s="415">
        <v>127</v>
      </c>
    </row>
    <row r="26" spans="1:28" ht="12.75" customHeight="1" x14ac:dyDescent="0.2">
      <c r="A26" s="523"/>
      <c r="B26" s="422" t="s">
        <v>291</v>
      </c>
      <c r="C26" s="424"/>
      <c r="D26" s="415">
        <v>267099</v>
      </c>
      <c r="E26" s="415">
        <v>139122</v>
      </c>
      <c r="F26" s="415">
        <v>90804</v>
      </c>
      <c r="G26" s="415">
        <v>27212</v>
      </c>
      <c r="H26" s="415">
        <v>9961</v>
      </c>
      <c r="I26" s="415">
        <v>272009</v>
      </c>
      <c r="J26" s="415">
        <v>143959</v>
      </c>
      <c r="K26" s="415">
        <v>94144</v>
      </c>
      <c r="L26" s="415">
        <v>24395</v>
      </c>
      <c r="M26" s="415">
        <v>9511</v>
      </c>
      <c r="N26" s="415">
        <v>279896</v>
      </c>
      <c r="O26" s="415">
        <v>151311</v>
      </c>
      <c r="P26" s="415">
        <v>92880</v>
      </c>
      <c r="Q26" s="415">
        <v>24583</v>
      </c>
      <c r="R26" s="415">
        <v>11122</v>
      </c>
      <c r="S26" s="415">
        <v>286470</v>
      </c>
      <c r="T26" s="415">
        <v>149700</v>
      </c>
      <c r="U26" s="415">
        <v>96799</v>
      </c>
      <c r="V26" s="415">
        <v>26540</v>
      </c>
      <c r="W26" s="415">
        <v>13431</v>
      </c>
      <c r="X26" s="415">
        <v>287891</v>
      </c>
      <c r="Y26" s="415">
        <v>141604</v>
      </c>
      <c r="Z26" s="415">
        <v>99054</v>
      </c>
      <c r="AA26" s="415">
        <v>29622</v>
      </c>
      <c r="AB26" s="415">
        <v>17611</v>
      </c>
    </row>
    <row r="27" spans="1:28" x14ac:dyDescent="0.2">
      <c r="A27" s="523"/>
      <c r="B27" s="422" t="s">
        <v>293</v>
      </c>
      <c r="C27" s="424"/>
      <c r="D27" s="415">
        <v>34708</v>
      </c>
      <c r="E27" s="415">
        <v>8697</v>
      </c>
      <c r="F27" s="415">
        <v>18736</v>
      </c>
      <c r="G27" s="415">
        <v>2916</v>
      </c>
      <c r="H27" s="415">
        <v>4359</v>
      </c>
      <c r="I27" s="415">
        <v>31902</v>
      </c>
      <c r="J27" s="415">
        <v>7953</v>
      </c>
      <c r="K27" s="415">
        <v>17109</v>
      </c>
      <c r="L27" s="415">
        <v>2618</v>
      </c>
      <c r="M27" s="415">
        <v>4222</v>
      </c>
      <c r="N27" s="415">
        <v>31538</v>
      </c>
      <c r="O27" s="415">
        <v>7645</v>
      </c>
      <c r="P27" s="415">
        <v>15946</v>
      </c>
      <c r="Q27" s="415">
        <v>2662</v>
      </c>
      <c r="R27" s="415">
        <v>5285</v>
      </c>
      <c r="S27" s="415">
        <v>35021</v>
      </c>
      <c r="T27" s="415">
        <v>7961</v>
      </c>
      <c r="U27" s="415">
        <v>18571</v>
      </c>
      <c r="V27" s="415">
        <v>2682</v>
      </c>
      <c r="W27" s="415">
        <v>5807</v>
      </c>
      <c r="X27" s="415">
        <v>38352</v>
      </c>
      <c r="Y27" s="415">
        <v>8141</v>
      </c>
      <c r="Z27" s="415">
        <v>19962</v>
      </c>
      <c r="AA27" s="415">
        <v>3224</v>
      </c>
      <c r="AB27" s="415">
        <v>7025</v>
      </c>
    </row>
    <row r="28" spans="1:28" x14ac:dyDescent="0.2">
      <c r="A28" s="523"/>
      <c r="B28" s="422" t="s">
        <v>271</v>
      </c>
      <c r="C28" s="424"/>
      <c r="D28" s="415">
        <v>433543</v>
      </c>
      <c r="E28" s="415">
        <v>199547</v>
      </c>
      <c r="F28" s="415">
        <v>166178</v>
      </c>
      <c r="G28" s="415">
        <v>43204</v>
      </c>
      <c r="H28" s="415">
        <v>24614</v>
      </c>
      <c r="I28" s="415">
        <v>422400</v>
      </c>
      <c r="J28" s="415">
        <v>198684</v>
      </c>
      <c r="K28" s="415">
        <v>163316</v>
      </c>
      <c r="L28" s="415">
        <v>37715</v>
      </c>
      <c r="M28" s="415">
        <v>22685</v>
      </c>
      <c r="N28" s="415">
        <v>422059</v>
      </c>
      <c r="O28" s="415">
        <v>201615</v>
      </c>
      <c r="P28" s="415">
        <v>156747</v>
      </c>
      <c r="Q28" s="415">
        <v>37316</v>
      </c>
      <c r="R28" s="415">
        <v>26381</v>
      </c>
      <c r="S28" s="415">
        <v>431552</v>
      </c>
      <c r="T28" s="415">
        <v>198143</v>
      </c>
      <c r="U28" s="415">
        <v>163024</v>
      </c>
      <c r="V28" s="415">
        <v>39234</v>
      </c>
      <c r="W28" s="415">
        <v>31151</v>
      </c>
      <c r="X28" s="415">
        <v>444335</v>
      </c>
      <c r="Y28" s="415">
        <v>191163</v>
      </c>
      <c r="Z28" s="415">
        <v>168814</v>
      </c>
      <c r="AA28" s="415">
        <v>44490</v>
      </c>
      <c r="AB28" s="415">
        <v>39868</v>
      </c>
    </row>
    <row r="29" spans="1:28" ht="12.75" customHeight="1" x14ac:dyDescent="0.2">
      <c r="A29" s="523"/>
      <c r="B29" s="422" t="s">
        <v>359</v>
      </c>
      <c r="C29" s="424"/>
      <c r="D29" s="415">
        <v>398832</v>
      </c>
      <c r="E29" s="415">
        <v>190847</v>
      </c>
      <c r="F29" s="415">
        <v>147442</v>
      </c>
      <c r="G29" s="415">
        <v>40288</v>
      </c>
      <c r="H29" s="415">
        <v>20255</v>
      </c>
      <c r="I29" s="415">
        <v>390496</v>
      </c>
      <c r="J29" s="415">
        <v>190730</v>
      </c>
      <c r="K29" s="415">
        <v>146206</v>
      </c>
      <c r="L29" s="415">
        <v>35097</v>
      </c>
      <c r="M29" s="415">
        <v>18463</v>
      </c>
      <c r="N29" s="415">
        <v>390516</v>
      </c>
      <c r="O29" s="415">
        <v>193970</v>
      </c>
      <c r="P29" s="415">
        <v>140797</v>
      </c>
      <c r="Q29" s="415">
        <v>34654</v>
      </c>
      <c r="R29" s="415">
        <v>21095</v>
      </c>
      <c r="S29" s="415">
        <v>396529</v>
      </c>
      <c r="T29" s="415">
        <v>190182</v>
      </c>
      <c r="U29" s="415">
        <v>144451</v>
      </c>
      <c r="V29" s="415">
        <v>36552</v>
      </c>
      <c r="W29" s="415">
        <v>25344</v>
      </c>
      <c r="X29" s="415">
        <v>405983</v>
      </c>
      <c r="Y29" s="415">
        <v>183022</v>
      </c>
      <c r="Z29" s="415">
        <v>148852</v>
      </c>
      <c r="AA29" s="415">
        <v>41266</v>
      </c>
      <c r="AB29" s="415">
        <v>32843</v>
      </c>
    </row>
    <row r="30" spans="1:28" x14ac:dyDescent="0.2">
      <c r="A30" s="523"/>
      <c r="B30" s="422" t="s">
        <v>41</v>
      </c>
      <c r="C30" s="424"/>
      <c r="D30" s="415">
        <v>66747</v>
      </c>
      <c r="E30" s="415">
        <v>37810</v>
      </c>
      <c r="F30" s="415">
        <v>22111</v>
      </c>
      <c r="G30" s="415">
        <v>6077</v>
      </c>
      <c r="H30" s="415">
        <v>749</v>
      </c>
      <c r="I30" s="415">
        <v>69666</v>
      </c>
      <c r="J30" s="415">
        <v>39943</v>
      </c>
      <c r="K30" s="415">
        <v>23280</v>
      </c>
      <c r="L30" s="415">
        <v>5697</v>
      </c>
      <c r="M30" s="415">
        <v>746</v>
      </c>
      <c r="N30" s="415">
        <v>75518</v>
      </c>
      <c r="O30" s="415">
        <v>44962</v>
      </c>
      <c r="P30" s="415">
        <v>23664</v>
      </c>
      <c r="Q30" s="415">
        <v>5882</v>
      </c>
      <c r="R30" s="415">
        <v>1010</v>
      </c>
      <c r="S30" s="415">
        <v>79809</v>
      </c>
      <c r="T30" s="415">
        <v>47182</v>
      </c>
      <c r="U30" s="415">
        <v>24838</v>
      </c>
      <c r="V30" s="415">
        <v>6517</v>
      </c>
      <c r="W30" s="415">
        <v>1272</v>
      </c>
      <c r="X30" s="415">
        <v>76025</v>
      </c>
      <c r="Y30" s="415">
        <v>43068</v>
      </c>
      <c r="Z30" s="415">
        <v>24438</v>
      </c>
      <c r="AA30" s="415">
        <v>7132</v>
      </c>
      <c r="AB30" s="415">
        <v>1387</v>
      </c>
    </row>
    <row r="31" spans="1:28" x14ac:dyDescent="0.2">
      <c r="A31" s="523"/>
      <c r="B31" s="422" t="s">
        <v>42</v>
      </c>
      <c r="C31" s="424"/>
      <c r="D31" s="415">
        <v>69483</v>
      </c>
      <c r="E31" s="415">
        <v>37576</v>
      </c>
      <c r="F31" s="415">
        <v>22785</v>
      </c>
      <c r="G31" s="415">
        <v>7176</v>
      </c>
      <c r="H31" s="415">
        <v>1946</v>
      </c>
      <c r="I31" s="415">
        <v>71730</v>
      </c>
      <c r="J31" s="415">
        <v>39848</v>
      </c>
      <c r="K31" s="415">
        <v>23445</v>
      </c>
      <c r="L31" s="415">
        <v>6593</v>
      </c>
      <c r="M31" s="415">
        <v>1844</v>
      </c>
      <c r="N31" s="415">
        <v>73269</v>
      </c>
      <c r="O31" s="415">
        <v>41634</v>
      </c>
      <c r="P31" s="415">
        <v>22990</v>
      </c>
      <c r="Q31" s="415">
        <v>6478</v>
      </c>
      <c r="R31" s="415">
        <v>2167</v>
      </c>
      <c r="S31" s="415">
        <v>75773</v>
      </c>
      <c r="T31" s="415">
        <v>41304</v>
      </c>
      <c r="U31" s="415">
        <v>24551</v>
      </c>
      <c r="V31" s="415">
        <v>7255</v>
      </c>
      <c r="W31" s="415">
        <v>2663</v>
      </c>
      <c r="X31" s="415">
        <v>76905</v>
      </c>
      <c r="Y31" s="415">
        <v>39439</v>
      </c>
      <c r="Z31" s="415">
        <v>25694</v>
      </c>
      <c r="AA31" s="415">
        <v>8265</v>
      </c>
      <c r="AB31" s="415">
        <v>3507</v>
      </c>
    </row>
    <row r="32" spans="1:28" x14ac:dyDescent="0.2">
      <c r="A32" s="523"/>
      <c r="B32" s="422" t="s">
        <v>43</v>
      </c>
      <c r="C32" s="424"/>
      <c r="D32" s="415">
        <v>62963</v>
      </c>
      <c r="E32" s="415">
        <v>31871</v>
      </c>
      <c r="F32" s="415">
        <v>21146</v>
      </c>
      <c r="G32" s="415">
        <v>6511</v>
      </c>
      <c r="H32" s="415">
        <v>3435</v>
      </c>
      <c r="I32" s="415">
        <v>63203</v>
      </c>
      <c r="J32" s="415">
        <v>32335</v>
      </c>
      <c r="K32" s="415">
        <v>21998</v>
      </c>
      <c r="L32" s="415">
        <v>5497</v>
      </c>
      <c r="M32" s="415">
        <v>3373</v>
      </c>
      <c r="N32" s="415">
        <v>63195</v>
      </c>
      <c r="O32" s="415">
        <v>32408</v>
      </c>
      <c r="P32" s="415">
        <v>21382</v>
      </c>
      <c r="Q32" s="415">
        <v>5468</v>
      </c>
      <c r="R32" s="415">
        <v>3937</v>
      </c>
      <c r="S32" s="415">
        <v>63026</v>
      </c>
      <c r="T32" s="415">
        <v>30475</v>
      </c>
      <c r="U32" s="415">
        <v>22050</v>
      </c>
      <c r="V32" s="415">
        <v>5895</v>
      </c>
      <c r="W32" s="415">
        <v>4606</v>
      </c>
      <c r="X32" s="415">
        <v>64903</v>
      </c>
      <c r="Y32" s="415">
        <v>29545</v>
      </c>
      <c r="Z32" s="415">
        <v>22777</v>
      </c>
      <c r="AA32" s="415">
        <v>6440</v>
      </c>
      <c r="AB32" s="415">
        <v>6141</v>
      </c>
    </row>
    <row r="33" spans="1:28" x14ac:dyDescent="0.2">
      <c r="A33" s="523"/>
      <c r="B33" s="422" t="s">
        <v>44</v>
      </c>
      <c r="C33" s="424"/>
      <c r="D33" s="415">
        <v>56400</v>
      </c>
      <c r="E33" s="415">
        <v>26190</v>
      </c>
      <c r="F33" s="415">
        <v>20684</v>
      </c>
      <c r="G33" s="415">
        <v>5775</v>
      </c>
      <c r="H33" s="415">
        <v>3751</v>
      </c>
      <c r="I33" s="415">
        <v>54565</v>
      </c>
      <c r="J33" s="415">
        <v>25557</v>
      </c>
      <c r="K33" s="415">
        <v>20832</v>
      </c>
      <c r="L33" s="415">
        <v>4706</v>
      </c>
      <c r="M33" s="415">
        <v>3470</v>
      </c>
      <c r="N33" s="415">
        <v>53522</v>
      </c>
      <c r="O33" s="415">
        <v>24852</v>
      </c>
      <c r="P33" s="415">
        <v>20073</v>
      </c>
      <c r="Q33" s="415">
        <v>4718</v>
      </c>
      <c r="R33" s="415">
        <v>3879</v>
      </c>
      <c r="S33" s="415">
        <v>54098</v>
      </c>
      <c r="T33" s="415">
        <v>23719</v>
      </c>
      <c r="U33" s="415">
        <v>20732</v>
      </c>
      <c r="V33" s="415">
        <v>4859</v>
      </c>
      <c r="W33" s="415">
        <v>4788</v>
      </c>
      <c r="X33" s="415">
        <v>56498</v>
      </c>
      <c r="Y33" s="415">
        <v>22963</v>
      </c>
      <c r="Z33" s="415">
        <v>21522</v>
      </c>
      <c r="AA33" s="415">
        <v>5564</v>
      </c>
      <c r="AB33" s="415">
        <v>6449</v>
      </c>
    </row>
    <row r="34" spans="1:28" x14ac:dyDescent="0.2">
      <c r="A34" s="523"/>
      <c r="B34" s="422" t="s">
        <v>46</v>
      </c>
      <c r="C34" s="424"/>
      <c r="D34" s="415">
        <v>44687</v>
      </c>
      <c r="E34" s="415">
        <v>19361</v>
      </c>
      <c r="F34" s="415">
        <v>17655</v>
      </c>
      <c r="G34" s="415">
        <v>4518</v>
      </c>
      <c r="H34" s="415">
        <v>3153</v>
      </c>
      <c r="I34" s="415">
        <v>41095</v>
      </c>
      <c r="J34" s="415">
        <v>17911</v>
      </c>
      <c r="K34" s="415">
        <v>16615</v>
      </c>
      <c r="L34" s="415">
        <v>3727</v>
      </c>
      <c r="M34" s="415">
        <v>2842</v>
      </c>
      <c r="N34" s="415">
        <v>39291</v>
      </c>
      <c r="O34" s="415">
        <v>16952</v>
      </c>
      <c r="P34" s="415">
        <v>15645</v>
      </c>
      <c r="Q34" s="415">
        <v>3553</v>
      </c>
      <c r="R34" s="415">
        <v>3141</v>
      </c>
      <c r="S34" s="415">
        <v>39503</v>
      </c>
      <c r="T34" s="415">
        <v>16196</v>
      </c>
      <c r="U34" s="415">
        <v>15860</v>
      </c>
      <c r="V34" s="415">
        <v>3628</v>
      </c>
      <c r="W34" s="415">
        <v>3819</v>
      </c>
      <c r="X34" s="415">
        <v>42722</v>
      </c>
      <c r="Y34" s="415">
        <v>16624</v>
      </c>
      <c r="Z34" s="415">
        <v>16763</v>
      </c>
      <c r="AA34" s="415">
        <v>4228</v>
      </c>
      <c r="AB34" s="415">
        <v>5107</v>
      </c>
    </row>
    <row r="35" spans="1:28" x14ac:dyDescent="0.2">
      <c r="A35" s="523"/>
      <c r="B35" s="422" t="s">
        <v>47</v>
      </c>
      <c r="C35" s="424"/>
      <c r="D35" s="415">
        <v>33256</v>
      </c>
      <c r="E35" s="415">
        <v>13376</v>
      </c>
      <c r="F35" s="415">
        <v>13939</v>
      </c>
      <c r="G35" s="415">
        <v>3317</v>
      </c>
      <c r="H35" s="415">
        <v>2624</v>
      </c>
      <c r="I35" s="415">
        <v>29316</v>
      </c>
      <c r="J35" s="415">
        <v>11857</v>
      </c>
      <c r="K35" s="415">
        <v>12671</v>
      </c>
      <c r="L35" s="415">
        <v>2654</v>
      </c>
      <c r="M35" s="415">
        <v>2134</v>
      </c>
      <c r="N35" s="415">
        <v>27042</v>
      </c>
      <c r="O35" s="415">
        <v>10698</v>
      </c>
      <c r="P35" s="415">
        <v>11523</v>
      </c>
      <c r="Q35" s="415">
        <v>2434</v>
      </c>
      <c r="R35" s="415">
        <v>2387</v>
      </c>
      <c r="S35" s="415">
        <v>26730</v>
      </c>
      <c r="T35" s="415">
        <v>10068</v>
      </c>
      <c r="U35" s="415">
        <v>11399</v>
      </c>
      <c r="V35" s="415">
        <v>2480</v>
      </c>
      <c r="W35" s="415">
        <v>2783</v>
      </c>
      <c r="X35" s="415">
        <v>29131</v>
      </c>
      <c r="Y35" s="415">
        <v>10435</v>
      </c>
      <c r="Z35" s="415">
        <v>12095</v>
      </c>
      <c r="AA35" s="415">
        <v>2854</v>
      </c>
      <c r="AB35" s="415">
        <v>3747</v>
      </c>
    </row>
    <row r="36" spans="1:28" x14ac:dyDescent="0.2">
      <c r="A36" s="523"/>
      <c r="B36" s="422" t="s">
        <v>292</v>
      </c>
      <c r="C36" s="424"/>
      <c r="D36" s="415">
        <v>23280</v>
      </c>
      <c r="E36" s="415">
        <v>8689</v>
      </c>
      <c r="F36" s="415">
        <v>10462</v>
      </c>
      <c r="G36" s="415">
        <v>2286</v>
      </c>
      <c r="H36" s="415">
        <v>1843</v>
      </c>
      <c r="I36" s="415">
        <v>21187</v>
      </c>
      <c r="J36" s="415">
        <v>7760</v>
      </c>
      <c r="K36" s="415">
        <v>9852</v>
      </c>
      <c r="L36" s="415">
        <v>1886</v>
      </c>
      <c r="M36" s="415">
        <v>1689</v>
      </c>
      <c r="N36" s="415">
        <v>19135</v>
      </c>
      <c r="O36" s="415">
        <v>6805</v>
      </c>
      <c r="P36" s="415">
        <v>8674</v>
      </c>
      <c r="Q36" s="415">
        <v>1829</v>
      </c>
      <c r="R36" s="415">
        <v>1827</v>
      </c>
      <c r="S36" s="415">
        <v>18532</v>
      </c>
      <c r="T36" s="415">
        <v>6307</v>
      </c>
      <c r="U36" s="415">
        <v>8375</v>
      </c>
      <c r="V36" s="415">
        <v>1700</v>
      </c>
      <c r="W36" s="415">
        <v>2150</v>
      </c>
      <c r="X36" s="415">
        <v>19749</v>
      </c>
      <c r="Y36" s="415">
        <v>6512</v>
      </c>
      <c r="Z36" s="415">
        <v>8677</v>
      </c>
      <c r="AA36" s="415">
        <v>1926</v>
      </c>
      <c r="AB36" s="415">
        <v>2634</v>
      </c>
    </row>
    <row r="37" spans="1:28" x14ac:dyDescent="0.2">
      <c r="A37" s="523"/>
      <c r="B37" s="422" t="s">
        <v>49</v>
      </c>
      <c r="C37" s="424"/>
      <c r="D37" s="415">
        <v>17366</v>
      </c>
      <c r="E37" s="415">
        <v>5997</v>
      </c>
      <c r="F37" s="415">
        <v>8151</v>
      </c>
      <c r="G37" s="415">
        <v>1702</v>
      </c>
      <c r="H37" s="415">
        <v>1516</v>
      </c>
      <c r="I37" s="415">
        <v>15290</v>
      </c>
      <c r="J37" s="415">
        <v>5385</v>
      </c>
      <c r="K37" s="415">
        <v>7228</v>
      </c>
      <c r="L37" s="415">
        <v>1383</v>
      </c>
      <c r="M37" s="415">
        <v>1294</v>
      </c>
      <c r="N37" s="415">
        <v>14468</v>
      </c>
      <c r="O37" s="415">
        <v>4865</v>
      </c>
      <c r="P37" s="415">
        <v>6803</v>
      </c>
      <c r="Q37" s="415">
        <v>1330</v>
      </c>
      <c r="R37" s="415">
        <v>1470</v>
      </c>
      <c r="S37" s="415">
        <v>14378</v>
      </c>
      <c r="T37" s="415">
        <v>4669</v>
      </c>
      <c r="U37" s="415">
        <v>6702</v>
      </c>
      <c r="V37" s="415">
        <v>1259</v>
      </c>
      <c r="W37" s="415">
        <v>1748</v>
      </c>
      <c r="X37" s="415">
        <v>14875</v>
      </c>
      <c r="Y37" s="415">
        <v>4527</v>
      </c>
      <c r="Z37" s="415">
        <v>6791</v>
      </c>
      <c r="AA37" s="415">
        <v>1499</v>
      </c>
      <c r="AB37" s="415">
        <v>2058</v>
      </c>
    </row>
    <row r="38" spans="1:28" x14ac:dyDescent="0.2">
      <c r="A38" s="523"/>
      <c r="B38" s="422" t="s">
        <v>50</v>
      </c>
      <c r="C38" s="424"/>
      <c r="D38" s="415">
        <v>13144</v>
      </c>
      <c r="E38" s="415">
        <v>4302</v>
      </c>
      <c r="F38" s="415">
        <v>6431</v>
      </c>
      <c r="G38" s="415">
        <v>1253</v>
      </c>
      <c r="H38" s="415">
        <v>1158</v>
      </c>
      <c r="I38" s="415">
        <v>11599</v>
      </c>
      <c r="J38" s="415">
        <v>3858</v>
      </c>
      <c r="K38" s="415">
        <v>5696</v>
      </c>
      <c r="L38" s="415">
        <v>1052</v>
      </c>
      <c r="M38" s="415">
        <v>993</v>
      </c>
      <c r="N38" s="415">
        <v>10684</v>
      </c>
      <c r="O38" s="415">
        <v>3339</v>
      </c>
      <c r="P38" s="415">
        <v>5272</v>
      </c>
      <c r="Q38" s="415">
        <v>925</v>
      </c>
      <c r="R38" s="415">
        <v>1148</v>
      </c>
      <c r="S38" s="415">
        <v>10916</v>
      </c>
      <c r="T38" s="415">
        <v>3242</v>
      </c>
      <c r="U38" s="415">
        <v>5316</v>
      </c>
      <c r="V38" s="415">
        <v>945</v>
      </c>
      <c r="W38" s="415">
        <v>1413</v>
      </c>
      <c r="X38" s="415">
        <v>11615</v>
      </c>
      <c r="Y38" s="415">
        <v>3320</v>
      </c>
      <c r="Z38" s="415">
        <v>5472</v>
      </c>
      <c r="AA38" s="415">
        <v>1137</v>
      </c>
      <c r="AB38" s="415">
        <v>1686</v>
      </c>
    </row>
    <row r="39" spans="1:28" ht="12.75" customHeight="1" x14ac:dyDescent="0.2">
      <c r="A39" s="523" t="s">
        <v>124</v>
      </c>
      <c r="B39" s="422" t="s">
        <v>101</v>
      </c>
      <c r="C39" s="424"/>
      <c r="D39" s="415">
        <v>220038</v>
      </c>
      <c r="E39" s="415">
        <v>99514</v>
      </c>
      <c r="F39" s="415">
        <v>84879</v>
      </c>
      <c r="G39" s="415">
        <v>24201</v>
      </c>
      <c r="H39" s="415">
        <v>11444</v>
      </c>
      <c r="I39" s="415">
        <v>213758</v>
      </c>
      <c r="J39" s="415">
        <v>99966</v>
      </c>
      <c r="K39" s="415">
        <v>82239</v>
      </c>
      <c r="L39" s="415">
        <v>21152</v>
      </c>
      <c r="M39" s="415">
        <v>10401</v>
      </c>
      <c r="N39" s="415">
        <v>214237</v>
      </c>
      <c r="O39" s="415">
        <v>102828</v>
      </c>
      <c r="P39" s="415">
        <v>78761</v>
      </c>
      <c r="Q39" s="415">
        <v>20551</v>
      </c>
      <c r="R39" s="415">
        <v>12097</v>
      </c>
      <c r="S39" s="415">
        <v>220041</v>
      </c>
      <c r="T39" s="415">
        <v>101511</v>
      </c>
      <c r="U39" s="415">
        <v>81979</v>
      </c>
      <c r="V39" s="415">
        <v>21841</v>
      </c>
      <c r="W39" s="415">
        <v>14710</v>
      </c>
      <c r="X39" s="415">
        <v>227304</v>
      </c>
      <c r="Y39" s="415">
        <v>97397</v>
      </c>
      <c r="Z39" s="415">
        <v>85707</v>
      </c>
      <c r="AA39" s="415">
        <v>24643</v>
      </c>
      <c r="AB39" s="415">
        <v>19557</v>
      </c>
    </row>
    <row r="40" spans="1:28" x14ac:dyDescent="0.2">
      <c r="A40" s="523"/>
      <c r="B40" s="422" t="s">
        <v>102</v>
      </c>
      <c r="C40" s="424"/>
      <c r="D40" s="415">
        <v>136132</v>
      </c>
      <c r="E40" s="415">
        <v>62602</v>
      </c>
      <c r="F40" s="415">
        <v>53305</v>
      </c>
      <c r="G40" s="415">
        <v>13732</v>
      </c>
      <c r="H40" s="415">
        <v>6493</v>
      </c>
      <c r="I40" s="415">
        <v>131765</v>
      </c>
      <c r="J40" s="415">
        <v>61154</v>
      </c>
      <c r="K40" s="415">
        <v>52685</v>
      </c>
      <c r="L40" s="415">
        <v>11940</v>
      </c>
      <c r="M40" s="415">
        <v>5986</v>
      </c>
      <c r="N40" s="415">
        <v>130926</v>
      </c>
      <c r="O40" s="415">
        <v>61000</v>
      </c>
      <c r="P40" s="415">
        <v>50899</v>
      </c>
      <c r="Q40" s="415">
        <v>11980</v>
      </c>
      <c r="R40" s="415">
        <v>7047</v>
      </c>
      <c r="S40" s="415">
        <v>133172</v>
      </c>
      <c r="T40" s="415">
        <v>60201</v>
      </c>
      <c r="U40" s="415">
        <v>52339</v>
      </c>
      <c r="V40" s="415">
        <v>12237</v>
      </c>
      <c r="W40" s="415">
        <v>8395</v>
      </c>
      <c r="X40" s="415">
        <v>135829</v>
      </c>
      <c r="Y40" s="415">
        <v>58122</v>
      </c>
      <c r="Z40" s="415">
        <v>53158</v>
      </c>
      <c r="AA40" s="415">
        <v>13653</v>
      </c>
      <c r="AB40" s="415">
        <v>10896</v>
      </c>
    </row>
    <row r="41" spans="1:28" x14ac:dyDescent="0.2">
      <c r="A41" s="523"/>
      <c r="B41" s="422" t="s">
        <v>54</v>
      </c>
      <c r="C41" s="424"/>
      <c r="D41" s="415">
        <v>286019</v>
      </c>
      <c r="E41" s="415">
        <v>136725</v>
      </c>
      <c r="F41" s="415">
        <v>105911</v>
      </c>
      <c r="G41" s="415">
        <v>29599</v>
      </c>
      <c r="H41" s="415">
        <v>13784</v>
      </c>
      <c r="I41" s="415">
        <v>276481</v>
      </c>
      <c r="J41" s="415">
        <v>134653</v>
      </c>
      <c r="K41" s="415">
        <v>103530</v>
      </c>
      <c r="L41" s="415">
        <v>25760</v>
      </c>
      <c r="M41" s="415">
        <v>12538</v>
      </c>
      <c r="N41" s="415">
        <v>274222</v>
      </c>
      <c r="O41" s="415">
        <v>136483</v>
      </c>
      <c r="P41" s="415">
        <v>98509</v>
      </c>
      <c r="Q41" s="415">
        <v>24809</v>
      </c>
      <c r="R41" s="415">
        <v>14421</v>
      </c>
      <c r="S41" s="415">
        <v>272211</v>
      </c>
      <c r="T41" s="415">
        <v>132137</v>
      </c>
      <c r="U41" s="415">
        <v>98361</v>
      </c>
      <c r="V41" s="415">
        <v>25149</v>
      </c>
      <c r="W41" s="415">
        <v>16564</v>
      </c>
      <c r="X41" s="415">
        <v>269942</v>
      </c>
      <c r="Y41" s="415">
        <v>123368</v>
      </c>
      <c r="Z41" s="415">
        <v>98442</v>
      </c>
      <c r="AA41" s="415">
        <v>26879</v>
      </c>
      <c r="AB41" s="415">
        <v>21253</v>
      </c>
    </row>
    <row r="42" spans="1:28" x14ac:dyDescent="0.2">
      <c r="A42" s="523"/>
      <c r="B42" s="422" t="s">
        <v>55</v>
      </c>
      <c r="C42" s="424"/>
      <c r="D42" s="415">
        <v>70181</v>
      </c>
      <c r="E42" s="415">
        <v>25403</v>
      </c>
      <c r="F42" s="415">
        <v>32283</v>
      </c>
      <c r="G42" s="415">
        <v>8340</v>
      </c>
      <c r="H42" s="415">
        <v>4155</v>
      </c>
      <c r="I42" s="415">
        <v>69113</v>
      </c>
      <c r="J42" s="415">
        <v>26501</v>
      </c>
      <c r="K42" s="415">
        <v>31421</v>
      </c>
      <c r="L42" s="415">
        <v>7341</v>
      </c>
      <c r="M42" s="415">
        <v>3850</v>
      </c>
      <c r="N42" s="415">
        <v>70940</v>
      </c>
      <c r="O42" s="415">
        <v>27344</v>
      </c>
      <c r="P42" s="415">
        <v>31151</v>
      </c>
      <c r="Q42" s="415">
        <v>7722</v>
      </c>
      <c r="R42" s="415">
        <v>4723</v>
      </c>
      <c r="S42" s="415">
        <v>81001</v>
      </c>
      <c r="T42" s="415">
        <v>29575</v>
      </c>
      <c r="U42" s="415">
        <v>35956</v>
      </c>
      <c r="V42" s="415">
        <v>8929</v>
      </c>
      <c r="W42" s="415">
        <v>6541</v>
      </c>
      <c r="X42" s="415">
        <v>93191</v>
      </c>
      <c r="Y42" s="415">
        <v>32151</v>
      </c>
      <c r="Z42" s="415">
        <v>40423</v>
      </c>
      <c r="AA42" s="415">
        <v>11417</v>
      </c>
      <c r="AB42" s="415">
        <v>9200</v>
      </c>
    </row>
    <row r="43" spans="1:28" x14ac:dyDescent="0.2">
      <c r="A43" s="523"/>
      <c r="B43" s="422" t="s">
        <v>284</v>
      </c>
      <c r="C43" s="424"/>
      <c r="D43" s="415">
        <v>7293</v>
      </c>
      <c r="E43" s="415">
        <v>2533</v>
      </c>
      <c r="F43" s="415">
        <v>3445</v>
      </c>
      <c r="G43" s="415">
        <v>882</v>
      </c>
      <c r="H43" s="415">
        <v>433</v>
      </c>
      <c r="I43" s="415">
        <v>5765</v>
      </c>
      <c r="J43" s="415">
        <v>2092</v>
      </c>
      <c r="K43" s="415">
        <v>2730</v>
      </c>
      <c r="L43" s="415">
        <v>602</v>
      </c>
      <c r="M43" s="415">
        <v>341</v>
      </c>
      <c r="N43" s="415">
        <v>4764</v>
      </c>
      <c r="O43" s="415">
        <v>1757</v>
      </c>
      <c r="P43" s="415">
        <v>2158</v>
      </c>
      <c r="Q43" s="415">
        <v>507</v>
      </c>
      <c r="R43" s="415">
        <v>342</v>
      </c>
      <c r="S43" s="415">
        <v>4429</v>
      </c>
      <c r="T43" s="415">
        <v>1588</v>
      </c>
      <c r="U43" s="415">
        <v>1978</v>
      </c>
      <c r="V43" s="415">
        <v>459</v>
      </c>
      <c r="W43" s="415">
        <v>404</v>
      </c>
      <c r="X43" s="415">
        <v>4684</v>
      </c>
      <c r="Y43" s="415">
        <v>1722</v>
      </c>
      <c r="Z43" s="415">
        <v>1954</v>
      </c>
      <c r="AA43" s="415">
        <v>546</v>
      </c>
      <c r="AB43" s="415">
        <v>462</v>
      </c>
    </row>
    <row r="44" spans="1:28" x14ac:dyDescent="0.2">
      <c r="A44" s="523"/>
      <c r="B44" s="422" t="s">
        <v>57</v>
      </c>
      <c r="C44" s="424"/>
      <c r="D44" s="415">
        <v>3766</v>
      </c>
      <c r="E44" s="415">
        <v>1541</v>
      </c>
      <c r="F44" s="415">
        <v>1552</v>
      </c>
      <c r="G44" s="415">
        <v>483</v>
      </c>
      <c r="H44" s="415">
        <v>190</v>
      </c>
      <c r="I44" s="415">
        <v>3395</v>
      </c>
      <c r="J44" s="415">
        <v>1510</v>
      </c>
      <c r="K44" s="415">
        <v>1402</v>
      </c>
      <c r="L44" s="415">
        <v>348</v>
      </c>
      <c r="M44" s="415">
        <v>135</v>
      </c>
      <c r="N44" s="415">
        <v>3071</v>
      </c>
      <c r="O44" s="415">
        <v>1361</v>
      </c>
      <c r="P44" s="415">
        <v>1237</v>
      </c>
      <c r="Q44" s="415">
        <v>304</v>
      </c>
      <c r="R44" s="415">
        <v>169</v>
      </c>
      <c r="S44" s="415">
        <v>2992</v>
      </c>
      <c r="T44" s="415">
        <v>1202</v>
      </c>
      <c r="U44" s="415">
        <v>1265</v>
      </c>
      <c r="V44" s="415">
        <v>332</v>
      </c>
      <c r="W44" s="415">
        <v>193</v>
      </c>
      <c r="X44" s="415">
        <v>2952</v>
      </c>
      <c r="Y44" s="415">
        <v>1087</v>
      </c>
      <c r="Z44" s="415">
        <v>1270</v>
      </c>
      <c r="AA44" s="415">
        <v>349</v>
      </c>
      <c r="AB44" s="415">
        <v>246</v>
      </c>
    </row>
    <row r="45" spans="1:28" ht="21" customHeight="1" x14ac:dyDescent="0.2">
      <c r="A45" s="523"/>
      <c r="B45" s="422" t="s">
        <v>285</v>
      </c>
      <c r="C45" s="424"/>
      <c r="D45" s="415">
        <v>5307</v>
      </c>
      <c r="E45" s="415">
        <v>2336</v>
      </c>
      <c r="F45" s="415">
        <v>1820</v>
      </c>
      <c r="G45" s="415">
        <v>702</v>
      </c>
      <c r="H45" s="415">
        <v>449</v>
      </c>
      <c r="I45" s="415">
        <v>5022</v>
      </c>
      <c r="J45" s="415">
        <v>2245</v>
      </c>
      <c r="K45" s="415">
        <v>1710</v>
      </c>
      <c r="L45" s="415">
        <v>630</v>
      </c>
      <c r="M45" s="415">
        <v>437</v>
      </c>
      <c r="N45" s="415">
        <v>4947</v>
      </c>
      <c r="O45" s="415">
        <v>2167</v>
      </c>
      <c r="P45" s="415">
        <v>1590</v>
      </c>
      <c r="Q45" s="415">
        <v>669</v>
      </c>
      <c r="R45" s="415">
        <v>521</v>
      </c>
      <c r="S45" s="415">
        <v>5224</v>
      </c>
      <c r="T45" s="415">
        <v>2243</v>
      </c>
      <c r="U45" s="415">
        <v>1802</v>
      </c>
      <c r="V45" s="415">
        <v>663</v>
      </c>
      <c r="W45" s="415">
        <v>516</v>
      </c>
      <c r="X45" s="415">
        <v>5758</v>
      </c>
      <c r="Y45" s="415">
        <v>2325</v>
      </c>
      <c r="Z45" s="415">
        <v>2024</v>
      </c>
      <c r="AA45" s="415">
        <v>774</v>
      </c>
      <c r="AB45" s="415">
        <v>635</v>
      </c>
    </row>
    <row r="46" spans="1:28" ht="21" customHeight="1" x14ac:dyDescent="0.2">
      <c r="A46" s="523"/>
      <c r="B46" s="422" t="s">
        <v>286</v>
      </c>
      <c r="C46" s="424"/>
      <c r="D46" s="415">
        <v>100876</v>
      </c>
      <c r="E46" s="415">
        <v>44748</v>
      </c>
      <c r="F46" s="415">
        <v>39538</v>
      </c>
      <c r="G46" s="415">
        <v>11244</v>
      </c>
      <c r="H46" s="415">
        <v>5346</v>
      </c>
      <c r="I46" s="415">
        <v>96255</v>
      </c>
      <c r="J46" s="415">
        <v>44458</v>
      </c>
      <c r="K46" s="415">
        <v>37147</v>
      </c>
      <c r="L46" s="415">
        <v>9821</v>
      </c>
      <c r="M46" s="415">
        <v>4829</v>
      </c>
      <c r="N46" s="415">
        <v>96562</v>
      </c>
      <c r="O46" s="415">
        <v>46262</v>
      </c>
      <c r="P46" s="415">
        <v>35101</v>
      </c>
      <c r="Q46" s="415">
        <v>9465</v>
      </c>
      <c r="R46" s="415">
        <v>5734</v>
      </c>
      <c r="S46" s="415">
        <v>98722</v>
      </c>
      <c r="T46" s="415">
        <v>45300</v>
      </c>
      <c r="U46" s="415">
        <v>36689</v>
      </c>
      <c r="V46" s="415">
        <v>10053</v>
      </c>
      <c r="W46" s="415">
        <v>6680</v>
      </c>
      <c r="X46" s="415">
        <v>102476</v>
      </c>
      <c r="Y46" s="415">
        <v>44131</v>
      </c>
      <c r="Z46" s="415">
        <v>38321</v>
      </c>
      <c r="AA46" s="415">
        <v>11219</v>
      </c>
      <c r="AB46" s="415">
        <v>8805</v>
      </c>
    </row>
    <row r="47" spans="1:28" ht="21" x14ac:dyDescent="0.2">
      <c r="A47" s="523"/>
      <c r="B47" s="422" t="s">
        <v>170</v>
      </c>
      <c r="C47" s="424"/>
      <c r="D47" s="415">
        <v>138979</v>
      </c>
      <c r="E47" s="415">
        <v>72128</v>
      </c>
      <c r="F47" s="415">
        <v>46264</v>
      </c>
      <c r="G47" s="415">
        <v>14737</v>
      </c>
      <c r="H47" s="415">
        <v>5850</v>
      </c>
      <c r="I47" s="415">
        <v>137297</v>
      </c>
      <c r="J47" s="415">
        <v>73444</v>
      </c>
      <c r="K47" s="415">
        <v>45540</v>
      </c>
      <c r="L47" s="415">
        <v>12919</v>
      </c>
      <c r="M47" s="415">
        <v>5394</v>
      </c>
      <c r="N47" s="415">
        <v>138625</v>
      </c>
      <c r="O47" s="415">
        <v>76510</v>
      </c>
      <c r="P47" s="415">
        <v>43380</v>
      </c>
      <c r="Q47" s="415">
        <v>12473</v>
      </c>
      <c r="R47" s="415">
        <v>6262</v>
      </c>
      <c r="S47" s="415">
        <v>142793</v>
      </c>
      <c r="T47" s="415">
        <v>76850</v>
      </c>
      <c r="U47" s="415">
        <v>44910</v>
      </c>
      <c r="V47" s="415">
        <v>13305</v>
      </c>
      <c r="W47" s="415">
        <v>7728</v>
      </c>
      <c r="X47" s="415">
        <v>144678</v>
      </c>
      <c r="Y47" s="415">
        <v>72900</v>
      </c>
      <c r="Z47" s="415">
        <v>46116</v>
      </c>
      <c r="AA47" s="415">
        <v>14966</v>
      </c>
      <c r="AB47" s="415">
        <v>10696</v>
      </c>
    </row>
    <row r="48" spans="1:28" ht="21" x14ac:dyDescent="0.2">
      <c r="A48" s="523"/>
      <c r="B48" s="422" t="s">
        <v>60</v>
      </c>
      <c r="C48" s="424"/>
      <c r="D48" s="415">
        <v>51339</v>
      </c>
      <c r="E48" s="415">
        <v>19349</v>
      </c>
      <c r="F48" s="415">
        <v>23263</v>
      </c>
      <c r="G48" s="415">
        <v>5822</v>
      </c>
      <c r="H48" s="415">
        <v>2905</v>
      </c>
      <c r="I48" s="415">
        <v>49815</v>
      </c>
      <c r="J48" s="415">
        <v>19247</v>
      </c>
      <c r="K48" s="415">
        <v>23107</v>
      </c>
      <c r="L48" s="415">
        <v>4896</v>
      </c>
      <c r="M48" s="415">
        <v>2565</v>
      </c>
      <c r="N48" s="415">
        <v>47504</v>
      </c>
      <c r="O48" s="415">
        <v>17881</v>
      </c>
      <c r="P48" s="415">
        <v>21987</v>
      </c>
      <c r="Q48" s="415">
        <v>4880</v>
      </c>
      <c r="R48" s="415">
        <v>2756</v>
      </c>
      <c r="S48" s="415">
        <v>47331</v>
      </c>
      <c r="T48" s="415">
        <v>16588</v>
      </c>
      <c r="U48" s="415">
        <v>22373</v>
      </c>
      <c r="V48" s="415">
        <v>4962</v>
      </c>
      <c r="W48" s="415">
        <v>3408</v>
      </c>
      <c r="X48" s="415">
        <v>48897</v>
      </c>
      <c r="Y48" s="415">
        <v>15875</v>
      </c>
      <c r="Z48" s="415">
        <v>23252</v>
      </c>
      <c r="AA48" s="415">
        <v>5623</v>
      </c>
      <c r="AB48" s="415">
        <v>4147</v>
      </c>
    </row>
    <row r="49" spans="1:28" ht="21" customHeight="1" x14ac:dyDescent="0.2">
      <c r="A49" s="523"/>
      <c r="B49" s="422" t="s">
        <v>171</v>
      </c>
      <c r="C49" s="424"/>
      <c r="D49" s="415">
        <v>40101</v>
      </c>
      <c r="E49" s="415">
        <v>15517</v>
      </c>
      <c r="F49" s="415">
        <v>18689</v>
      </c>
      <c r="G49" s="415">
        <v>3733</v>
      </c>
      <c r="H49" s="415">
        <v>2162</v>
      </c>
      <c r="I49" s="415">
        <v>38634</v>
      </c>
      <c r="J49" s="415">
        <v>14425</v>
      </c>
      <c r="K49" s="415">
        <v>18963</v>
      </c>
      <c r="L49" s="415">
        <v>3247</v>
      </c>
      <c r="M49" s="415">
        <v>1999</v>
      </c>
      <c r="N49" s="415">
        <v>38635</v>
      </c>
      <c r="O49" s="415">
        <v>13798</v>
      </c>
      <c r="P49" s="415">
        <v>19096</v>
      </c>
      <c r="Q49" s="415">
        <v>3357</v>
      </c>
      <c r="R49" s="415">
        <v>2384</v>
      </c>
      <c r="S49" s="415">
        <v>39744</v>
      </c>
      <c r="T49" s="415">
        <v>13538</v>
      </c>
      <c r="U49" s="415">
        <v>19716</v>
      </c>
      <c r="V49" s="415">
        <v>3488</v>
      </c>
      <c r="W49" s="415">
        <v>3002</v>
      </c>
      <c r="X49" s="415">
        <v>40241</v>
      </c>
      <c r="Y49" s="415">
        <v>12826</v>
      </c>
      <c r="Z49" s="415">
        <v>19983</v>
      </c>
      <c r="AA49" s="415">
        <v>3775</v>
      </c>
      <c r="AB49" s="415">
        <v>3657</v>
      </c>
    </row>
    <row r="50" spans="1:28" ht="21" customHeight="1" x14ac:dyDescent="0.2">
      <c r="A50" s="523"/>
      <c r="B50" s="422" t="s">
        <v>287</v>
      </c>
      <c r="C50" s="424"/>
      <c r="D50" s="415">
        <v>19599</v>
      </c>
      <c r="E50" s="415">
        <v>8050</v>
      </c>
      <c r="F50" s="415">
        <v>8621</v>
      </c>
      <c r="G50" s="415">
        <v>1701</v>
      </c>
      <c r="H50" s="415">
        <v>1227</v>
      </c>
      <c r="I50" s="415">
        <v>18572</v>
      </c>
      <c r="J50" s="415">
        <v>7335</v>
      </c>
      <c r="K50" s="415">
        <v>8485</v>
      </c>
      <c r="L50" s="415">
        <v>1588</v>
      </c>
      <c r="M50" s="415">
        <v>1164</v>
      </c>
      <c r="N50" s="415">
        <v>18890</v>
      </c>
      <c r="O50" s="415">
        <v>7210</v>
      </c>
      <c r="P50" s="415">
        <v>8506</v>
      </c>
      <c r="Q50" s="415">
        <v>1687</v>
      </c>
      <c r="R50" s="415">
        <v>1487</v>
      </c>
      <c r="S50" s="415">
        <v>19399</v>
      </c>
      <c r="T50" s="415">
        <v>7193</v>
      </c>
      <c r="U50" s="415">
        <v>8828</v>
      </c>
      <c r="V50" s="415">
        <v>1607</v>
      </c>
      <c r="W50" s="415">
        <v>1771</v>
      </c>
      <c r="X50" s="415">
        <v>21083</v>
      </c>
      <c r="Y50" s="415">
        <v>7462</v>
      </c>
      <c r="Z50" s="415">
        <v>9169</v>
      </c>
      <c r="AA50" s="415">
        <v>1939</v>
      </c>
      <c r="AB50" s="415">
        <v>2513</v>
      </c>
    </row>
    <row r="51" spans="1:28" ht="21" customHeight="1" x14ac:dyDescent="0.2">
      <c r="A51" s="523"/>
      <c r="B51" s="422" t="s">
        <v>288</v>
      </c>
      <c r="C51" s="424"/>
      <c r="D51" s="415">
        <v>155418</v>
      </c>
      <c r="E51" s="415">
        <v>87737</v>
      </c>
      <c r="F51" s="415">
        <v>48429</v>
      </c>
      <c r="G51" s="415">
        <v>12662</v>
      </c>
      <c r="H51" s="415">
        <v>6590</v>
      </c>
      <c r="I51" s="415">
        <v>154809</v>
      </c>
      <c r="J51" s="415">
        <v>89333</v>
      </c>
      <c r="K51" s="415">
        <v>47734</v>
      </c>
      <c r="L51" s="415">
        <v>11539</v>
      </c>
      <c r="M51" s="415">
        <v>6203</v>
      </c>
      <c r="N51" s="415">
        <v>161392</v>
      </c>
      <c r="O51" s="415">
        <v>95434</v>
      </c>
      <c r="P51" s="415">
        <v>46597</v>
      </c>
      <c r="Q51" s="415">
        <v>11940</v>
      </c>
      <c r="R51" s="415">
        <v>7421</v>
      </c>
      <c r="S51" s="415">
        <v>166924</v>
      </c>
      <c r="T51" s="415">
        <v>96867</v>
      </c>
      <c r="U51" s="415">
        <v>48587</v>
      </c>
      <c r="V51" s="415">
        <v>12566</v>
      </c>
      <c r="W51" s="415">
        <v>8904</v>
      </c>
      <c r="X51" s="415">
        <v>167518</v>
      </c>
      <c r="Y51" s="415">
        <v>92134</v>
      </c>
      <c r="Z51" s="415">
        <v>49874</v>
      </c>
      <c r="AA51" s="415">
        <v>13788</v>
      </c>
      <c r="AB51" s="415">
        <v>11722</v>
      </c>
    </row>
    <row r="52" spans="1:28" ht="21" customHeight="1" x14ac:dyDescent="0.2">
      <c r="A52" s="523"/>
      <c r="B52" s="422" t="s">
        <v>289</v>
      </c>
      <c r="C52" s="424"/>
      <c r="D52" s="415">
        <v>161415</v>
      </c>
      <c r="E52" s="415">
        <v>60322</v>
      </c>
      <c r="F52" s="415">
        <v>71249</v>
      </c>
      <c r="G52" s="415">
        <v>21448</v>
      </c>
      <c r="H52" s="415">
        <v>8396</v>
      </c>
      <c r="I52" s="415">
        <v>157030</v>
      </c>
      <c r="J52" s="415">
        <v>60077</v>
      </c>
      <c r="K52" s="415">
        <v>70756</v>
      </c>
      <c r="L52" s="415">
        <v>18622</v>
      </c>
      <c r="M52" s="415">
        <v>7575</v>
      </c>
      <c r="N52" s="415">
        <v>151700</v>
      </c>
      <c r="O52" s="415">
        <v>57529</v>
      </c>
      <c r="P52" s="415">
        <v>67529</v>
      </c>
      <c r="Q52" s="415">
        <v>17946</v>
      </c>
      <c r="R52" s="415">
        <v>8696</v>
      </c>
      <c r="S52" s="415">
        <v>152432</v>
      </c>
      <c r="T52" s="415">
        <v>54012</v>
      </c>
      <c r="U52" s="415">
        <v>69348</v>
      </c>
      <c r="V52" s="415">
        <v>18635</v>
      </c>
      <c r="W52" s="415">
        <v>10437</v>
      </c>
      <c r="X52" s="415">
        <v>158621</v>
      </c>
      <c r="Y52" s="415">
        <v>52257</v>
      </c>
      <c r="Z52" s="415">
        <v>71392</v>
      </c>
      <c r="AA52" s="415">
        <v>21146</v>
      </c>
      <c r="AB52" s="415">
        <v>13826</v>
      </c>
    </row>
    <row r="53" spans="1:28" ht="21" customHeight="1" x14ac:dyDescent="0.2">
      <c r="A53" s="523"/>
      <c r="B53" s="422" t="s">
        <v>64</v>
      </c>
      <c r="C53" s="424"/>
      <c r="D53" s="415">
        <v>17877</v>
      </c>
      <c r="E53" s="415">
        <v>6586</v>
      </c>
      <c r="F53" s="415">
        <v>8351</v>
      </c>
      <c r="G53" s="415">
        <v>1751</v>
      </c>
      <c r="H53" s="415">
        <v>1189</v>
      </c>
      <c r="I53" s="415">
        <v>16112</v>
      </c>
      <c r="J53" s="415">
        <v>5981</v>
      </c>
      <c r="K53" s="415">
        <v>7766</v>
      </c>
      <c r="L53" s="415">
        <v>1293</v>
      </c>
      <c r="M53" s="415">
        <v>1072</v>
      </c>
      <c r="N53" s="415">
        <v>15732</v>
      </c>
      <c r="O53" s="415">
        <v>5610</v>
      </c>
      <c r="P53" s="415">
        <v>7584</v>
      </c>
      <c r="Q53" s="415">
        <v>1257</v>
      </c>
      <c r="R53" s="415">
        <v>1281</v>
      </c>
      <c r="S53" s="415">
        <v>16921</v>
      </c>
      <c r="T53" s="415">
        <v>5707</v>
      </c>
      <c r="U53" s="415">
        <v>8227</v>
      </c>
      <c r="V53" s="415">
        <v>1380</v>
      </c>
      <c r="W53" s="415">
        <v>1607</v>
      </c>
      <c r="X53" s="415">
        <v>18612</v>
      </c>
      <c r="Y53" s="415">
        <v>5797</v>
      </c>
      <c r="Z53" s="415">
        <v>9054</v>
      </c>
      <c r="AA53" s="415">
        <v>1607</v>
      </c>
      <c r="AB53" s="415">
        <v>2154</v>
      </c>
    </row>
    <row r="54" spans="1:28" ht="21" customHeight="1" x14ac:dyDescent="0.2">
      <c r="A54" s="523"/>
      <c r="B54" s="422" t="s">
        <v>290</v>
      </c>
      <c r="C54" s="424"/>
      <c r="D54" s="415">
        <v>5278</v>
      </c>
      <c r="E54" s="415">
        <v>1705</v>
      </c>
      <c r="F54" s="415">
        <v>2741</v>
      </c>
      <c r="G54" s="415">
        <v>411</v>
      </c>
      <c r="H54" s="415">
        <v>421</v>
      </c>
      <c r="I54" s="415">
        <v>4466</v>
      </c>
      <c r="J54" s="415">
        <v>1304</v>
      </c>
      <c r="K54" s="415">
        <v>2410</v>
      </c>
      <c r="L54" s="415">
        <v>304</v>
      </c>
      <c r="M54" s="415">
        <v>448</v>
      </c>
      <c r="N54" s="415">
        <v>4116</v>
      </c>
      <c r="O54" s="415">
        <v>1154</v>
      </c>
      <c r="P54" s="415">
        <v>2196</v>
      </c>
      <c r="Q54" s="415">
        <v>235</v>
      </c>
      <c r="R54" s="415">
        <v>531</v>
      </c>
      <c r="S54" s="415">
        <v>4433</v>
      </c>
      <c r="T54" s="415">
        <v>1249</v>
      </c>
      <c r="U54" s="415">
        <v>2277</v>
      </c>
      <c r="V54" s="415">
        <v>263</v>
      </c>
      <c r="W54" s="415">
        <v>644</v>
      </c>
      <c r="X54" s="415">
        <v>4894</v>
      </c>
      <c r="Y54" s="415">
        <v>1367</v>
      </c>
      <c r="Z54" s="415">
        <v>2284</v>
      </c>
      <c r="AA54" s="415">
        <v>359</v>
      </c>
      <c r="AB54" s="415">
        <v>884</v>
      </c>
    </row>
    <row r="55" spans="1:28" ht="21" customHeight="1" x14ac:dyDescent="0.2">
      <c r="A55" s="523"/>
      <c r="B55" s="422" t="s">
        <v>40</v>
      </c>
      <c r="C55" s="424"/>
      <c r="D55" s="415">
        <v>10533</v>
      </c>
      <c r="E55" s="415">
        <v>5306</v>
      </c>
      <c r="F55" s="415">
        <v>3698</v>
      </c>
      <c r="G55" s="415">
        <v>1493</v>
      </c>
      <c r="H55" s="415">
        <v>36</v>
      </c>
      <c r="I55" s="415">
        <v>11715</v>
      </c>
      <c r="J55" s="415">
        <v>5797</v>
      </c>
      <c r="K55" s="415">
        <v>4170</v>
      </c>
      <c r="L55" s="415">
        <v>1700</v>
      </c>
      <c r="M55" s="415">
        <v>48</v>
      </c>
      <c r="N55" s="415">
        <v>13209</v>
      </c>
      <c r="O55" s="415">
        <v>6955</v>
      </c>
      <c r="P55" s="415">
        <v>4361</v>
      </c>
      <c r="Q55" s="415">
        <v>1812</v>
      </c>
      <c r="R55" s="415">
        <v>81</v>
      </c>
      <c r="S55" s="415">
        <v>12732</v>
      </c>
      <c r="T55" s="415">
        <v>6612</v>
      </c>
      <c r="U55" s="415">
        <v>4220</v>
      </c>
      <c r="V55" s="415">
        <v>1841</v>
      </c>
      <c r="W55" s="415">
        <v>59</v>
      </c>
      <c r="X55" s="415">
        <v>12541</v>
      </c>
      <c r="Y55" s="415">
        <v>6229</v>
      </c>
      <c r="Z55" s="415">
        <v>4266</v>
      </c>
      <c r="AA55" s="415">
        <v>1964</v>
      </c>
      <c r="AB55" s="415">
        <v>82</v>
      </c>
    </row>
    <row r="56" spans="1:28" ht="21" x14ac:dyDescent="0.2">
      <c r="A56" s="523"/>
      <c r="B56" s="422" t="s">
        <v>291</v>
      </c>
      <c r="C56" s="424"/>
      <c r="D56" s="415">
        <v>216384</v>
      </c>
      <c r="E56" s="415">
        <v>110420</v>
      </c>
      <c r="F56" s="415">
        <v>75507</v>
      </c>
      <c r="G56" s="415">
        <v>23753</v>
      </c>
      <c r="H56" s="415">
        <v>6704</v>
      </c>
      <c r="I56" s="415">
        <v>220001</v>
      </c>
      <c r="J56" s="415">
        <v>114539</v>
      </c>
      <c r="K56" s="415">
        <v>77777</v>
      </c>
      <c r="L56" s="415">
        <v>21303</v>
      </c>
      <c r="M56" s="415">
        <v>6382</v>
      </c>
      <c r="N56" s="415">
        <v>227014</v>
      </c>
      <c r="O56" s="415">
        <v>120912</v>
      </c>
      <c r="P56" s="415">
        <v>77065</v>
      </c>
      <c r="Q56" s="415">
        <v>21444</v>
      </c>
      <c r="R56" s="415">
        <v>7593</v>
      </c>
      <c r="S56" s="415">
        <v>233390</v>
      </c>
      <c r="T56" s="415">
        <v>120362</v>
      </c>
      <c r="U56" s="415">
        <v>80307</v>
      </c>
      <c r="V56" s="415">
        <v>23118</v>
      </c>
      <c r="W56" s="415">
        <v>9603</v>
      </c>
      <c r="X56" s="415">
        <v>233970</v>
      </c>
      <c r="Y56" s="415">
        <v>113334</v>
      </c>
      <c r="Z56" s="415">
        <v>82007</v>
      </c>
      <c r="AA56" s="415">
        <v>25584</v>
      </c>
      <c r="AB56" s="415">
        <v>13045</v>
      </c>
    </row>
    <row r="57" spans="1:28" x14ac:dyDescent="0.2">
      <c r="A57" s="523"/>
      <c r="B57" s="422" t="s">
        <v>293</v>
      </c>
      <c r="C57" s="424"/>
      <c r="D57" s="415">
        <v>28909</v>
      </c>
      <c r="E57" s="415">
        <v>7335</v>
      </c>
      <c r="F57" s="415">
        <v>15664</v>
      </c>
      <c r="G57" s="415">
        <v>2497</v>
      </c>
      <c r="H57" s="415">
        <v>3413</v>
      </c>
      <c r="I57" s="415">
        <v>26355</v>
      </c>
      <c r="J57" s="415">
        <v>6683</v>
      </c>
      <c r="K57" s="415">
        <v>14162</v>
      </c>
      <c r="L57" s="415">
        <v>2275</v>
      </c>
      <c r="M57" s="415">
        <v>3235</v>
      </c>
      <c r="N57" s="415">
        <v>26005</v>
      </c>
      <c r="O57" s="415">
        <v>6519</v>
      </c>
      <c r="P57" s="415">
        <v>13231</v>
      </c>
      <c r="Q57" s="415">
        <v>2213</v>
      </c>
      <c r="R57" s="415">
        <v>4042</v>
      </c>
      <c r="S57" s="415">
        <v>28526</v>
      </c>
      <c r="T57" s="415">
        <v>6709</v>
      </c>
      <c r="U57" s="415">
        <v>15107</v>
      </c>
      <c r="V57" s="415">
        <v>2218</v>
      </c>
      <c r="W57" s="415">
        <v>4492</v>
      </c>
      <c r="X57" s="415">
        <v>31141</v>
      </c>
      <c r="Y57" s="415">
        <v>6936</v>
      </c>
      <c r="Z57" s="415">
        <v>16147</v>
      </c>
      <c r="AA57" s="415">
        <v>2607</v>
      </c>
      <c r="AB57" s="415">
        <v>5451</v>
      </c>
    </row>
    <row r="58" spans="1:28" x14ac:dyDescent="0.2">
      <c r="A58" s="523"/>
      <c r="B58" s="422" t="s">
        <v>271</v>
      </c>
      <c r="C58" s="424"/>
      <c r="D58" s="415">
        <v>356201</v>
      </c>
      <c r="E58" s="415">
        <v>162128</v>
      </c>
      <c r="F58" s="415">
        <v>138195</v>
      </c>
      <c r="G58" s="415">
        <v>37939</v>
      </c>
      <c r="H58" s="415">
        <v>17939</v>
      </c>
      <c r="I58" s="415">
        <v>345595</v>
      </c>
      <c r="J58" s="415">
        <v>161154</v>
      </c>
      <c r="K58" s="415">
        <v>134952</v>
      </c>
      <c r="L58" s="415">
        <v>33101</v>
      </c>
      <c r="M58" s="415">
        <v>16388</v>
      </c>
      <c r="N58" s="415">
        <v>345163</v>
      </c>
      <c r="O58" s="415">
        <v>163828</v>
      </c>
      <c r="P58" s="415">
        <v>129660</v>
      </c>
      <c r="Q58" s="415">
        <v>32531</v>
      </c>
      <c r="R58" s="415">
        <v>19144</v>
      </c>
      <c r="S58" s="415">
        <v>353213</v>
      </c>
      <c r="T58" s="415">
        <v>161712</v>
      </c>
      <c r="U58" s="415">
        <v>134318</v>
      </c>
      <c r="V58" s="415">
        <v>34078</v>
      </c>
      <c r="W58" s="415">
        <v>23105</v>
      </c>
      <c r="X58" s="415">
        <v>363133</v>
      </c>
      <c r="Y58" s="415">
        <v>155519</v>
      </c>
      <c r="Z58" s="415">
        <v>138865</v>
      </c>
      <c r="AA58" s="415">
        <v>38296</v>
      </c>
      <c r="AB58" s="415">
        <v>30453</v>
      </c>
    </row>
    <row r="59" spans="1:28" ht="21" x14ac:dyDescent="0.2">
      <c r="A59" s="523"/>
      <c r="B59" s="422" t="s">
        <v>359</v>
      </c>
      <c r="C59" s="424"/>
      <c r="D59" s="415">
        <v>327289</v>
      </c>
      <c r="E59" s="415">
        <v>154790</v>
      </c>
      <c r="F59" s="415">
        <v>122531</v>
      </c>
      <c r="G59" s="415">
        <v>35442</v>
      </c>
      <c r="H59" s="415">
        <v>14526</v>
      </c>
      <c r="I59" s="415">
        <v>319238</v>
      </c>
      <c r="J59" s="415">
        <v>154470</v>
      </c>
      <c r="K59" s="415">
        <v>120789</v>
      </c>
      <c r="L59" s="415">
        <v>30826</v>
      </c>
      <c r="M59" s="415">
        <v>13153</v>
      </c>
      <c r="N59" s="415">
        <v>319155</v>
      </c>
      <c r="O59" s="415">
        <v>157309</v>
      </c>
      <c r="P59" s="415">
        <v>116427</v>
      </c>
      <c r="Q59" s="415">
        <v>30318</v>
      </c>
      <c r="R59" s="415">
        <v>15101</v>
      </c>
      <c r="S59" s="415">
        <v>324685</v>
      </c>
      <c r="T59" s="415">
        <v>155003</v>
      </c>
      <c r="U59" s="415">
        <v>119209</v>
      </c>
      <c r="V59" s="415">
        <v>31860</v>
      </c>
      <c r="W59" s="415">
        <v>18613</v>
      </c>
      <c r="X59" s="415">
        <v>331992</v>
      </c>
      <c r="Y59" s="415">
        <v>148583</v>
      </c>
      <c r="Z59" s="415">
        <v>122718</v>
      </c>
      <c r="AA59" s="415">
        <v>35689</v>
      </c>
      <c r="AB59" s="415">
        <v>25002</v>
      </c>
    </row>
    <row r="60" spans="1:28" x14ac:dyDescent="0.2">
      <c r="A60" s="523"/>
      <c r="B60" s="422" t="s">
        <v>41</v>
      </c>
      <c r="C60" s="424"/>
      <c r="D60" s="415">
        <v>53587</v>
      </c>
      <c r="E60" s="415">
        <v>29565</v>
      </c>
      <c r="F60" s="415">
        <v>18485</v>
      </c>
      <c r="G60" s="415">
        <v>5214</v>
      </c>
      <c r="H60" s="415">
        <v>323</v>
      </c>
      <c r="I60" s="415">
        <v>55912</v>
      </c>
      <c r="J60" s="415">
        <v>31329</v>
      </c>
      <c r="K60" s="415">
        <v>19353</v>
      </c>
      <c r="L60" s="415">
        <v>4874</v>
      </c>
      <c r="M60" s="415">
        <v>356</v>
      </c>
      <c r="N60" s="415">
        <v>60943</v>
      </c>
      <c r="O60" s="415">
        <v>35371</v>
      </c>
      <c r="P60" s="415">
        <v>19952</v>
      </c>
      <c r="Q60" s="415">
        <v>5101</v>
      </c>
      <c r="R60" s="415">
        <v>519</v>
      </c>
      <c r="S60" s="415">
        <v>64893</v>
      </c>
      <c r="T60" s="415">
        <v>37613</v>
      </c>
      <c r="U60" s="415">
        <v>20917</v>
      </c>
      <c r="V60" s="415">
        <v>5635</v>
      </c>
      <c r="W60" s="415">
        <v>728</v>
      </c>
      <c r="X60" s="415">
        <v>61681</v>
      </c>
      <c r="Y60" s="415">
        <v>34129</v>
      </c>
      <c r="Z60" s="415">
        <v>20605</v>
      </c>
      <c r="AA60" s="415">
        <v>6029</v>
      </c>
      <c r="AB60" s="415">
        <v>918</v>
      </c>
    </row>
    <row r="61" spans="1:28" x14ac:dyDescent="0.2">
      <c r="A61" s="523"/>
      <c r="B61" s="422" t="s">
        <v>42</v>
      </c>
      <c r="C61" s="424"/>
      <c r="D61" s="415">
        <v>54400</v>
      </c>
      <c r="E61" s="415">
        <v>28313</v>
      </c>
      <c r="F61" s="415">
        <v>18754</v>
      </c>
      <c r="G61" s="415">
        <v>6223</v>
      </c>
      <c r="H61" s="415">
        <v>1110</v>
      </c>
      <c r="I61" s="415">
        <v>56473</v>
      </c>
      <c r="J61" s="415">
        <v>30428</v>
      </c>
      <c r="K61" s="415">
        <v>19245</v>
      </c>
      <c r="L61" s="415">
        <v>5689</v>
      </c>
      <c r="M61" s="415">
        <v>1111</v>
      </c>
      <c r="N61" s="415">
        <v>57638</v>
      </c>
      <c r="O61" s="415">
        <v>31845</v>
      </c>
      <c r="P61" s="415">
        <v>18890</v>
      </c>
      <c r="Q61" s="415">
        <v>5589</v>
      </c>
      <c r="R61" s="415">
        <v>1314</v>
      </c>
      <c r="S61" s="415">
        <v>60049</v>
      </c>
      <c r="T61" s="415">
        <v>31790</v>
      </c>
      <c r="U61" s="415">
        <v>20279</v>
      </c>
      <c r="V61" s="415">
        <v>6260</v>
      </c>
      <c r="W61" s="415">
        <v>1720</v>
      </c>
      <c r="X61" s="415">
        <v>60956</v>
      </c>
      <c r="Y61" s="415">
        <v>30297</v>
      </c>
      <c r="Z61" s="415">
        <v>21112</v>
      </c>
      <c r="AA61" s="415">
        <v>7074</v>
      </c>
      <c r="AB61" s="415">
        <v>2473</v>
      </c>
    </row>
    <row r="62" spans="1:28" x14ac:dyDescent="0.2">
      <c r="A62" s="523"/>
      <c r="B62" s="422" t="s">
        <v>43</v>
      </c>
      <c r="C62" s="424"/>
      <c r="D62" s="415">
        <v>50928</v>
      </c>
      <c r="E62" s="415">
        <v>25423</v>
      </c>
      <c r="F62" s="415">
        <v>17387</v>
      </c>
      <c r="G62" s="415">
        <v>5718</v>
      </c>
      <c r="H62" s="415">
        <v>2400</v>
      </c>
      <c r="I62" s="415">
        <v>50876</v>
      </c>
      <c r="J62" s="415">
        <v>25759</v>
      </c>
      <c r="K62" s="415">
        <v>17922</v>
      </c>
      <c r="L62" s="415">
        <v>4885</v>
      </c>
      <c r="M62" s="415">
        <v>2310</v>
      </c>
      <c r="N62" s="415">
        <v>51153</v>
      </c>
      <c r="O62" s="415">
        <v>26067</v>
      </c>
      <c r="P62" s="415">
        <v>17471</v>
      </c>
      <c r="Q62" s="415">
        <v>4841</v>
      </c>
      <c r="R62" s="415">
        <v>2774</v>
      </c>
      <c r="S62" s="415">
        <v>50974</v>
      </c>
      <c r="T62" s="415">
        <v>24517</v>
      </c>
      <c r="U62" s="415">
        <v>17927</v>
      </c>
      <c r="V62" s="415">
        <v>5126</v>
      </c>
      <c r="W62" s="415">
        <v>3404</v>
      </c>
      <c r="X62" s="415">
        <v>52271</v>
      </c>
      <c r="Y62" s="415">
        <v>23606</v>
      </c>
      <c r="Z62" s="415">
        <v>18447</v>
      </c>
      <c r="AA62" s="415">
        <v>5651</v>
      </c>
      <c r="AB62" s="415">
        <v>4567</v>
      </c>
    </row>
    <row r="63" spans="1:28" x14ac:dyDescent="0.2">
      <c r="A63" s="523"/>
      <c r="B63" s="422" t="s">
        <v>44</v>
      </c>
      <c r="C63" s="424"/>
      <c r="D63" s="415">
        <v>46936</v>
      </c>
      <c r="E63" s="415">
        <v>21813</v>
      </c>
      <c r="F63" s="415">
        <v>17183</v>
      </c>
      <c r="G63" s="415">
        <v>5105</v>
      </c>
      <c r="H63" s="415">
        <v>2835</v>
      </c>
      <c r="I63" s="415">
        <v>45025</v>
      </c>
      <c r="J63" s="415">
        <v>21226</v>
      </c>
      <c r="K63" s="415">
        <v>17087</v>
      </c>
      <c r="L63" s="415">
        <v>4155</v>
      </c>
      <c r="M63" s="415">
        <v>2557</v>
      </c>
      <c r="N63" s="415">
        <v>44071</v>
      </c>
      <c r="O63" s="415">
        <v>20674</v>
      </c>
      <c r="P63" s="415">
        <v>16391</v>
      </c>
      <c r="Q63" s="415">
        <v>4101</v>
      </c>
      <c r="R63" s="415">
        <v>2905</v>
      </c>
      <c r="S63" s="415">
        <v>44742</v>
      </c>
      <c r="T63" s="415">
        <v>19830</v>
      </c>
      <c r="U63" s="415">
        <v>16964</v>
      </c>
      <c r="V63" s="415">
        <v>4256</v>
      </c>
      <c r="W63" s="415">
        <v>3692</v>
      </c>
      <c r="X63" s="415">
        <v>46521</v>
      </c>
      <c r="Y63" s="415">
        <v>19073</v>
      </c>
      <c r="Z63" s="415">
        <v>17577</v>
      </c>
      <c r="AA63" s="415">
        <v>4866</v>
      </c>
      <c r="AB63" s="415">
        <v>5005</v>
      </c>
    </row>
    <row r="64" spans="1:28" x14ac:dyDescent="0.2">
      <c r="A64" s="523"/>
      <c r="B64" s="422" t="s">
        <v>46</v>
      </c>
      <c r="C64" s="424"/>
      <c r="D64" s="415">
        <v>37549</v>
      </c>
      <c r="E64" s="415">
        <v>16523</v>
      </c>
      <c r="F64" s="415">
        <v>14616</v>
      </c>
      <c r="G64" s="415">
        <v>4012</v>
      </c>
      <c r="H64" s="415">
        <v>2398</v>
      </c>
      <c r="I64" s="415">
        <v>34437</v>
      </c>
      <c r="J64" s="415">
        <v>15247</v>
      </c>
      <c r="K64" s="415">
        <v>13677</v>
      </c>
      <c r="L64" s="415">
        <v>3319</v>
      </c>
      <c r="M64" s="415">
        <v>2194</v>
      </c>
      <c r="N64" s="415">
        <v>32754</v>
      </c>
      <c r="O64" s="415">
        <v>14372</v>
      </c>
      <c r="P64" s="415">
        <v>12879</v>
      </c>
      <c r="Q64" s="415">
        <v>3103</v>
      </c>
      <c r="R64" s="415">
        <v>2400</v>
      </c>
      <c r="S64" s="415">
        <v>32993</v>
      </c>
      <c r="T64" s="415">
        <v>13854</v>
      </c>
      <c r="U64" s="415">
        <v>12994</v>
      </c>
      <c r="V64" s="415">
        <v>3174</v>
      </c>
      <c r="W64" s="415">
        <v>2971</v>
      </c>
      <c r="X64" s="415">
        <v>35681</v>
      </c>
      <c r="Y64" s="415">
        <v>14147</v>
      </c>
      <c r="Z64" s="415">
        <v>13797</v>
      </c>
      <c r="AA64" s="415">
        <v>3670</v>
      </c>
      <c r="AB64" s="415">
        <v>4067</v>
      </c>
    </row>
    <row r="65" spans="1:28" x14ac:dyDescent="0.2">
      <c r="A65" s="523"/>
      <c r="B65" s="422" t="s">
        <v>47</v>
      </c>
      <c r="C65" s="424"/>
      <c r="D65" s="415">
        <v>28019</v>
      </c>
      <c r="E65" s="415">
        <v>11493</v>
      </c>
      <c r="F65" s="415">
        <v>11515</v>
      </c>
      <c r="G65" s="415">
        <v>2972</v>
      </c>
      <c r="H65" s="415">
        <v>2039</v>
      </c>
      <c r="I65" s="415">
        <v>24650</v>
      </c>
      <c r="J65" s="415">
        <v>10206</v>
      </c>
      <c r="K65" s="415">
        <v>10461</v>
      </c>
      <c r="L65" s="415">
        <v>2357</v>
      </c>
      <c r="M65" s="415">
        <v>1626</v>
      </c>
      <c r="N65" s="415">
        <v>22594</v>
      </c>
      <c r="O65" s="415">
        <v>9187</v>
      </c>
      <c r="P65" s="415">
        <v>9422</v>
      </c>
      <c r="Q65" s="415">
        <v>2151</v>
      </c>
      <c r="R65" s="415">
        <v>1834</v>
      </c>
      <c r="S65" s="415">
        <v>22185</v>
      </c>
      <c r="T65" s="415">
        <v>8599</v>
      </c>
      <c r="U65" s="415">
        <v>9310</v>
      </c>
      <c r="V65" s="415">
        <v>2174</v>
      </c>
      <c r="W65" s="415">
        <v>2102</v>
      </c>
      <c r="X65" s="415">
        <v>24352</v>
      </c>
      <c r="Y65" s="415">
        <v>8916</v>
      </c>
      <c r="Z65" s="415">
        <v>9968</v>
      </c>
      <c r="AA65" s="415">
        <v>2515</v>
      </c>
      <c r="AB65" s="415">
        <v>2953</v>
      </c>
    </row>
    <row r="66" spans="1:28" x14ac:dyDescent="0.2">
      <c r="A66" s="523"/>
      <c r="B66" s="422" t="s">
        <v>292</v>
      </c>
      <c r="C66" s="424"/>
      <c r="D66" s="415">
        <v>19716</v>
      </c>
      <c r="E66" s="415">
        <v>7542</v>
      </c>
      <c r="F66" s="415">
        <v>8728</v>
      </c>
      <c r="G66" s="415">
        <v>2062</v>
      </c>
      <c r="H66" s="415">
        <v>1384</v>
      </c>
      <c r="I66" s="415">
        <v>17743</v>
      </c>
      <c r="J66" s="415">
        <v>6635</v>
      </c>
      <c r="K66" s="415">
        <v>8152</v>
      </c>
      <c r="L66" s="415">
        <v>1711</v>
      </c>
      <c r="M66" s="415">
        <v>1245</v>
      </c>
      <c r="N66" s="415">
        <v>15984</v>
      </c>
      <c r="O66" s="415">
        <v>5857</v>
      </c>
      <c r="P66" s="415">
        <v>7133</v>
      </c>
      <c r="Q66" s="415">
        <v>1625</v>
      </c>
      <c r="R66" s="415">
        <v>1369</v>
      </c>
      <c r="S66" s="415">
        <v>15401</v>
      </c>
      <c r="T66" s="415">
        <v>5428</v>
      </c>
      <c r="U66" s="415">
        <v>6851</v>
      </c>
      <c r="V66" s="415">
        <v>1490</v>
      </c>
      <c r="W66" s="415">
        <v>1632</v>
      </c>
      <c r="X66" s="415">
        <v>16309</v>
      </c>
      <c r="Y66" s="415">
        <v>5569</v>
      </c>
      <c r="Z66" s="415">
        <v>7015</v>
      </c>
      <c r="AA66" s="415">
        <v>1645</v>
      </c>
      <c r="AB66" s="415">
        <v>2080</v>
      </c>
    </row>
    <row r="67" spans="1:28" x14ac:dyDescent="0.2">
      <c r="A67" s="523"/>
      <c r="B67" s="422" t="s">
        <v>49</v>
      </c>
      <c r="C67" s="424"/>
      <c r="D67" s="415">
        <v>14636</v>
      </c>
      <c r="E67" s="415">
        <v>5136</v>
      </c>
      <c r="F67" s="415">
        <v>6836</v>
      </c>
      <c r="G67" s="415">
        <v>1516</v>
      </c>
      <c r="H67" s="415">
        <v>1148</v>
      </c>
      <c r="I67" s="415">
        <v>12770</v>
      </c>
      <c r="J67" s="415">
        <v>4592</v>
      </c>
      <c r="K67" s="415">
        <v>6003</v>
      </c>
      <c r="L67" s="415">
        <v>1207</v>
      </c>
      <c r="M67" s="415">
        <v>968</v>
      </c>
      <c r="N67" s="415">
        <v>11969</v>
      </c>
      <c r="O67" s="415">
        <v>4142</v>
      </c>
      <c r="P67" s="415">
        <v>5577</v>
      </c>
      <c r="Q67" s="415">
        <v>1183</v>
      </c>
      <c r="R67" s="415">
        <v>1067</v>
      </c>
      <c r="S67" s="415">
        <v>11842</v>
      </c>
      <c r="T67" s="415">
        <v>3984</v>
      </c>
      <c r="U67" s="415">
        <v>5466</v>
      </c>
      <c r="V67" s="415">
        <v>1087</v>
      </c>
      <c r="W67" s="415">
        <v>1305</v>
      </c>
      <c r="X67" s="415">
        <v>12261</v>
      </c>
      <c r="Y67" s="415">
        <v>3842</v>
      </c>
      <c r="Z67" s="415">
        <v>5521</v>
      </c>
      <c r="AA67" s="415">
        <v>1311</v>
      </c>
      <c r="AB67" s="415">
        <v>1587</v>
      </c>
    </row>
    <row r="68" spans="1:28" x14ac:dyDescent="0.2">
      <c r="A68" s="523"/>
      <c r="B68" s="422" t="s">
        <v>50</v>
      </c>
      <c r="C68" s="424"/>
      <c r="D68" s="415">
        <v>10985</v>
      </c>
      <c r="E68" s="415">
        <v>3676</v>
      </c>
      <c r="F68" s="415">
        <v>5329</v>
      </c>
      <c r="G68" s="415">
        <v>1127</v>
      </c>
      <c r="H68" s="415">
        <v>853</v>
      </c>
      <c r="I68" s="415">
        <v>9637</v>
      </c>
      <c r="J68" s="415">
        <v>3251</v>
      </c>
      <c r="K68" s="415">
        <v>4719</v>
      </c>
      <c r="L68" s="415">
        <v>929</v>
      </c>
      <c r="M68" s="415">
        <v>738</v>
      </c>
      <c r="N68" s="415">
        <v>8840</v>
      </c>
      <c r="O68" s="415">
        <v>2839</v>
      </c>
      <c r="P68" s="415">
        <v>4351</v>
      </c>
      <c r="Q68" s="415">
        <v>812</v>
      </c>
      <c r="R68" s="415">
        <v>838</v>
      </c>
      <c r="S68" s="415">
        <v>8874</v>
      </c>
      <c r="T68" s="415">
        <v>2776</v>
      </c>
      <c r="U68" s="415">
        <v>4281</v>
      </c>
      <c r="V68" s="415">
        <v>817</v>
      </c>
      <c r="W68" s="415">
        <v>1000</v>
      </c>
      <c r="X68" s="415">
        <v>9419</v>
      </c>
      <c r="Y68" s="415">
        <v>2775</v>
      </c>
      <c r="Z68" s="415">
        <v>4410</v>
      </c>
      <c r="AA68" s="415">
        <v>964</v>
      </c>
      <c r="AB68" s="415">
        <v>1270</v>
      </c>
    </row>
    <row r="69" spans="1:28" ht="12.75" customHeight="1" x14ac:dyDescent="0.2">
      <c r="A69" s="523" t="s">
        <v>108</v>
      </c>
      <c r="B69" s="422" t="s">
        <v>101</v>
      </c>
      <c r="C69" s="424"/>
      <c r="D69" s="415">
        <v>9009</v>
      </c>
      <c r="E69" s="415">
        <v>3680</v>
      </c>
      <c r="F69" s="415">
        <v>3309</v>
      </c>
      <c r="G69" s="415">
        <v>836</v>
      </c>
      <c r="H69" s="415">
        <v>1184</v>
      </c>
      <c r="I69" s="415">
        <v>8315</v>
      </c>
      <c r="J69" s="415">
        <v>3404</v>
      </c>
      <c r="K69" s="415">
        <v>3371</v>
      </c>
      <c r="L69" s="415">
        <v>652</v>
      </c>
      <c r="M69" s="415">
        <v>888</v>
      </c>
      <c r="N69" s="415">
        <v>8007</v>
      </c>
      <c r="O69" s="415">
        <v>3321</v>
      </c>
      <c r="P69" s="415">
        <v>2648</v>
      </c>
      <c r="Q69" s="415">
        <v>753</v>
      </c>
      <c r="R69" s="415">
        <v>1285</v>
      </c>
      <c r="S69" s="415">
        <v>9109</v>
      </c>
      <c r="T69" s="415">
        <v>3598</v>
      </c>
      <c r="U69" s="415">
        <v>3546</v>
      </c>
      <c r="V69" s="415">
        <v>889</v>
      </c>
      <c r="W69" s="415">
        <v>1076</v>
      </c>
      <c r="X69" s="415">
        <v>9163</v>
      </c>
      <c r="Y69" s="415">
        <v>3528</v>
      </c>
      <c r="Z69" s="415">
        <v>3119</v>
      </c>
      <c r="AA69" s="415">
        <v>1099</v>
      </c>
      <c r="AB69" s="415">
        <v>1417</v>
      </c>
    </row>
    <row r="70" spans="1:28" x14ac:dyDescent="0.2">
      <c r="A70" s="523"/>
      <c r="B70" s="422" t="s">
        <v>102</v>
      </c>
      <c r="C70" s="424"/>
      <c r="D70" s="415">
        <v>5771</v>
      </c>
      <c r="E70" s="415">
        <v>2455</v>
      </c>
      <c r="F70" s="415">
        <v>2143</v>
      </c>
      <c r="G70" s="415">
        <v>523</v>
      </c>
      <c r="H70" s="415">
        <v>650</v>
      </c>
      <c r="I70" s="415">
        <v>5344</v>
      </c>
      <c r="J70" s="415">
        <v>2272</v>
      </c>
      <c r="K70" s="415">
        <v>2141</v>
      </c>
      <c r="L70" s="415">
        <v>412</v>
      </c>
      <c r="M70" s="415">
        <v>519</v>
      </c>
      <c r="N70" s="415">
        <v>5116</v>
      </c>
      <c r="O70" s="415">
        <v>2155</v>
      </c>
      <c r="P70" s="415">
        <v>1752</v>
      </c>
      <c r="Q70" s="415">
        <v>462</v>
      </c>
      <c r="R70" s="415">
        <v>747</v>
      </c>
      <c r="S70" s="415">
        <v>5671</v>
      </c>
      <c r="T70" s="415">
        <v>2201</v>
      </c>
      <c r="U70" s="415">
        <v>2310</v>
      </c>
      <c r="V70" s="415">
        <v>505</v>
      </c>
      <c r="W70" s="415">
        <v>655</v>
      </c>
      <c r="X70" s="415">
        <v>5648</v>
      </c>
      <c r="Y70" s="415">
        <v>2202</v>
      </c>
      <c r="Z70" s="415">
        <v>2031</v>
      </c>
      <c r="AA70" s="415">
        <v>604</v>
      </c>
      <c r="AB70" s="415">
        <v>811</v>
      </c>
    </row>
    <row r="71" spans="1:28" x14ac:dyDescent="0.2">
      <c r="A71" s="523"/>
      <c r="B71" s="422" t="s">
        <v>54</v>
      </c>
      <c r="C71" s="424"/>
      <c r="D71" s="415">
        <v>12529</v>
      </c>
      <c r="E71" s="415">
        <v>5436</v>
      </c>
      <c r="F71" s="415">
        <v>4491</v>
      </c>
      <c r="G71" s="415">
        <v>1113</v>
      </c>
      <c r="H71" s="415">
        <v>1489</v>
      </c>
      <c r="I71" s="415">
        <v>11445</v>
      </c>
      <c r="J71" s="415">
        <v>4986</v>
      </c>
      <c r="K71" s="415">
        <v>4512</v>
      </c>
      <c r="L71" s="415">
        <v>839</v>
      </c>
      <c r="M71" s="415">
        <v>1108</v>
      </c>
      <c r="N71" s="415">
        <v>10815</v>
      </c>
      <c r="O71" s="415">
        <v>4724</v>
      </c>
      <c r="P71" s="415">
        <v>3557</v>
      </c>
      <c r="Q71" s="415">
        <v>928</v>
      </c>
      <c r="R71" s="415">
        <v>1606</v>
      </c>
      <c r="S71" s="415">
        <v>11802</v>
      </c>
      <c r="T71" s="415">
        <v>4896</v>
      </c>
      <c r="U71" s="415">
        <v>4523</v>
      </c>
      <c r="V71" s="415">
        <v>1085</v>
      </c>
      <c r="W71" s="415">
        <v>1298</v>
      </c>
      <c r="X71" s="415">
        <v>11350</v>
      </c>
      <c r="Y71" s="415">
        <v>4650</v>
      </c>
      <c r="Z71" s="415">
        <v>3868</v>
      </c>
      <c r="AA71" s="415">
        <v>1259</v>
      </c>
      <c r="AB71" s="415">
        <v>1573</v>
      </c>
    </row>
    <row r="72" spans="1:28" x14ac:dyDescent="0.2">
      <c r="A72" s="523"/>
      <c r="B72" s="422" t="s">
        <v>55</v>
      </c>
      <c r="C72" s="424"/>
      <c r="D72" s="415">
        <v>2253</v>
      </c>
      <c r="E72" s="415">
        <v>700</v>
      </c>
      <c r="F72" s="415">
        <v>962</v>
      </c>
      <c r="G72" s="415">
        <v>246</v>
      </c>
      <c r="H72" s="415">
        <v>345</v>
      </c>
      <c r="I72" s="415">
        <v>2217</v>
      </c>
      <c r="J72" s="415">
        <v>691</v>
      </c>
      <c r="K72" s="415">
        <v>1001</v>
      </c>
      <c r="L72" s="415">
        <v>226</v>
      </c>
      <c r="M72" s="415">
        <v>299</v>
      </c>
      <c r="N72" s="415">
        <v>2308</v>
      </c>
      <c r="O72" s="415">
        <v>752</v>
      </c>
      <c r="P72" s="415">
        <v>843</v>
      </c>
      <c r="Q72" s="415">
        <v>287</v>
      </c>
      <c r="R72" s="415">
        <v>426</v>
      </c>
      <c r="S72" s="415">
        <v>2978</v>
      </c>
      <c r="T72" s="415">
        <v>903</v>
      </c>
      <c r="U72" s="415">
        <v>1333</v>
      </c>
      <c r="V72" s="415">
        <v>309</v>
      </c>
      <c r="W72" s="415">
        <v>433</v>
      </c>
      <c r="X72" s="415">
        <v>3461</v>
      </c>
      <c r="Y72" s="415">
        <v>1080</v>
      </c>
      <c r="Z72" s="415">
        <v>1282</v>
      </c>
      <c r="AA72" s="415">
        <v>444</v>
      </c>
      <c r="AB72" s="415">
        <v>655</v>
      </c>
    </row>
    <row r="73" spans="1:28" x14ac:dyDescent="0.2">
      <c r="A73" s="523"/>
      <c r="B73" s="422" t="s">
        <v>284</v>
      </c>
      <c r="C73" s="424"/>
      <c r="D73" s="415">
        <v>122</v>
      </c>
      <c r="E73" s="415">
        <v>37</v>
      </c>
      <c r="F73" s="415">
        <v>55</v>
      </c>
      <c r="G73" s="415">
        <v>10</v>
      </c>
      <c r="H73" s="415">
        <v>20</v>
      </c>
      <c r="I73" s="415">
        <v>94</v>
      </c>
      <c r="J73" s="415">
        <v>30</v>
      </c>
      <c r="K73" s="415">
        <v>49</v>
      </c>
      <c r="L73" s="415">
        <v>5</v>
      </c>
      <c r="M73" s="415">
        <v>10</v>
      </c>
      <c r="N73" s="415">
        <v>90</v>
      </c>
      <c r="O73" s="415">
        <v>25</v>
      </c>
      <c r="P73" s="415">
        <v>31</v>
      </c>
      <c r="Q73" s="415">
        <v>10</v>
      </c>
      <c r="R73" s="415">
        <v>24</v>
      </c>
      <c r="S73" s="415">
        <v>115</v>
      </c>
      <c r="T73" s="415">
        <v>39</v>
      </c>
      <c r="U73" s="415">
        <v>53</v>
      </c>
      <c r="V73" s="415">
        <v>8</v>
      </c>
      <c r="W73" s="415">
        <v>15</v>
      </c>
      <c r="X73" s="415">
        <v>105</v>
      </c>
      <c r="Y73" s="415">
        <v>33</v>
      </c>
      <c r="Z73" s="415">
        <v>39</v>
      </c>
      <c r="AA73" s="415">
        <v>13</v>
      </c>
      <c r="AB73" s="415">
        <v>20</v>
      </c>
    </row>
    <row r="74" spans="1:28" x14ac:dyDescent="0.2">
      <c r="A74" s="523"/>
      <c r="B74" s="422" t="s">
        <v>57</v>
      </c>
      <c r="C74" s="424"/>
      <c r="D74" s="415">
        <v>30</v>
      </c>
      <c r="E74" s="415">
        <v>10</v>
      </c>
      <c r="F74" s="415">
        <v>12</v>
      </c>
      <c r="G74" s="415">
        <v>4</v>
      </c>
      <c r="H74" s="415">
        <v>4</v>
      </c>
      <c r="I74" s="415">
        <v>32</v>
      </c>
      <c r="J74" s="415">
        <v>13</v>
      </c>
      <c r="K74" s="415">
        <v>16</v>
      </c>
      <c r="L74" s="415" t="s">
        <v>549</v>
      </c>
      <c r="M74" s="415" t="s">
        <v>549</v>
      </c>
      <c r="N74" s="415">
        <v>24</v>
      </c>
      <c r="O74" s="415">
        <v>4</v>
      </c>
      <c r="P74" s="415">
        <v>11</v>
      </c>
      <c r="Q74" s="415">
        <v>6</v>
      </c>
      <c r="R74" s="415">
        <v>3</v>
      </c>
      <c r="S74" s="415">
        <v>27</v>
      </c>
      <c r="T74" s="415">
        <v>7</v>
      </c>
      <c r="U74" s="415">
        <v>14</v>
      </c>
      <c r="V74" s="415">
        <v>3</v>
      </c>
      <c r="W74" s="415">
        <v>3</v>
      </c>
      <c r="X74" s="415">
        <v>39</v>
      </c>
      <c r="Y74" s="415" t="s">
        <v>549</v>
      </c>
      <c r="Z74" s="415">
        <v>16</v>
      </c>
      <c r="AA74" s="415" t="s">
        <v>549</v>
      </c>
      <c r="AB74" s="415">
        <v>10</v>
      </c>
    </row>
    <row r="75" spans="1:28" ht="31.5" customHeight="1" x14ac:dyDescent="0.2">
      <c r="A75" s="523"/>
      <c r="B75" s="422" t="s">
        <v>285</v>
      </c>
      <c r="C75" s="424"/>
      <c r="D75" s="415">
        <v>358</v>
      </c>
      <c r="E75" s="415">
        <v>102</v>
      </c>
      <c r="F75" s="415">
        <v>133</v>
      </c>
      <c r="G75" s="415">
        <v>53</v>
      </c>
      <c r="H75" s="415">
        <v>70</v>
      </c>
      <c r="I75" s="415">
        <v>321</v>
      </c>
      <c r="J75" s="415">
        <v>97</v>
      </c>
      <c r="K75" s="415">
        <v>116</v>
      </c>
      <c r="L75" s="415">
        <v>41</v>
      </c>
      <c r="M75" s="415">
        <v>67</v>
      </c>
      <c r="N75" s="415">
        <v>284</v>
      </c>
      <c r="O75" s="415">
        <v>76</v>
      </c>
      <c r="P75" s="415">
        <v>99</v>
      </c>
      <c r="Q75" s="415">
        <v>29</v>
      </c>
      <c r="R75" s="415">
        <v>80</v>
      </c>
      <c r="S75" s="415">
        <v>408</v>
      </c>
      <c r="T75" s="415">
        <v>86</v>
      </c>
      <c r="U75" s="415">
        <v>161</v>
      </c>
      <c r="V75" s="415">
        <v>79</v>
      </c>
      <c r="W75" s="415">
        <v>82</v>
      </c>
      <c r="X75" s="415">
        <v>407</v>
      </c>
      <c r="Y75" s="415">
        <v>106</v>
      </c>
      <c r="Z75" s="415">
        <v>143</v>
      </c>
      <c r="AA75" s="415">
        <v>80</v>
      </c>
      <c r="AB75" s="415">
        <v>78</v>
      </c>
    </row>
    <row r="76" spans="1:28" ht="31.5" x14ac:dyDescent="0.2">
      <c r="A76" s="523"/>
      <c r="B76" s="422" t="s">
        <v>286</v>
      </c>
      <c r="C76" s="424"/>
      <c r="D76" s="415">
        <v>4776</v>
      </c>
      <c r="E76" s="415">
        <v>1756</v>
      </c>
      <c r="F76" s="415">
        <v>1869</v>
      </c>
      <c r="G76" s="415">
        <v>483</v>
      </c>
      <c r="H76" s="415">
        <v>668</v>
      </c>
      <c r="I76" s="415">
        <v>4361</v>
      </c>
      <c r="J76" s="415">
        <v>1645</v>
      </c>
      <c r="K76" s="415">
        <v>1790</v>
      </c>
      <c r="L76" s="415">
        <v>415</v>
      </c>
      <c r="M76" s="415">
        <v>511</v>
      </c>
      <c r="N76" s="415">
        <v>4346</v>
      </c>
      <c r="O76" s="415">
        <v>1685</v>
      </c>
      <c r="P76" s="415">
        <v>1436</v>
      </c>
      <c r="Q76" s="415">
        <v>450</v>
      </c>
      <c r="R76" s="415">
        <v>775</v>
      </c>
      <c r="S76" s="415">
        <v>4769</v>
      </c>
      <c r="T76" s="415">
        <v>1720</v>
      </c>
      <c r="U76" s="415">
        <v>1982</v>
      </c>
      <c r="V76" s="415">
        <v>482</v>
      </c>
      <c r="W76" s="415">
        <v>585</v>
      </c>
      <c r="X76" s="415">
        <v>4734</v>
      </c>
      <c r="Y76" s="415">
        <v>1717</v>
      </c>
      <c r="Z76" s="415">
        <v>1708</v>
      </c>
      <c r="AA76" s="415">
        <v>560</v>
      </c>
      <c r="AB76" s="415">
        <v>749</v>
      </c>
    </row>
    <row r="77" spans="1:28" ht="21" x14ac:dyDescent="0.2">
      <c r="A77" s="523"/>
      <c r="B77" s="422" t="s">
        <v>170</v>
      </c>
      <c r="C77" s="424"/>
      <c r="D77" s="415">
        <v>5142</v>
      </c>
      <c r="E77" s="415">
        <v>2436</v>
      </c>
      <c r="F77" s="415">
        <v>1765</v>
      </c>
      <c r="G77" s="415">
        <v>410</v>
      </c>
      <c r="H77" s="415">
        <v>531</v>
      </c>
      <c r="I77" s="415">
        <v>4997</v>
      </c>
      <c r="J77" s="415">
        <v>2373</v>
      </c>
      <c r="K77" s="415">
        <v>1853</v>
      </c>
      <c r="L77" s="415">
        <v>358</v>
      </c>
      <c r="M77" s="415">
        <v>413</v>
      </c>
      <c r="N77" s="415">
        <v>4694</v>
      </c>
      <c r="O77" s="415">
        <v>2261</v>
      </c>
      <c r="P77" s="415">
        <v>1431</v>
      </c>
      <c r="Q77" s="415">
        <v>426</v>
      </c>
      <c r="R77" s="415">
        <v>576</v>
      </c>
      <c r="S77" s="415">
        <v>5128</v>
      </c>
      <c r="T77" s="415">
        <v>2439</v>
      </c>
      <c r="U77" s="415">
        <v>1727</v>
      </c>
      <c r="V77" s="415">
        <v>472</v>
      </c>
      <c r="W77" s="415">
        <v>490</v>
      </c>
      <c r="X77" s="415">
        <v>5131</v>
      </c>
      <c r="Y77" s="415">
        <v>2345</v>
      </c>
      <c r="Z77" s="415">
        <v>1525</v>
      </c>
      <c r="AA77" s="415">
        <v>572</v>
      </c>
      <c r="AB77" s="415">
        <v>689</v>
      </c>
    </row>
    <row r="78" spans="1:28" ht="21" x14ac:dyDescent="0.2">
      <c r="A78" s="523"/>
      <c r="B78" s="422" t="s">
        <v>60</v>
      </c>
      <c r="C78" s="424"/>
      <c r="D78" s="415">
        <v>1341</v>
      </c>
      <c r="E78" s="415">
        <v>618</v>
      </c>
      <c r="F78" s="415">
        <v>423</v>
      </c>
      <c r="G78" s="415">
        <v>139</v>
      </c>
      <c r="H78" s="415">
        <v>161</v>
      </c>
      <c r="I78" s="415">
        <v>1192</v>
      </c>
      <c r="J78" s="415">
        <v>538</v>
      </c>
      <c r="K78" s="415">
        <v>459</v>
      </c>
      <c r="L78" s="415">
        <v>80</v>
      </c>
      <c r="M78" s="415">
        <v>115</v>
      </c>
      <c r="N78" s="415">
        <v>1067</v>
      </c>
      <c r="O78" s="415">
        <v>501</v>
      </c>
      <c r="P78" s="415">
        <v>318</v>
      </c>
      <c r="Q78" s="415">
        <v>88</v>
      </c>
      <c r="R78" s="415">
        <v>160</v>
      </c>
      <c r="S78" s="415">
        <v>1160</v>
      </c>
      <c r="T78" s="415">
        <v>515</v>
      </c>
      <c r="U78" s="415">
        <v>390</v>
      </c>
      <c r="V78" s="415">
        <v>103</v>
      </c>
      <c r="W78" s="415">
        <v>152</v>
      </c>
      <c r="X78" s="415">
        <v>1229</v>
      </c>
      <c r="Y78" s="415">
        <v>544</v>
      </c>
      <c r="Z78" s="415">
        <v>364</v>
      </c>
      <c r="AA78" s="415">
        <v>122</v>
      </c>
      <c r="AB78" s="415">
        <v>199</v>
      </c>
    </row>
    <row r="79" spans="1:28" ht="31.5" customHeight="1" x14ac:dyDescent="0.2">
      <c r="A79" s="523"/>
      <c r="B79" s="422" t="s">
        <v>171</v>
      </c>
      <c r="C79" s="424"/>
      <c r="D79" s="415">
        <v>2199</v>
      </c>
      <c r="E79" s="415">
        <v>838</v>
      </c>
      <c r="F79" s="415">
        <v>932</v>
      </c>
      <c r="G79" s="415">
        <v>165</v>
      </c>
      <c r="H79" s="415">
        <v>264</v>
      </c>
      <c r="I79" s="415">
        <v>1908</v>
      </c>
      <c r="J79" s="415">
        <v>714</v>
      </c>
      <c r="K79" s="415">
        <v>891</v>
      </c>
      <c r="L79" s="415">
        <v>116</v>
      </c>
      <c r="M79" s="415">
        <v>187</v>
      </c>
      <c r="N79" s="415">
        <v>1795</v>
      </c>
      <c r="O79" s="415">
        <v>617</v>
      </c>
      <c r="P79" s="415">
        <v>766</v>
      </c>
      <c r="Q79" s="415">
        <v>140</v>
      </c>
      <c r="R79" s="415">
        <v>272</v>
      </c>
      <c r="S79" s="415">
        <v>2025</v>
      </c>
      <c r="T79" s="415">
        <v>626</v>
      </c>
      <c r="U79" s="415">
        <v>1009</v>
      </c>
      <c r="V79" s="415">
        <v>126</v>
      </c>
      <c r="W79" s="415">
        <v>264</v>
      </c>
      <c r="X79" s="415">
        <v>2065</v>
      </c>
      <c r="Y79" s="415">
        <v>605</v>
      </c>
      <c r="Z79" s="415">
        <v>972</v>
      </c>
      <c r="AA79" s="415">
        <v>186</v>
      </c>
      <c r="AB79" s="415">
        <v>302</v>
      </c>
    </row>
    <row r="80" spans="1:28" ht="31.5" customHeight="1" x14ac:dyDescent="0.2">
      <c r="A80" s="523"/>
      <c r="B80" s="422" t="s">
        <v>287</v>
      </c>
      <c r="C80" s="424"/>
      <c r="D80" s="415">
        <v>966</v>
      </c>
      <c r="E80" s="415">
        <v>386</v>
      </c>
      <c r="F80" s="415">
        <v>331</v>
      </c>
      <c r="G80" s="415">
        <v>109</v>
      </c>
      <c r="H80" s="415">
        <v>140</v>
      </c>
      <c r="I80" s="415">
        <v>883</v>
      </c>
      <c r="J80" s="415">
        <v>310</v>
      </c>
      <c r="K80" s="415">
        <v>404</v>
      </c>
      <c r="L80" s="415">
        <v>55</v>
      </c>
      <c r="M80" s="415">
        <v>114</v>
      </c>
      <c r="N80" s="415">
        <v>937</v>
      </c>
      <c r="O80" s="415">
        <v>336</v>
      </c>
      <c r="P80" s="415">
        <v>350</v>
      </c>
      <c r="Q80" s="415">
        <v>82</v>
      </c>
      <c r="R80" s="415">
        <v>169</v>
      </c>
      <c r="S80" s="415">
        <v>1290</v>
      </c>
      <c r="T80" s="415">
        <v>413</v>
      </c>
      <c r="U80" s="415">
        <v>587</v>
      </c>
      <c r="V80" s="415">
        <v>132</v>
      </c>
      <c r="W80" s="415">
        <v>158</v>
      </c>
      <c r="X80" s="415">
        <v>1245</v>
      </c>
      <c r="Y80" s="415">
        <v>413</v>
      </c>
      <c r="Z80" s="415">
        <v>438</v>
      </c>
      <c r="AA80" s="415">
        <v>183</v>
      </c>
      <c r="AB80" s="415">
        <v>211</v>
      </c>
    </row>
    <row r="81" spans="1:28" ht="31.5" x14ac:dyDescent="0.2">
      <c r="A81" s="523"/>
      <c r="B81" s="422" t="s">
        <v>288</v>
      </c>
      <c r="C81" s="424"/>
      <c r="D81" s="415">
        <v>6566</v>
      </c>
      <c r="E81" s="415">
        <v>3134</v>
      </c>
      <c r="F81" s="415">
        <v>2153</v>
      </c>
      <c r="G81" s="415">
        <v>554</v>
      </c>
      <c r="H81" s="415">
        <v>725</v>
      </c>
      <c r="I81" s="415">
        <v>6162</v>
      </c>
      <c r="J81" s="415">
        <v>3043</v>
      </c>
      <c r="K81" s="415">
        <v>2107</v>
      </c>
      <c r="L81" s="415">
        <v>445</v>
      </c>
      <c r="M81" s="415">
        <v>567</v>
      </c>
      <c r="N81" s="415">
        <v>5997</v>
      </c>
      <c r="O81" s="415">
        <v>2938</v>
      </c>
      <c r="P81" s="415">
        <v>1795</v>
      </c>
      <c r="Q81" s="415">
        <v>482</v>
      </c>
      <c r="R81" s="415">
        <v>782</v>
      </c>
      <c r="S81" s="415">
        <v>6831</v>
      </c>
      <c r="T81" s="415">
        <v>3221</v>
      </c>
      <c r="U81" s="415">
        <v>2289</v>
      </c>
      <c r="V81" s="415">
        <v>608</v>
      </c>
      <c r="W81" s="415">
        <v>713</v>
      </c>
      <c r="X81" s="415">
        <v>6721</v>
      </c>
      <c r="Y81" s="415">
        <v>3071</v>
      </c>
      <c r="Z81" s="415">
        <v>2061</v>
      </c>
      <c r="AA81" s="415">
        <v>689</v>
      </c>
      <c r="AB81" s="415">
        <v>900</v>
      </c>
    </row>
    <row r="82" spans="1:28" ht="31.5" x14ac:dyDescent="0.2">
      <c r="A82" s="523"/>
      <c r="B82" s="422" t="s">
        <v>289</v>
      </c>
      <c r="C82" s="424"/>
      <c r="D82" s="415">
        <v>6380</v>
      </c>
      <c r="E82" s="415">
        <v>2460</v>
      </c>
      <c r="F82" s="415">
        <v>2540</v>
      </c>
      <c r="G82" s="415">
        <v>612</v>
      </c>
      <c r="H82" s="415">
        <v>768</v>
      </c>
      <c r="I82" s="415">
        <v>5874</v>
      </c>
      <c r="J82" s="415">
        <v>2165</v>
      </c>
      <c r="K82" s="415">
        <v>2636</v>
      </c>
      <c r="L82" s="415">
        <v>489</v>
      </c>
      <c r="M82" s="415">
        <v>584</v>
      </c>
      <c r="N82" s="415">
        <v>5592</v>
      </c>
      <c r="O82" s="415">
        <v>2136</v>
      </c>
      <c r="P82" s="415">
        <v>1975</v>
      </c>
      <c r="Q82" s="415">
        <v>602</v>
      </c>
      <c r="R82" s="415">
        <v>879</v>
      </c>
      <c r="S82" s="415">
        <v>6159</v>
      </c>
      <c r="T82" s="415">
        <v>2135</v>
      </c>
      <c r="U82" s="415">
        <v>2657</v>
      </c>
      <c r="V82" s="415">
        <v>655</v>
      </c>
      <c r="W82" s="415">
        <v>712</v>
      </c>
      <c r="X82" s="415">
        <v>6129</v>
      </c>
      <c r="Y82" s="415">
        <v>2168</v>
      </c>
      <c r="Z82" s="415">
        <v>2209</v>
      </c>
      <c r="AA82" s="415">
        <v>838</v>
      </c>
      <c r="AB82" s="415">
        <v>914</v>
      </c>
    </row>
    <row r="83" spans="1:28" ht="31.5" customHeight="1" x14ac:dyDescent="0.2">
      <c r="A83" s="523"/>
      <c r="B83" s="422" t="s">
        <v>64</v>
      </c>
      <c r="C83" s="424"/>
      <c r="D83" s="415">
        <v>823</v>
      </c>
      <c r="E83" s="415">
        <v>246</v>
      </c>
      <c r="F83" s="415">
        <v>348</v>
      </c>
      <c r="G83" s="415">
        <v>82</v>
      </c>
      <c r="H83" s="415">
        <v>147</v>
      </c>
      <c r="I83" s="415">
        <v>767</v>
      </c>
      <c r="J83" s="415">
        <v>254</v>
      </c>
      <c r="K83" s="415">
        <v>346</v>
      </c>
      <c r="L83" s="415">
        <v>61</v>
      </c>
      <c r="M83" s="415">
        <v>106</v>
      </c>
      <c r="N83" s="415">
        <v>704</v>
      </c>
      <c r="O83" s="415">
        <v>198</v>
      </c>
      <c r="P83" s="415">
        <v>294</v>
      </c>
      <c r="Q83" s="415">
        <v>60</v>
      </c>
      <c r="R83" s="415">
        <v>152</v>
      </c>
      <c r="S83" s="415">
        <v>842</v>
      </c>
      <c r="T83" s="415">
        <v>212</v>
      </c>
      <c r="U83" s="415">
        <v>448</v>
      </c>
      <c r="V83" s="415">
        <v>61</v>
      </c>
      <c r="W83" s="415">
        <v>121</v>
      </c>
      <c r="X83" s="415">
        <v>923</v>
      </c>
      <c r="Y83" s="415">
        <v>229</v>
      </c>
      <c r="Z83" s="415">
        <v>452</v>
      </c>
      <c r="AA83" s="415">
        <v>80</v>
      </c>
      <c r="AB83" s="415">
        <v>162</v>
      </c>
    </row>
    <row r="84" spans="1:28" ht="31.5" x14ac:dyDescent="0.2">
      <c r="A84" s="523"/>
      <c r="B84" s="422" t="s">
        <v>290</v>
      </c>
      <c r="C84" s="424"/>
      <c r="D84" s="415">
        <v>266</v>
      </c>
      <c r="E84" s="415">
        <v>65</v>
      </c>
      <c r="F84" s="415">
        <v>121</v>
      </c>
      <c r="G84" s="415">
        <v>31</v>
      </c>
      <c r="H84" s="415">
        <v>49</v>
      </c>
      <c r="I84" s="415">
        <v>259</v>
      </c>
      <c r="J84" s="415">
        <v>61</v>
      </c>
      <c r="K84" s="415">
        <v>138</v>
      </c>
      <c r="L84" s="415">
        <v>19</v>
      </c>
      <c r="M84" s="415">
        <v>41</v>
      </c>
      <c r="N84" s="415">
        <v>206</v>
      </c>
      <c r="O84" s="415">
        <v>39</v>
      </c>
      <c r="P84" s="415">
        <v>85</v>
      </c>
      <c r="Q84" s="415">
        <v>17</v>
      </c>
      <c r="R84" s="415">
        <v>65</v>
      </c>
      <c r="S84" s="415">
        <v>284</v>
      </c>
      <c r="T84" s="415">
        <v>56</v>
      </c>
      <c r="U84" s="415">
        <v>145</v>
      </c>
      <c r="V84" s="415">
        <v>18</v>
      </c>
      <c r="W84" s="415">
        <v>65</v>
      </c>
      <c r="X84" s="415">
        <v>285</v>
      </c>
      <c r="Y84" s="415">
        <v>67</v>
      </c>
      <c r="Z84" s="415">
        <v>117</v>
      </c>
      <c r="AA84" s="415">
        <v>24</v>
      </c>
      <c r="AB84" s="415">
        <v>77</v>
      </c>
    </row>
    <row r="85" spans="1:28" ht="31.5" x14ac:dyDescent="0.2">
      <c r="A85" s="523"/>
      <c r="B85" s="422" t="s">
        <v>40</v>
      </c>
      <c r="C85" s="424"/>
      <c r="D85" s="415">
        <v>201</v>
      </c>
      <c r="E85" s="415">
        <v>64</v>
      </c>
      <c r="F85" s="415">
        <v>105</v>
      </c>
      <c r="G85" s="415" t="s">
        <v>549</v>
      </c>
      <c r="H85" s="415" t="s">
        <v>549</v>
      </c>
      <c r="I85" s="415">
        <v>219</v>
      </c>
      <c r="J85" s="415">
        <v>77</v>
      </c>
      <c r="K85" s="415">
        <v>112</v>
      </c>
      <c r="L85" s="415">
        <v>26</v>
      </c>
      <c r="M85" s="415">
        <v>4</v>
      </c>
      <c r="N85" s="415">
        <v>286</v>
      </c>
      <c r="O85" s="415">
        <v>110</v>
      </c>
      <c r="P85" s="415">
        <v>111</v>
      </c>
      <c r="Q85" s="415">
        <v>53</v>
      </c>
      <c r="R85" s="415">
        <v>12</v>
      </c>
      <c r="S85" s="415">
        <v>305</v>
      </c>
      <c r="T85" s="415">
        <v>118</v>
      </c>
      <c r="U85" s="415">
        <v>122</v>
      </c>
      <c r="V85" s="415">
        <v>62</v>
      </c>
      <c r="W85" s="415">
        <v>3</v>
      </c>
      <c r="X85" s="415">
        <v>270</v>
      </c>
      <c r="Y85" s="415">
        <v>94</v>
      </c>
      <c r="Z85" s="415">
        <v>110</v>
      </c>
      <c r="AA85" s="415">
        <v>61</v>
      </c>
      <c r="AB85" s="415">
        <v>5</v>
      </c>
    </row>
    <row r="86" spans="1:28" ht="21" x14ac:dyDescent="0.2">
      <c r="A86" s="523"/>
      <c r="B86" s="422" t="s">
        <v>291</v>
      </c>
      <c r="C86" s="424"/>
      <c r="D86" s="415">
        <v>7638</v>
      </c>
      <c r="E86" s="415">
        <v>3747</v>
      </c>
      <c r="F86" s="415">
        <v>2650</v>
      </c>
      <c r="G86" s="415">
        <v>729</v>
      </c>
      <c r="H86" s="415">
        <v>512</v>
      </c>
      <c r="I86" s="415">
        <v>7256</v>
      </c>
      <c r="J86" s="415">
        <v>3644</v>
      </c>
      <c r="K86" s="415">
        <v>2615</v>
      </c>
      <c r="L86" s="415">
        <v>565</v>
      </c>
      <c r="M86" s="415">
        <v>432</v>
      </c>
      <c r="N86" s="415">
        <v>7237</v>
      </c>
      <c r="O86" s="415">
        <v>3653</v>
      </c>
      <c r="P86" s="415">
        <v>2175</v>
      </c>
      <c r="Q86" s="415">
        <v>722</v>
      </c>
      <c r="R86" s="415">
        <v>687</v>
      </c>
      <c r="S86" s="415">
        <v>8071</v>
      </c>
      <c r="T86" s="415">
        <v>3941</v>
      </c>
      <c r="U86" s="415">
        <v>2672</v>
      </c>
      <c r="V86" s="415">
        <v>842</v>
      </c>
      <c r="W86" s="415">
        <v>616</v>
      </c>
      <c r="X86" s="415">
        <v>8006</v>
      </c>
      <c r="Y86" s="415">
        <v>3752</v>
      </c>
      <c r="Z86" s="415">
        <v>2398</v>
      </c>
      <c r="AA86" s="415">
        <v>1005</v>
      </c>
      <c r="AB86" s="415">
        <v>851</v>
      </c>
    </row>
    <row r="87" spans="1:28" x14ac:dyDescent="0.2">
      <c r="A87" s="523"/>
      <c r="B87" s="422" t="s">
        <v>293</v>
      </c>
      <c r="C87" s="424"/>
      <c r="D87" s="415">
        <v>1868</v>
      </c>
      <c r="E87" s="415">
        <v>356</v>
      </c>
      <c r="F87" s="415">
        <v>802</v>
      </c>
      <c r="G87" s="415">
        <v>146</v>
      </c>
      <c r="H87" s="415">
        <v>564</v>
      </c>
      <c r="I87" s="415">
        <v>1795</v>
      </c>
      <c r="J87" s="415">
        <v>343</v>
      </c>
      <c r="K87" s="415">
        <v>828</v>
      </c>
      <c r="L87" s="415">
        <v>174</v>
      </c>
      <c r="M87" s="415">
        <v>450</v>
      </c>
      <c r="N87" s="415">
        <v>1805</v>
      </c>
      <c r="O87" s="415">
        <v>353</v>
      </c>
      <c r="P87" s="415">
        <v>683</v>
      </c>
      <c r="Q87" s="415">
        <v>166</v>
      </c>
      <c r="R87" s="415">
        <v>603</v>
      </c>
      <c r="S87" s="415">
        <v>2083</v>
      </c>
      <c r="T87" s="415">
        <v>323</v>
      </c>
      <c r="U87" s="415">
        <v>1155</v>
      </c>
      <c r="V87" s="415">
        <v>149</v>
      </c>
      <c r="W87" s="415">
        <v>456</v>
      </c>
      <c r="X87" s="415">
        <v>2023</v>
      </c>
      <c r="Y87" s="415">
        <v>367</v>
      </c>
      <c r="Z87" s="415">
        <v>966</v>
      </c>
      <c r="AA87" s="415">
        <v>172</v>
      </c>
      <c r="AB87" s="415">
        <v>518</v>
      </c>
    </row>
    <row r="88" spans="1:28" x14ac:dyDescent="0.2">
      <c r="A88" s="523"/>
      <c r="B88" s="422" t="s">
        <v>271</v>
      </c>
      <c r="C88" s="424"/>
      <c r="D88" s="415">
        <v>14782</v>
      </c>
      <c r="E88" s="415">
        <v>6136</v>
      </c>
      <c r="F88" s="415">
        <v>5453</v>
      </c>
      <c r="G88" s="415">
        <v>1359</v>
      </c>
      <c r="H88" s="415">
        <v>1834</v>
      </c>
      <c r="I88" s="415">
        <v>13662</v>
      </c>
      <c r="J88" s="415">
        <v>5677</v>
      </c>
      <c r="K88" s="415">
        <v>5513</v>
      </c>
      <c r="L88" s="415">
        <v>1065</v>
      </c>
      <c r="M88" s="415">
        <v>1407</v>
      </c>
      <c r="N88" s="415">
        <v>13123</v>
      </c>
      <c r="O88" s="415">
        <v>5476</v>
      </c>
      <c r="P88" s="415">
        <v>4400</v>
      </c>
      <c r="Q88" s="415">
        <v>1215</v>
      </c>
      <c r="R88" s="415">
        <v>2032</v>
      </c>
      <c r="S88" s="415">
        <v>14780</v>
      </c>
      <c r="T88" s="415">
        <v>5799</v>
      </c>
      <c r="U88" s="415">
        <v>5856</v>
      </c>
      <c r="V88" s="415">
        <v>1394</v>
      </c>
      <c r="W88" s="415">
        <v>1731</v>
      </c>
      <c r="X88" s="415">
        <v>14811</v>
      </c>
      <c r="Y88" s="415">
        <v>5730</v>
      </c>
      <c r="Z88" s="415">
        <v>5150</v>
      </c>
      <c r="AA88" s="415">
        <v>1703</v>
      </c>
      <c r="AB88" s="415">
        <v>2228</v>
      </c>
    </row>
    <row r="89" spans="1:28" ht="21" x14ac:dyDescent="0.2">
      <c r="A89" s="523"/>
      <c r="B89" s="422" t="s">
        <v>359</v>
      </c>
      <c r="C89" s="424"/>
      <c r="D89" s="415">
        <v>12914</v>
      </c>
      <c r="E89" s="415">
        <v>5780</v>
      </c>
      <c r="F89" s="415">
        <v>4651</v>
      </c>
      <c r="G89" s="415">
        <v>1213</v>
      </c>
      <c r="H89" s="415">
        <v>1270</v>
      </c>
      <c r="I89" s="415">
        <v>11867</v>
      </c>
      <c r="J89" s="415">
        <v>5334</v>
      </c>
      <c r="K89" s="415">
        <v>4685</v>
      </c>
      <c r="L89" s="415">
        <v>891</v>
      </c>
      <c r="M89" s="415">
        <v>957</v>
      </c>
      <c r="N89" s="415">
        <v>11318</v>
      </c>
      <c r="O89" s="415">
        <v>5123</v>
      </c>
      <c r="P89" s="415">
        <v>3717</v>
      </c>
      <c r="Q89" s="415">
        <v>1049</v>
      </c>
      <c r="R89" s="415">
        <v>1429</v>
      </c>
      <c r="S89" s="415">
        <v>12697</v>
      </c>
      <c r="T89" s="415">
        <v>5476</v>
      </c>
      <c r="U89" s="415">
        <v>4701</v>
      </c>
      <c r="V89" s="415">
        <v>1245</v>
      </c>
      <c r="W89" s="415">
        <v>1275</v>
      </c>
      <c r="X89" s="415">
        <v>12788</v>
      </c>
      <c r="Y89" s="415">
        <v>5363</v>
      </c>
      <c r="Z89" s="415">
        <v>4184</v>
      </c>
      <c r="AA89" s="415">
        <v>1531</v>
      </c>
      <c r="AB89" s="415">
        <v>1710</v>
      </c>
    </row>
    <row r="90" spans="1:28" x14ac:dyDescent="0.2">
      <c r="A90" s="523"/>
      <c r="B90" s="422" t="s">
        <v>41</v>
      </c>
      <c r="C90" s="424"/>
      <c r="D90" s="415">
        <v>1397</v>
      </c>
      <c r="E90" s="415">
        <v>698</v>
      </c>
      <c r="F90" s="415">
        <v>549</v>
      </c>
      <c r="G90" s="415" t="s">
        <v>549</v>
      </c>
      <c r="H90" s="415" t="s">
        <v>549</v>
      </c>
      <c r="I90" s="415">
        <v>1514</v>
      </c>
      <c r="J90" s="415">
        <v>754</v>
      </c>
      <c r="K90" s="415">
        <v>620</v>
      </c>
      <c r="L90" s="415">
        <v>113</v>
      </c>
      <c r="M90" s="415">
        <v>27</v>
      </c>
      <c r="N90" s="415">
        <v>1520</v>
      </c>
      <c r="O90" s="415">
        <v>816</v>
      </c>
      <c r="P90" s="415">
        <v>461</v>
      </c>
      <c r="Q90" s="415">
        <v>184</v>
      </c>
      <c r="R90" s="415">
        <v>59</v>
      </c>
      <c r="S90" s="415">
        <v>1664</v>
      </c>
      <c r="T90" s="415">
        <v>935</v>
      </c>
      <c r="U90" s="415">
        <v>506</v>
      </c>
      <c r="V90" s="415">
        <v>177</v>
      </c>
      <c r="W90" s="415">
        <v>46</v>
      </c>
      <c r="X90" s="415">
        <v>1654</v>
      </c>
      <c r="Y90" s="415">
        <v>855</v>
      </c>
      <c r="Z90" s="415">
        <v>517</v>
      </c>
      <c r="AA90" s="415">
        <v>227</v>
      </c>
      <c r="AB90" s="415">
        <v>55</v>
      </c>
    </row>
    <row r="91" spans="1:28" x14ac:dyDescent="0.2">
      <c r="A91" s="523"/>
      <c r="B91" s="422" t="s">
        <v>42</v>
      </c>
      <c r="C91" s="424"/>
      <c r="D91" s="415">
        <v>1950</v>
      </c>
      <c r="E91" s="415">
        <v>1054</v>
      </c>
      <c r="F91" s="415">
        <v>616</v>
      </c>
      <c r="G91" s="415">
        <v>197</v>
      </c>
      <c r="H91" s="415">
        <v>83</v>
      </c>
      <c r="I91" s="415">
        <v>1960</v>
      </c>
      <c r="J91" s="415">
        <v>1086</v>
      </c>
      <c r="K91" s="415">
        <v>640</v>
      </c>
      <c r="L91" s="415">
        <v>162</v>
      </c>
      <c r="M91" s="415">
        <v>72</v>
      </c>
      <c r="N91" s="415">
        <v>1896</v>
      </c>
      <c r="O91" s="415">
        <v>1065</v>
      </c>
      <c r="P91" s="415">
        <v>543</v>
      </c>
      <c r="Q91" s="415">
        <v>184</v>
      </c>
      <c r="R91" s="415">
        <v>104</v>
      </c>
      <c r="S91" s="415">
        <v>2108</v>
      </c>
      <c r="T91" s="415">
        <v>1136</v>
      </c>
      <c r="U91" s="415">
        <v>649</v>
      </c>
      <c r="V91" s="415">
        <v>211</v>
      </c>
      <c r="W91" s="415">
        <v>112</v>
      </c>
      <c r="X91" s="415">
        <v>2047</v>
      </c>
      <c r="Y91" s="415">
        <v>1091</v>
      </c>
      <c r="Z91" s="415">
        <v>563</v>
      </c>
      <c r="AA91" s="415">
        <v>254</v>
      </c>
      <c r="AB91" s="415">
        <v>139</v>
      </c>
    </row>
    <row r="92" spans="1:28" x14ac:dyDescent="0.2">
      <c r="A92" s="523"/>
      <c r="B92" s="422" t="s">
        <v>43</v>
      </c>
      <c r="C92" s="424"/>
      <c r="D92" s="415">
        <v>1982</v>
      </c>
      <c r="E92" s="415">
        <v>998</v>
      </c>
      <c r="F92" s="415">
        <v>638</v>
      </c>
      <c r="G92" s="415">
        <v>185</v>
      </c>
      <c r="H92" s="415">
        <v>161</v>
      </c>
      <c r="I92" s="415">
        <v>1819</v>
      </c>
      <c r="J92" s="415">
        <v>955</v>
      </c>
      <c r="K92" s="415">
        <v>581</v>
      </c>
      <c r="L92" s="415">
        <v>132</v>
      </c>
      <c r="M92" s="415">
        <v>151</v>
      </c>
      <c r="N92" s="415">
        <v>1776</v>
      </c>
      <c r="O92" s="415">
        <v>866</v>
      </c>
      <c r="P92" s="415">
        <v>509</v>
      </c>
      <c r="Q92" s="415">
        <v>161</v>
      </c>
      <c r="R92" s="415">
        <v>240</v>
      </c>
      <c r="S92" s="415">
        <v>1964</v>
      </c>
      <c r="T92" s="415">
        <v>937</v>
      </c>
      <c r="U92" s="415">
        <v>626</v>
      </c>
      <c r="V92" s="415">
        <v>194</v>
      </c>
      <c r="W92" s="415">
        <v>207</v>
      </c>
      <c r="X92" s="415">
        <v>2049</v>
      </c>
      <c r="Y92" s="415">
        <v>928</v>
      </c>
      <c r="Z92" s="415">
        <v>589</v>
      </c>
      <c r="AA92" s="415">
        <v>227</v>
      </c>
      <c r="AB92" s="415">
        <v>305</v>
      </c>
    </row>
    <row r="93" spans="1:28" x14ac:dyDescent="0.2">
      <c r="A93" s="523"/>
      <c r="B93" s="422" t="s">
        <v>44</v>
      </c>
      <c r="C93" s="424"/>
      <c r="D93" s="415">
        <v>2108</v>
      </c>
      <c r="E93" s="415">
        <v>933</v>
      </c>
      <c r="F93" s="415">
        <v>742</v>
      </c>
      <c r="G93" s="415">
        <v>195</v>
      </c>
      <c r="H93" s="415">
        <v>238</v>
      </c>
      <c r="I93" s="415">
        <v>1744</v>
      </c>
      <c r="J93" s="415">
        <v>772</v>
      </c>
      <c r="K93" s="415">
        <v>662</v>
      </c>
      <c r="L93" s="415">
        <v>132</v>
      </c>
      <c r="M93" s="415">
        <v>178</v>
      </c>
      <c r="N93" s="415">
        <v>1759</v>
      </c>
      <c r="O93" s="415">
        <v>796</v>
      </c>
      <c r="P93" s="415">
        <v>551</v>
      </c>
      <c r="Q93" s="415">
        <v>140</v>
      </c>
      <c r="R93" s="415">
        <v>272</v>
      </c>
      <c r="S93" s="415">
        <v>2030</v>
      </c>
      <c r="T93" s="415">
        <v>815</v>
      </c>
      <c r="U93" s="415">
        <v>769</v>
      </c>
      <c r="V93" s="415">
        <v>198</v>
      </c>
      <c r="W93" s="415">
        <v>248</v>
      </c>
      <c r="X93" s="415">
        <v>1986</v>
      </c>
      <c r="Y93" s="415">
        <v>784</v>
      </c>
      <c r="Z93" s="415">
        <v>619</v>
      </c>
      <c r="AA93" s="415">
        <v>236</v>
      </c>
      <c r="AB93" s="415">
        <v>347</v>
      </c>
    </row>
    <row r="94" spans="1:28" x14ac:dyDescent="0.2">
      <c r="A94" s="523"/>
      <c r="B94" s="422" t="s">
        <v>46</v>
      </c>
      <c r="C94" s="424"/>
      <c r="D94" s="415">
        <v>1778</v>
      </c>
      <c r="E94" s="415">
        <v>832</v>
      </c>
      <c r="F94" s="415">
        <v>571</v>
      </c>
      <c r="G94" s="415">
        <v>159</v>
      </c>
      <c r="H94" s="415">
        <v>216</v>
      </c>
      <c r="I94" s="415">
        <v>1556</v>
      </c>
      <c r="J94" s="415">
        <v>643</v>
      </c>
      <c r="K94" s="415">
        <v>649</v>
      </c>
      <c r="L94" s="415">
        <v>87</v>
      </c>
      <c r="M94" s="415">
        <v>177</v>
      </c>
      <c r="N94" s="415">
        <v>1387</v>
      </c>
      <c r="O94" s="415">
        <v>561</v>
      </c>
      <c r="P94" s="415">
        <v>502</v>
      </c>
      <c r="Q94" s="415">
        <v>110</v>
      </c>
      <c r="R94" s="415">
        <v>214</v>
      </c>
      <c r="S94" s="415">
        <v>1566</v>
      </c>
      <c r="T94" s="415">
        <v>615</v>
      </c>
      <c r="U94" s="415">
        <v>614</v>
      </c>
      <c r="V94" s="415">
        <v>141</v>
      </c>
      <c r="W94" s="415">
        <v>196</v>
      </c>
      <c r="X94" s="415">
        <v>1742</v>
      </c>
      <c r="Y94" s="415">
        <v>676</v>
      </c>
      <c r="Z94" s="415">
        <v>589</v>
      </c>
      <c r="AA94" s="415">
        <v>174</v>
      </c>
      <c r="AB94" s="415">
        <v>303</v>
      </c>
    </row>
    <row r="95" spans="1:28" x14ac:dyDescent="0.2">
      <c r="A95" s="523"/>
      <c r="B95" s="422" t="s">
        <v>47</v>
      </c>
      <c r="C95" s="424"/>
      <c r="D95" s="415">
        <v>1320</v>
      </c>
      <c r="E95" s="415">
        <v>508</v>
      </c>
      <c r="F95" s="415">
        <v>490</v>
      </c>
      <c r="G95" s="415">
        <v>130</v>
      </c>
      <c r="H95" s="415">
        <v>192</v>
      </c>
      <c r="I95" s="415">
        <v>1105</v>
      </c>
      <c r="J95" s="415">
        <v>417</v>
      </c>
      <c r="K95" s="415">
        <v>493</v>
      </c>
      <c r="L95" s="415">
        <v>84</v>
      </c>
      <c r="M95" s="415">
        <v>111</v>
      </c>
      <c r="N95" s="415">
        <v>987</v>
      </c>
      <c r="O95" s="415">
        <v>373</v>
      </c>
      <c r="P95" s="415">
        <v>365</v>
      </c>
      <c r="Q95" s="415">
        <v>71</v>
      </c>
      <c r="R95" s="415">
        <v>178</v>
      </c>
      <c r="S95" s="415">
        <v>1128</v>
      </c>
      <c r="T95" s="415">
        <v>366</v>
      </c>
      <c r="U95" s="415">
        <v>509</v>
      </c>
      <c r="V95" s="415">
        <v>109</v>
      </c>
      <c r="W95" s="415">
        <v>144</v>
      </c>
      <c r="X95" s="415">
        <v>1178</v>
      </c>
      <c r="Y95" s="415">
        <v>409</v>
      </c>
      <c r="Z95" s="415">
        <v>438</v>
      </c>
      <c r="AA95" s="415">
        <v>125</v>
      </c>
      <c r="AB95" s="415">
        <v>206</v>
      </c>
    </row>
    <row r="96" spans="1:28" x14ac:dyDescent="0.2">
      <c r="A96" s="523"/>
      <c r="B96" s="422" t="s">
        <v>292</v>
      </c>
      <c r="C96" s="424"/>
      <c r="D96" s="415">
        <v>931</v>
      </c>
      <c r="E96" s="415">
        <v>326</v>
      </c>
      <c r="F96" s="415">
        <v>372</v>
      </c>
      <c r="G96" s="415">
        <v>93</v>
      </c>
      <c r="H96" s="415">
        <v>140</v>
      </c>
      <c r="I96" s="415">
        <v>839</v>
      </c>
      <c r="J96" s="415">
        <v>296</v>
      </c>
      <c r="K96" s="415">
        <v>382</v>
      </c>
      <c r="L96" s="415">
        <v>67</v>
      </c>
      <c r="M96" s="415">
        <v>94</v>
      </c>
      <c r="N96" s="415">
        <v>707</v>
      </c>
      <c r="O96" s="415">
        <v>243</v>
      </c>
      <c r="P96" s="415">
        <v>261</v>
      </c>
      <c r="Q96" s="415">
        <v>61</v>
      </c>
      <c r="R96" s="415">
        <v>142</v>
      </c>
      <c r="S96" s="415">
        <v>780</v>
      </c>
      <c r="T96" s="415">
        <v>231</v>
      </c>
      <c r="U96" s="415">
        <v>371</v>
      </c>
      <c r="V96" s="415">
        <v>58</v>
      </c>
      <c r="W96" s="415">
        <v>120</v>
      </c>
      <c r="X96" s="415">
        <v>775</v>
      </c>
      <c r="Y96" s="415">
        <v>225</v>
      </c>
      <c r="Z96" s="415">
        <v>320</v>
      </c>
      <c r="AA96" s="415">
        <v>98</v>
      </c>
      <c r="AB96" s="415">
        <v>132</v>
      </c>
    </row>
    <row r="97" spans="1:28" x14ac:dyDescent="0.2">
      <c r="A97" s="523"/>
      <c r="B97" s="422" t="s">
        <v>49</v>
      </c>
      <c r="C97" s="424"/>
      <c r="D97" s="415">
        <v>737</v>
      </c>
      <c r="E97" s="415">
        <v>217</v>
      </c>
      <c r="F97" s="415">
        <v>331</v>
      </c>
      <c r="G97" s="415">
        <v>57</v>
      </c>
      <c r="H97" s="415">
        <v>132</v>
      </c>
      <c r="I97" s="415">
        <v>622</v>
      </c>
      <c r="J97" s="415">
        <v>194</v>
      </c>
      <c r="K97" s="415">
        <v>305</v>
      </c>
      <c r="L97" s="415">
        <v>46</v>
      </c>
      <c r="M97" s="415">
        <v>77</v>
      </c>
      <c r="N97" s="415">
        <v>584</v>
      </c>
      <c r="O97" s="415">
        <v>167</v>
      </c>
      <c r="P97" s="415">
        <v>242</v>
      </c>
      <c r="Q97" s="415">
        <v>50</v>
      </c>
      <c r="R97" s="415">
        <v>125</v>
      </c>
      <c r="S97" s="415">
        <v>638</v>
      </c>
      <c r="T97" s="415">
        <v>183</v>
      </c>
      <c r="U97" s="415">
        <v>291</v>
      </c>
      <c r="V97" s="415">
        <v>57</v>
      </c>
      <c r="W97" s="415">
        <v>107</v>
      </c>
      <c r="X97" s="415">
        <v>599</v>
      </c>
      <c r="Y97" s="415">
        <v>170</v>
      </c>
      <c r="Z97" s="415">
        <v>236</v>
      </c>
      <c r="AA97" s="415">
        <v>69</v>
      </c>
      <c r="AB97" s="415">
        <v>124</v>
      </c>
    </row>
    <row r="98" spans="1:28" x14ac:dyDescent="0.2">
      <c r="A98" s="523"/>
      <c r="B98" s="422" t="s">
        <v>50</v>
      </c>
      <c r="C98" s="424"/>
      <c r="D98" s="415">
        <v>510</v>
      </c>
      <c r="E98" s="415">
        <v>150</v>
      </c>
      <c r="F98" s="415">
        <v>237</v>
      </c>
      <c r="G98" s="415">
        <v>45</v>
      </c>
      <c r="H98" s="415">
        <v>78</v>
      </c>
      <c r="I98" s="415">
        <v>489</v>
      </c>
      <c r="J98" s="415">
        <v>140</v>
      </c>
      <c r="K98" s="415">
        <v>241</v>
      </c>
      <c r="L98" s="415">
        <v>42</v>
      </c>
      <c r="M98" s="415">
        <v>66</v>
      </c>
      <c r="N98" s="415">
        <v>416</v>
      </c>
      <c r="O98" s="415">
        <v>126</v>
      </c>
      <c r="P98" s="415">
        <v>172</v>
      </c>
      <c r="Q98" s="415">
        <v>35</v>
      </c>
      <c r="R98" s="415">
        <v>83</v>
      </c>
      <c r="S98" s="415">
        <v>514</v>
      </c>
      <c r="T98" s="415">
        <v>140</v>
      </c>
      <c r="U98" s="415">
        <v>244</v>
      </c>
      <c r="V98" s="415">
        <v>38</v>
      </c>
      <c r="W98" s="415">
        <v>92</v>
      </c>
      <c r="X98" s="415">
        <v>488</v>
      </c>
      <c r="Y98" s="415">
        <v>131</v>
      </c>
      <c r="Z98" s="415">
        <v>203</v>
      </c>
      <c r="AA98" s="415">
        <v>60</v>
      </c>
      <c r="AB98" s="415">
        <v>94</v>
      </c>
    </row>
    <row r="99" spans="1:28" ht="12.75" customHeight="1" x14ac:dyDescent="0.2">
      <c r="A99" s="523" t="s">
        <v>109</v>
      </c>
      <c r="B99" s="422" t="s">
        <v>101</v>
      </c>
      <c r="C99" s="424"/>
      <c r="D99" s="415">
        <v>4861</v>
      </c>
      <c r="E99" s="415">
        <v>2072</v>
      </c>
      <c r="F99" s="415">
        <v>1670</v>
      </c>
      <c r="G99" s="415">
        <v>478</v>
      </c>
      <c r="H99" s="415">
        <v>641</v>
      </c>
      <c r="I99" s="415">
        <v>4271</v>
      </c>
      <c r="J99" s="415">
        <v>1801</v>
      </c>
      <c r="K99" s="415">
        <v>1589</v>
      </c>
      <c r="L99" s="415">
        <v>416</v>
      </c>
      <c r="M99" s="415">
        <v>465</v>
      </c>
      <c r="N99" s="415">
        <v>3954</v>
      </c>
      <c r="O99" s="415">
        <v>1653</v>
      </c>
      <c r="P99" s="415">
        <v>1478</v>
      </c>
      <c r="Q99" s="415">
        <v>328</v>
      </c>
      <c r="R99" s="415">
        <v>495</v>
      </c>
      <c r="S99" s="415">
        <v>4404</v>
      </c>
      <c r="T99" s="415">
        <v>1801</v>
      </c>
      <c r="U99" s="415">
        <v>1421</v>
      </c>
      <c r="V99" s="415">
        <v>510</v>
      </c>
      <c r="W99" s="415">
        <v>672</v>
      </c>
      <c r="X99" s="415">
        <v>5081</v>
      </c>
      <c r="Y99" s="415">
        <v>1938</v>
      </c>
      <c r="Z99" s="415">
        <v>1582</v>
      </c>
      <c r="AA99" s="415">
        <v>653</v>
      </c>
      <c r="AB99" s="415">
        <v>908</v>
      </c>
    </row>
    <row r="100" spans="1:28" x14ac:dyDescent="0.2">
      <c r="A100" s="523"/>
      <c r="B100" s="422" t="s">
        <v>102</v>
      </c>
      <c r="C100" s="424"/>
      <c r="D100" s="415">
        <v>2926</v>
      </c>
      <c r="E100" s="415">
        <v>1321</v>
      </c>
      <c r="F100" s="415">
        <v>980</v>
      </c>
      <c r="G100" s="415">
        <v>267</v>
      </c>
      <c r="H100" s="415">
        <v>358</v>
      </c>
      <c r="I100" s="415">
        <v>2459</v>
      </c>
      <c r="J100" s="415">
        <v>1101</v>
      </c>
      <c r="K100" s="415">
        <v>897</v>
      </c>
      <c r="L100" s="415">
        <v>210</v>
      </c>
      <c r="M100" s="415">
        <v>251</v>
      </c>
      <c r="N100" s="415">
        <v>2292</v>
      </c>
      <c r="O100" s="415">
        <v>992</v>
      </c>
      <c r="P100" s="415">
        <v>829</v>
      </c>
      <c r="Q100" s="415">
        <v>208</v>
      </c>
      <c r="R100" s="415">
        <v>263</v>
      </c>
      <c r="S100" s="415">
        <v>2634</v>
      </c>
      <c r="T100" s="415">
        <v>1055</v>
      </c>
      <c r="U100" s="415">
        <v>924</v>
      </c>
      <c r="V100" s="415">
        <v>303</v>
      </c>
      <c r="W100" s="415">
        <v>352</v>
      </c>
      <c r="X100" s="415">
        <v>2996</v>
      </c>
      <c r="Y100" s="415">
        <v>1164</v>
      </c>
      <c r="Z100" s="415">
        <v>977</v>
      </c>
      <c r="AA100" s="415">
        <v>355</v>
      </c>
      <c r="AB100" s="415">
        <v>500</v>
      </c>
    </row>
    <row r="101" spans="1:28" x14ac:dyDescent="0.2">
      <c r="A101" s="523"/>
      <c r="B101" s="422" t="s">
        <v>54</v>
      </c>
      <c r="C101" s="424"/>
      <c r="D101" s="415">
        <v>6009</v>
      </c>
      <c r="E101" s="415">
        <v>2673</v>
      </c>
      <c r="F101" s="415">
        <v>2034</v>
      </c>
      <c r="G101" s="415">
        <v>558</v>
      </c>
      <c r="H101" s="415">
        <v>744</v>
      </c>
      <c r="I101" s="415">
        <v>5065</v>
      </c>
      <c r="J101" s="415">
        <v>2217</v>
      </c>
      <c r="K101" s="415">
        <v>1870</v>
      </c>
      <c r="L101" s="415">
        <v>452</v>
      </c>
      <c r="M101" s="415">
        <v>526</v>
      </c>
      <c r="N101" s="415">
        <v>4667</v>
      </c>
      <c r="O101" s="415">
        <v>1973</v>
      </c>
      <c r="P101" s="415">
        <v>1742</v>
      </c>
      <c r="Q101" s="415">
        <v>399</v>
      </c>
      <c r="R101" s="415">
        <v>553</v>
      </c>
      <c r="S101" s="415">
        <v>5066</v>
      </c>
      <c r="T101" s="415">
        <v>2144</v>
      </c>
      <c r="U101" s="415">
        <v>1702</v>
      </c>
      <c r="V101" s="415">
        <v>546</v>
      </c>
      <c r="W101" s="415">
        <v>674</v>
      </c>
      <c r="X101" s="415">
        <v>5509</v>
      </c>
      <c r="Y101" s="415">
        <v>2147</v>
      </c>
      <c r="Z101" s="415">
        <v>1807</v>
      </c>
      <c r="AA101" s="415">
        <v>655</v>
      </c>
      <c r="AB101" s="415">
        <v>900</v>
      </c>
    </row>
    <row r="102" spans="1:28" x14ac:dyDescent="0.2">
      <c r="A102" s="523"/>
      <c r="B102" s="422" t="s">
        <v>55</v>
      </c>
      <c r="C102" s="424"/>
      <c r="D102" s="415">
        <v>1778</v>
      </c>
      <c r="E102" s="415">
        <v>720</v>
      </c>
      <c r="F102" s="415">
        <v>616</v>
      </c>
      <c r="G102" s="415">
        <v>187</v>
      </c>
      <c r="H102" s="415">
        <v>255</v>
      </c>
      <c r="I102" s="415">
        <v>1665</v>
      </c>
      <c r="J102" s="415">
        <v>685</v>
      </c>
      <c r="K102" s="415">
        <v>616</v>
      </c>
      <c r="L102" s="415">
        <v>174</v>
      </c>
      <c r="M102" s="415">
        <v>190</v>
      </c>
      <c r="N102" s="415">
        <v>1579</v>
      </c>
      <c r="O102" s="415">
        <v>672</v>
      </c>
      <c r="P102" s="415">
        <v>565</v>
      </c>
      <c r="Q102" s="415">
        <v>137</v>
      </c>
      <c r="R102" s="415">
        <v>205</v>
      </c>
      <c r="S102" s="415">
        <v>1972</v>
      </c>
      <c r="T102" s="415">
        <v>712</v>
      </c>
      <c r="U102" s="415">
        <v>643</v>
      </c>
      <c r="V102" s="415">
        <v>267</v>
      </c>
      <c r="W102" s="415">
        <v>350</v>
      </c>
      <c r="X102" s="415">
        <v>2568</v>
      </c>
      <c r="Y102" s="415">
        <v>955</v>
      </c>
      <c r="Z102" s="415">
        <v>752</v>
      </c>
      <c r="AA102" s="415">
        <v>353</v>
      </c>
      <c r="AB102" s="415">
        <v>508</v>
      </c>
    </row>
    <row r="103" spans="1:28" x14ac:dyDescent="0.2">
      <c r="A103" s="523"/>
      <c r="B103" s="422" t="s">
        <v>284</v>
      </c>
      <c r="C103" s="424"/>
      <c r="D103" s="415">
        <v>109</v>
      </c>
      <c r="E103" s="415">
        <v>49</v>
      </c>
      <c r="F103" s="415">
        <v>29</v>
      </c>
      <c r="G103" s="415">
        <v>12</v>
      </c>
      <c r="H103" s="415">
        <v>19</v>
      </c>
      <c r="I103" s="415">
        <v>105</v>
      </c>
      <c r="J103" s="415">
        <v>41</v>
      </c>
      <c r="K103" s="415">
        <v>45</v>
      </c>
      <c r="L103" s="415">
        <v>10</v>
      </c>
      <c r="M103" s="415">
        <v>9</v>
      </c>
      <c r="N103" s="415">
        <v>61</v>
      </c>
      <c r="O103" s="415">
        <v>22</v>
      </c>
      <c r="P103" s="415">
        <v>29</v>
      </c>
      <c r="Q103" s="415" t="s">
        <v>549</v>
      </c>
      <c r="R103" s="415" t="s">
        <v>549</v>
      </c>
      <c r="S103" s="415">
        <v>62</v>
      </c>
      <c r="T103" s="415">
        <v>23</v>
      </c>
      <c r="U103" s="415">
        <v>18</v>
      </c>
      <c r="V103" s="415">
        <v>7</v>
      </c>
      <c r="W103" s="415">
        <v>14</v>
      </c>
      <c r="X103" s="415">
        <v>66</v>
      </c>
      <c r="Y103" s="415">
        <v>22</v>
      </c>
      <c r="Z103" s="415">
        <v>25</v>
      </c>
      <c r="AA103" s="415" t="s">
        <v>549</v>
      </c>
      <c r="AB103" s="415" t="s">
        <v>549</v>
      </c>
    </row>
    <row r="104" spans="1:28" x14ac:dyDescent="0.2">
      <c r="A104" s="523"/>
      <c r="B104" s="422" t="s">
        <v>57</v>
      </c>
      <c r="C104" s="424"/>
      <c r="D104" s="415">
        <v>32</v>
      </c>
      <c r="E104" s="415">
        <v>12</v>
      </c>
      <c r="F104" s="415">
        <v>13</v>
      </c>
      <c r="G104" s="415">
        <v>3</v>
      </c>
      <c r="H104" s="415">
        <v>4</v>
      </c>
      <c r="I104" s="415">
        <v>27</v>
      </c>
      <c r="J104" s="415" t="s">
        <v>549</v>
      </c>
      <c r="K104" s="415">
        <v>14</v>
      </c>
      <c r="L104" s="415" t="s">
        <v>549</v>
      </c>
      <c r="M104" s="415">
        <v>4</v>
      </c>
      <c r="N104" s="415">
        <v>31</v>
      </c>
      <c r="O104" s="415">
        <v>11</v>
      </c>
      <c r="P104" s="415">
        <v>14</v>
      </c>
      <c r="Q104" s="415" t="s">
        <v>549</v>
      </c>
      <c r="R104" s="415" t="s">
        <v>549</v>
      </c>
      <c r="S104" s="415">
        <v>31</v>
      </c>
      <c r="T104" s="415">
        <v>14</v>
      </c>
      <c r="U104" s="415">
        <v>9</v>
      </c>
      <c r="V104" s="415">
        <v>5</v>
      </c>
      <c r="W104" s="415">
        <v>3</v>
      </c>
      <c r="X104" s="415">
        <v>32</v>
      </c>
      <c r="Y104" s="415">
        <v>16</v>
      </c>
      <c r="Z104" s="415">
        <v>8</v>
      </c>
      <c r="AA104" s="415">
        <v>5</v>
      </c>
      <c r="AB104" s="415">
        <v>3</v>
      </c>
    </row>
    <row r="105" spans="1:28" ht="21" customHeight="1" x14ac:dyDescent="0.2">
      <c r="A105" s="523"/>
      <c r="B105" s="422" t="s">
        <v>285</v>
      </c>
      <c r="C105" s="424"/>
      <c r="D105" s="415">
        <v>35</v>
      </c>
      <c r="E105" s="415">
        <v>16</v>
      </c>
      <c r="F105" s="415">
        <v>11</v>
      </c>
      <c r="G105" s="415" t="s">
        <v>549</v>
      </c>
      <c r="H105" s="415" t="s">
        <v>549</v>
      </c>
      <c r="I105" s="415">
        <v>18</v>
      </c>
      <c r="J105" s="415">
        <v>6</v>
      </c>
      <c r="K105" s="415" t="s">
        <v>549</v>
      </c>
      <c r="L105" s="415" t="s">
        <v>549</v>
      </c>
      <c r="M105" s="415" t="s">
        <v>549</v>
      </c>
      <c r="N105" s="415">
        <v>10</v>
      </c>
      <c r="O105" s="415" t="s">
        <v>549</v>
      </c>
      <c r="P105" s="415">
        <v>3</v>
      </c>
      <c r="Q105" s="415" t="s">
        <v>549</v>
      </c>
      <c r="R105" s="415">
        <v>3</v>
      </c>
      <c r="S105" s="415">
        <v>13</v>
      </c>
      <c r="T105" s="415" t="s">
        <v>549</v>
      </c>
      <c r="U105" s="415">
        <v>3</v>
      </c>
      <c r="V105" s="415" t="s">
        <v>549</v>
      </c>
      <c r="W105" s="415">
        <v>4</v>
      </c>
      <c r="X105" s="415">
        <v>16</v>
      </c>
      <c r="Y105" s="415" t="s">
        <v>549</v>
      </c>
      <c r="Z105" s="415">
        <v>10</v>
      </c>
      <c r="AA105" s="415" t="s">
        <v>549</v>
      </c>
      <c r="AB105" s="415" t="s">
        <v>549</v>
      </c>
    </row>
    <row r="106" spans="1:28" ht="21" customHeight="1" x14ac:dyDescent="0.2">
      <c r="A106" s="523"/>
      <c r="B106" s="422" t="s">
        <v>286</v>
      </c>
      <c r="C106" s="424"/>
      <c r="D106" s="415">
        <v>3287</v>
      </c>
      <c r="E106" s="415">
        <v>1527</v>
      </c>
      <c r="F106" s="415">
        <v>995</v>
      </c>
      <c r="G106" s="415">
        <v>385</v>
      </c>
      <c r="H106" s="415">
        <v>380</v>
      </c>
      <c r="I106" s="415">
        <v>2900</v>
      </c>
      <c r="J106" s="415">
        <v>1343</v>
      </c>
      <c r="K106" s="415">
        <v>944</v>
      </c>
      <c r="L106" s="415">
        <v>322</v>
      </c>
      <c r="M106" s="415">
        <v>291</v>
      </c>
      <c r="N106" s="415">
        <v>2603</v>
      </c>
      <c r="O106" s="415">
        <v>1176</v>
      </c>
      <c r="P106" s="415">
        <v>904</v>
      </c>
      <c r="Q106" s="415">
        <v>243</v>
      </c>
      <c r="R106" s="415">
        <v>280</v>
      </c>
      <c r="S106" s="415">
        <v>2804</v>
      </c>
      <c r="T106" s="415">
        <v>1161</v>
      </c>
      <c r="U106" s="415">
        <v>823</v>
      </c>
      <c r="V106" s="415">
        <v>418</v>
      </c>
      <c r="W106" s="415">
        <v>402</v>
      </c>
      <c r="X106" s="415">
        <v>3282</v>
      </c>
      <c r="Y106" s="415">
        <v>1311</v>
      </c>
      <c r="Z106" s="415">
        <v>876</v>
      </c>
      <c r="AA106" s="415">
        <v>518</v>
      </c>
      <c r="AB106" s="415">
        <v>577</v>
      </c>
    </row>
    <row r="107" spans="1:28" ht="21" x14ac:dyDescent="0.2">
      <c r="A107" s="523"/>
      <c r="B107" s="422" t="s">
        <v>170</v>
      </c>
      <c r="C107" s="424"/>
      <c r="D107" s="415">
        <v>2106</v>
      </c>
      <c r="E107" s="415">
        <v>973</v>
      </c>
      <c r="F107" s="415">
        <v>620</v>
      </c>
      <c r="G107" s="415">
        <v>225</v>
      </c>
      <c r="H107" s="415">
        <v>288</v>
      </c>
      <c r="I107" s="415">
        <v>1917</v>
      </c>
      <c r="J107" s="415">
        <v>915</v>
      </c>
      <c r="K107" s="415">
        <v>612</v>
      </c>
      <c r="L107" s="415">
        <v>193</v>
      </c>
      <c r="M107" s="415">
        <v>197</v>
      </c>
      <c r="N107" s="415">
        <v>1792</v>
      </c>
      <c r="O107" s="415">
        <v>865</v>
      </c>
      <c r="P107" s="415">
        <v>557</v>
      </c>
      <c r="Q107" s="415">
        <v>166</v>
      </c>
      <c r="R107" s="415">
        <v>204</v>
      </c>
      <c r="S107" s="415">
        <v>1921</v>
      </c>
      <c r="T107" s="415">
        <v>932</v>
      </c>
      <c r="U107" s="415">
        <v>500</v>
      </c>
      <c r="V107" s="415">
        <v>230</v>
      </c>
      <c r="W107" s="415">
        <v>259</v>
      </c>
      <c r="X107" s="415">
        <v>2227</v>
      </c>
      <c r="Y107" s="415">
        <v>967</v>
      </c>
      <c r="Z107" s="415">
        <v>583</v>
      </c>
      <c r="AA107" s="415">
        <v>313</v>
      </c>
      <c r="AB107" s="415">
        <v>364</v>
      </c>
    </row>
    <row r="108" spans="1:28" ht="21" x14ac:dyDescent="0.2">
      <c r="A108" s="523"/>
      <c r="B108" s="422" t="s">
        <v>60</v>
      </c>
      <c r="C108" s="424"/>
      <c r="D108" s="415">
        <v>696</v>
      </c>
      <c r="E108" s="415">
        <v>252</v>
      </c>
      <c r="F108" s="415">
        <v>290</v>
      </c>
      <c r="G108" s="415">
        <v>43</v>
      </c>
      <c r="H108" s="415">
        <v>111</v>
      </c>
      <c r="I108" s="415">
        <v>553</v>
      </c>
      <c r="J108" s="415">
        <v>182</v>
      </c>
      <c r="K108" s="415">
        <v>267</v>
      </c>
      <c r="L108" s="415">
        <v>32</v>
      </c>
      <c r="M108" s="415">
        <v>72</v>
      </c>
      <c r="N108" s="415">
        <v>482</v>
      </c>
      <c r="O108" s="415">
        <v>161</v>
      </c>
      <c r="P108" s="415">
        <v>206</v>
      </c>
      <c r="Q108" s="415">
        <v>24</v>
      </c>
      <c r="R108" s="415">
        <v>91</v>
      </c>
      <c r="S108" s="415">
        <v>590</v>
      </c>
      <c r="T108" s="415">
        <v>182</v>
      </c>
      <c r="U108" s="415">
        <v>255</v>
      </c>
      <c r="V108" s="415">
        <v>49</v>
      </c>
      <c r="W108" s="415">
        <v>104</v>
      </c>
      <c r="X108" s="415">
        <v>644</v>
      </c>
      <c r="Y108" s="415" t="s">
        <v>549</v>
      </c>
      <c r="Z108" s="415">
        <v>269</v>
      </c>
      <c r="AA108" s="415" t="s">
        <v>549</v>
      </c>
      <c r="AB108" s="415">
        <v>128</v>
      </c>
    </row>
    <row r="109" spans="1:28" ht="21" customHeight="1" x14ac:dyDescent="0.2">
      <c r="A109" s="523"/>
      <c r="B109" s="422" t="s">
        <v>171</v>
      </c>
      <c r="C109" s="424"/>
      <c r="D109" s="415">
        <v>1258</v>
      </c>
      <c r="E109" s="415">
        <v>469</v>
      </c>
      <c r="F109" s="415">
        <v>574</v>
      </c>
      <c r="G109" s="415">
        <v>61</v>
      </c>
      <c r="H109" s="415">
        <v>154</v>
      </c>
      <c r="I109" s="415">
        <v>1009</v>
      </c>
      <c r="J109" s="415">
        <v>343</v>
      </c>
      <c r="K109" s="415">
        <v>484</v>
      </c>
      <c r="L109" s="415">
        <v>65</v>
      </c>
      <c r="M109" s="415">
        <v>117</v>
      </c>
      <c r="N109" s="415">
        <v>1003</v>
      </c>
      <c r="O109" s="415">
        <v>337</v>
      </c>
      <c r="P109" s="415">
        <v>477</v>
      </c>
      <c r="Q109" s="415">
        <v>77</v>
      </c>
      <c r="R109" s="415">
        <v>112</v>
      </c>
      <c r="S109" s="415">
        <v>1219</v>
      </c>
      <c r="T109" s="415">
        <v>401</v>
      </c>
      <c r="U109" s="415">
        <v>579</v>
      </c>
      <c r="V109" s="415">
        <v>73</v>
      </c>
      <c r="W109" s="415">
        <v>166</v>
      </c>
      <c r="X109" s="415">
        <v>1359</v>
      </c>
      <c r="Y109" s="415">
        <v>399</v>
      </c>
      <c r="Z109" s="415">
        <v>617</v>
      </c>
      <c r="AA109" s="415">
        <v>107</v>
      </c>
      <c r="AB109" s="415">
        <v>236</v>
      </c>
    </row>
    <row r="110" spans="1:28" ht="21" customHeight="1" x14ac:dyDescent="0.2">
      <c r="A110" s="523"/>
      <c r="B110" s="422" t="s">
        <v>287</v>
      </c>
      <c r="C110" s="424"/>
      <c r="D110" s="415">
        <v>405</v>
      </c>
      <c r="E110" s="415">
        <v>156</v>
      </c>
      <c r="F110" s="415">
        <v>160</v>
      </c>
      <c r="G110" s="415" t="s">
        <v>549</v>
      </c>
      <c r="H110" s="415" t="s">
        <v>549</v>
      </c>
      <c r="I110" s="415">
        <v>333</v>
      </c>
      <c r="J110" s="415">
        <v>113</v>
      </c>
      <c r="K110" s="415" t="s">
        <v>549</v>
      </c>
      <c r="L110" s="415" t="s">
        <v>549</v>
      </c>
      <c r="M110" s="415" t="s">
        <v>549</v>
      </c>
      <c r="N110" s="415">
        <v>356</v>
      </c>
      <c r="O110" s="415" t="s">
        <v>549</v>
      </c>
      <c r="P110" s="415">
        <v>160</v>
      </c>
      <c r="Q110" s="415" t="s">
        <v>549</v>
      </c>
      <c r="R110" s="415">
        <v>68</v>
      </c>
      <c r="S110" s="415">
        <v>491</v>
      </c>
      <c r="T110" s="415" t="s">
        <v>549</v>
      </c>
      <c r="U110" s="415">
        <v>185</v>
      </c>
      <c r="V110" s="415" t="s">
        <v>549</v>
      </c>
      <c r="W110" s="415">
        <v>89</v>
      </c>
      <c r="X110" s="415">
        <v>549</v>
      </c>
      <c r="Y110" s="415">
        <v>215</v>
      </c>
      <c r="Z110" s="415">
        <v>204</v>
      </c>
      <c r="AA110" s="415" t="s">
        <v>549</v>
      </c>
      <c r="AB110" s="415" t="s">
        <v>549</v>
      </c>
    </row>
    <row r="111" spans="1:28" ht="21" customHeight="1" x14ac:dyDescent="0.2">
      <c r="A111" s="523"/>
      <c r="B111" s="422" t="s">
        <v>288</v>
      </c>
      <c r="C111" s="424"/>
      <c r="D111" s="415">
        <v>3523</v>
      </c>
      <c r="E111" s="415">
        <v>1784</v>
      </c>
      <c r="F111" s="415">
        <v>1122</v>
      </c>
      <c r="G111" s="415">
        <v>217</v>
      </c>
      <c r="H111" s="415">
        <v>400</v>
      </c>
      <c r="I111" s="415">
        <v>2972</v>
      </c>
      <c r="J111" s="415">
        <v>1497</v>
      </c>
      <c r="K111" s="415">
        <v>1036</v>
      </c>
      <c r="L111" s="415">
        <v>154</v>
      </c>
      <c r="M111" s="415">
        <v>285</v>
      </c>
      <c r="N111" s="415">
        <v>2910</v>
      </c>
      <c r="O111" s="415">
        <v>1434</v>
      </c>
      <c r="P111" s="415">
        <v>1003</v>
      </c>
      <c r="Q111" s="415">
        <v>161</v>
      </c>
      <c r="R111" s="415">
        <v>312</v>
      </c>
      <c r="S111" s="415">
        <v>3375</v>
      </c>
      <c r="T111" s="415">
        <v>1620</v>
      </c>
      <c r="U111" s="415">
        <v>1084</v>
      </c>
      <c r="V111" s="415">
        <v>236</v>
      </c>
      <c r="W111" s="415">
        <v>435</v>
      </c>
      <c r="X111" s="415">
        <v>3589</v>
      </c>
      <c r="Y111" s="415">
        <v>1626</v>
      </c>
      <c r="Z111" s="415">
        <v>1114</v>
      </c>
      <c r="AA111" s="415">
        <v>281</v>
      </c>
      <c r="AB111" s="415">
        <v>568</v>
      </c>
    </row>
    <row r="112" spans="1:28" ht="21" customHeight="1" x14ac:dyDescent="0.2">
      <c r="A112" s="523"/>
      <c r="B112" s="422" t="s">
        <v>289</v>
      </c>
      <c r="C112" s="424"/>
      <c r="D112" s="415">
        <v>3186</v>
      </c>
      <c r="E112" s="415">
        <v>1223</v>
      </c>
      <c r="F112" s="415">
        <v>1084</v>
      </c>
      <c r="G112" s="415">
        <v>461</v>
      </c>
      <c r="H112" s="415">
        <v>418</v>
      </c>
      <c r="I112" s="415">
        <v>2902</v>
      </c>
      <c r="J112" s="415">
        <v>1108</v>
      </c>
      <c r="K112" s="415">
        <v>1059</v>
      </c>
      <c r="L112" s="415">
        <v>413</v>
      </c>
      <c r="M112" s="415">
        <v>322</v>
      </c>
      <c r="N112" s="415">
        <v>2543</v>
      </c>
      <c r="O112" s="415">
        <v>949</v>
      </c>
      <c r="P112" s="415">
        <v>961</v>
      </c>
      <c r="Q112" s="415">
        <v>321</v>
      </c>
      <c r="R112" s="415">
        <v>312</v>
      </c>
      <c r="S112" s="415">
        <v>2711</v>
      </c>
      <c r="T112" s="415">
        <v>930</v>
      </c>
      <c r="U112" s="415">
        <v>897</v>
      </c>
      <c r="V112" s="415">
        <v>474</v>
      </c>
      <c r="W112" s="415">
        <v>410</v>
      </c>
      <c r="X112" s="415">
        <v>3327</v>
      </c>
      <c r="Y112" s="415">
        <v>1116</v>
      </c>
      <c r="Z112" s="415">
        <v>998</v>
      </c>
      <c r="AA112" s="415">
        <v>620</v>
      </c>
      <c r="AB112" s="415">
        <v>593</v>
      </c>
    </row>
    <row r="113" spans="1:28" ht="21" customHeight="1" x14ac:dyDescent="0.2">
      <c r="A113" s="523"/>
      <c r="B113" s="422" t="s">
        <v>64</v>
      </c>
      <c r="C113" s="424"/>
      <c r="D113" s="415">
        <v>493</v>
      </c>
      <c r="E113" s="415">
        <v>164</v>
      </c>
      <c r="F113" s="415">
        <v>220</v>
      </c>
      <c r="G113" s="415">
        <v>37</v>
      </c>
      <c r="H113" s="415">
        <v>72</v>
      </c>
      <c r="I113" s="415">
        <v>391</v>
      </c>
      <c r="J113" s="415">
        <v>137</v>
      </c>
      <c r="K113" s="415">
        <v>184</v>
      </c>
      <c r="L113" s="415">
        <v>27</v>
      </c>
      <c r="M113" s="415">
        <v>43</v>
      </c>
      <c r="N113" s="415">
        <v>358</v>
      </c>
      <c r="O113" s="415">
        <v>120</v>
      </c>
      <c r="P113" s="415">
        <v>166</v>
      </c>
      <c r="Q113" s="415">
        <v>23</v>
      </c>
      <c r="R113" s="415">
        <v>49</v>
      </c>
      <c r="S113" s="415">
        <v>434</v>
      </c>
      <c r="T113" s="415">
        <v>146</v>
      </c>
      <c r="U113" s="415">
        <v>175</v>
      </c>
      <c r="V113" s="415">
        <v>26</v>
      </c>
      <c r="W113" s="415">
        <v>87</v>
      </c>
      <c r="X113" s="415">
        <v>526</v>
      </c>
      <c r="Y113" s="415">
        <v>159</v>
      </c>
      <c r="Z113" s="415">
        <v>215</v>
      </c>
      <c r="AA113" s="415">
        <v>40</v>
      </c>
      <c r="AB113" s="415">
        <v>112</v>
      </c>
    </row>
    <row r="114" spans="1:28" ht="21" customHeight="1" x14ac:dyDescent="0.2">
      <c r="A114" s="523"/>
      <c r="B114" s="422" t="s">
        <v>290</v>
      </c>
      <c r="C114" s="424"/>
      <c r="D114" s="415">
        <v>98</v>
      </c>
      <c r="E114" s="415">
        <v>29</v>
      </c>
      <c r="F114" s="415">
        <v>50</v>
      </c>
      <c r="G114" s="415" t="s">
        <v>549</v>
      </c>
      <c r="H114" s="415" t="s">
        <v>549</v>
      </c>
      <c r="I114" s="415">
        <v>75</v>
      </c>
      <c r="J114" s="415">
        <v>16</v>
      </c>
      <c r="K114" s="415">
        <v>41</v>
      </c>
      <c r="L114" s="415">
        <v>4</v>
      </c>
      <c r="M114" s="415">
        <v>14</v>
      </c>
      <c r="N114" s="415">
        <v>77</v>
      </c>
      <c r="O114" s="415">
        <v>18</v>
      </c>
      <c r="P114" s="415">
        <v>32</v>
      </c>
      <c r="Q114" s="415">
        <v>3</v>
      </c>
      <c r="R114" s="415">
        <v>24</v>
      </c>
      <c r="S114" s="415">
        <v>123</v>
      </c>
      <c r="T114" s="415">
        <v>35</v>
      </c>
      <c r="U114" s="415">
        <v>54</v>
      </c>
      <c r="V114" s="415">
        <v>9</v>
      </c>
      <c r="W114" s="415">
        <v>25</v>
      </c>
      <c r="X114" s="415">
        <v>136</v>
      </c>
      <c r="Y114" s="415">
        <v>47</v>
      </c>
      <c r="Z114" s="415">
        <v>51</v>
      </c>
      <c r="AA114" s="415" t="s">
        <v>549</v>
      </c>
      <c r="AB114" s="415" t="s">
        <v>549</v>
      </c>
    </row>
    <row r="115" spans="1:28" ht="21" customHeight="1" x14ac:dyDescent="0.2">
      <c r="A115" s="523"/>
      <c r="B115" s="422" t="s">
        <v>40</v>
      </c>
      <c r="C115" s="424"/>
      <c r="D115" s="415">
        <v>31</v>
      </c>
      <c r="E115" s="415" t="s">
        <v>549</v>
      </c>
      <c r="F115" s="415" t="s">
        <v>549</v>
      </c>
      <c r="G115" s="415">
        <v>14</v>
      </c>
      <c r="H115" s="416"/>
      <c r="I115" s="415">
        <v>27</v>
      </c>
      <c r="J115" s="415">
        <v>8</v>
      </c>
      <c r="K115" s="415" t="s">
        <v>549</v>
      </c>
      <c r="L115" s="415" t="s">
        <v>549</v>
      </c>
      <c r="M115" s="415" t="s">
        <v>549</v>
      </c>
      <c r="N115" s="415">
        <v>10</v>
      </c>
      <c r="O115" s="415">
        <v>4</v>
      </c>
      <c r="P115" s="415" t="s">
        <v>549</v>
      </c>
      <c r="Q115" s="415" t="s">
        <v>549</v>
      </c>
      <c r="R115" s="416"/>
      <c r="S115" s="415">
        <v>24</v>
      </c>
      <c r="T115" s="415">
        <v>7</v>
      </c>
      <c r="U115" s="415">
        <v>4</v>
      </c>
      <c r="V115" s="415">
        <v>13</v>
      </c>
      <c r="W115" s="416"/>
      <c r="X115" s="415">
        <v>26</v>
      </c>
      <c r="Y115" s="415">
        <v>10</v>
      </c>
      <c r="Z115" s="415">
        <v>4</v>
      </c>
      <c r="AA115" s="415">
        <v>12</v>
      </c>
      <c r="AB115" s="416"/>
    </row>
    <row r="116" spans="1:28" ht="21" x14ac:dyDescent="0.2">
      <c r="A116" s="523"/>
      <c r="B116" s="422" t="s">
        <v>291</v>
      </c>
      <c r="C116" s="424"/>
      <c r="D116" s="415">
        <v>4332</v>
      </c>
      <c r="E116" s="415">
        <v>2100</v>
      </c>
      <c r="F116" s="415">
        <v>1308</v>
      </c>
      <c r="G116" s="415">
        <v>528</v>
      </c>
      <c r="H116" s="415">
        <v>396</v>
      </c>
      <c r="I116" s="415">
        <v>3807</v>
      </c>
      <c r="J116" s="415">
        <v>1865</v>
      </c>
      <c r="K116" s="415">
        <v>1178</v>
      </c>
      <c r="L116" s="415">
        <v>463</v>
      </c>
      <c r="M116" s="415">
        <v>301</v>
      </c>
      <c r="N116" s="415">
        <v>3546</v>
      </c>
      <c r="O116" s="415">
        <v>1718</v>
      </c>
      <c r="P116" s="415">
        <v>1143</v>
      </c>
      <c r="Q116" s="415">
        <v>387</v>
      </c>
      <c r="R116" s="415">
        <v>298</v>
      </c>
      <c r="S116" s="415">
        <v>4086</v>
      </c>
      <c r="T116" s="415">
        <v>1841</v>
      </c>
      <c r="U116" s="415">
        <v>1182</v>
      </c>
      <c r="V116" s="415">
        <v>618</v>
      </c>
      <c r="W116" s="415">
        <v>445</v>
      </c>
      <c r="X116" s="415">
        <v>4626</v>
      </c>
      <c r="Y116" s="415">
        <v>2012</v>
      </c>
      <c r="Z116" s="415">
        <v>1214</v>
      </c>
      <c r="AA116" s="415">
        <v>783</v>
      </c>
      <c r="AB116" s="415">
        <v>617</v>
      </c>
    </row>
    <row r="117" spans="1:28" x14ac:dyDescent="0.2">
      <c r="A117" s="523"/>
      <c r="B117" s="422" t="s">
        <v>293</v>
      </c>
      <c r="C117" s="424"/>
      <c r="D117" s="415">
        <v>795</v>
      </c>
      <c r="E117" s="415">
        <v>211</v>
      </c>
      <c r="F117" s="415">
        <v>332</v>
      </c>
      <c r="G117" s="415">
        <v>63</v>
      </c>
      <c r="H117" s="415">
        <v>189</v>
      </c>
      <c r="I117" s="415">
        <v>732</v>
      </c>
      <c r="J117" s="415">
        <v>188</v>
      </c>
      <c r="K117" s="415">
        <v>413</v>
      </c>
      <c r="L117" s="415">
        <v>35</v>
      </c>
      <c r="M117" s="415">
        <v>96</v>
      </c>
      <c r="N117" s="415">
        <v>659</v>
      </c>
      <c r="O117" s="415">
        <v>166</v>
      </c>
      <c r="P117" s="415">
        <v>297</v>
      </c>
      <c r="Q117" s="415">
        <v>45</v>
      </c>
      <c r="R117" s="415">
        <v>151</v>
      </c>
      <c r="S117" s="415">
        <v>794</v>
      </c>
      <c r="T117" s="415">
        <v>196</v>
      </c>
      <c r="U117" s="415">
        <v>330</v>
      </c>
      <c r="V117" s="415">
        <v>68</v>
      </c>
      <c r="W117" s="415">
        <v>200</v>
      </c>
      <c r="X117" s="415">
        <v>938</v>
      </c>
      <c r="Y117" s="415">
        <v>210</v>
      </c>
      <c r="Z117" s="415">
        <v>451</v>
      </c>
      <c r="AA117" s="415">
        <v>58</v>
      </c>
      <c r="AB117" s="415">
        <v>219</v>
      </c>
    </row>
    <row r="118" spans="1:28" x14ac:dyDescent="0.2">
      <c r="A118" s="523"/>
      <c r="B118" s="422" t="s">
        <v>271</v>
      </c>
      <c r="C118" s="424"/>
      <c r="D118" s="415">
        <v>7787</v>
      </c>
      <c r="E118" s="415">
        <v>3393</v>
      </c>
      <c r="F118" s="415">
        <v>2650</v>
      </c>
      <c r="G118" s="415">
        <v>745</v>
      </c>
      <c r="H118" s="415">
        <v>999</v>
      </c>
      <c r="I118" s="415">
        <v>6730</v>
      </c>
      <c r="J118" s="415">
        <v>2902</v>
      </c>
      <c r="K118" s="415">
        <v>2486</v>
      </c>
      <c r="L118" s="415">
        <v>626</v>
      </c>
      <c r="M118" s="415">
        <v>716</v>
      </c>
      <c r="N118" s="415">
        <v>6246</v>
      </c>
      <c r="O118" s="415">
        <v>2645</v>
      </c>
      <c r="P118" s="415">
        <v>2307</v>
      </c>
      <c r="Q118" s="415">
        <v>536</v>
      </c>
      <c r="R118" s="415">
        <v>758</v>
      </c>
      <c r="S118" s="415">
        <v>7038</v>
      </c>
      <c r="T118" s="415">
        <v>2856</v>
      </c>
      <c r="U118" s="415">
        <v>2345</v>
      </c>
      <c r="V118" s="415">
        <v>813</v>
      </c>
      <c r="W118" s="415">
        <v>1024</v>
      </c>
      <c r="X118" s="415">
        <v>8077</v>
      </c>
      <c r="Y118" s="415">
        <v>3102</v>
      </c>
      <c r="Z118" s="415">
        <v>2559</v>
      </c>
      <c r="AA118" s="415">
        <v>1008</v>
      </c>
      <c r="AB118" s="415">
        <v>1408</v>
      </c>
    </row>
    <row r="119" spans="1:28" ht="21" x14ac:dyDescent="0.2">
      <c r="A119" s="523"/>
      <c r="B119" s="422" t="s">
        <v>359</v>
      </c>
      <c r="C119" s="424"/>
      <c r="D119" s="415">
        <v>6992</v>
      </c>
      <c r="E119" s="415">
        <v>3182</v>
      </c>
      <c r="F119" s="415">
        <v>2318</v>
      </c>
      <c r="G119" s="415">
        <v>682</v>
      </c>
      <c r="H119" s="415">
        <v>810</v>
      </c>
      <c r="I119" s="415">
        <v>5998</v>
      </c>
      <c r="J119" s="415">
        <v>2714</v>
      </c>
      <c r="K119" s="415">
        <v>2073</v>
      </c>
      <c r="L119" s="415">
        <v>591</v>
      </c>
      <c r="M119" s="415">
        <v>620</v>
      </c>
      <c r="N119" s="415">
        <v>5587</v>
      </c>
      <c r="O119" s="415">
        <v>2479</v>
      </c>
      <c r="P119" s="415">
        <v>2010</v>
      </c>
      <c r="Q119" s="415">
        <v>491</v>
      </c>
      <c r="R119" s="415">
        <v>607</v>
      </c>
      <c r="S119" s="415">
        <v>6244</v>
      </c>
      <c r="T119" s="415">
        <v>2660</v>
      </c>
      <c r="U119" s="415">
        <v>2015</v>
      </c>
      <c r="V119" s="415">
        <v>745</v>
      </c>
      <c r="W119" s="415">
        <v>824</v>
      </c>
      <c r="X119" s="415">
        <v>7139</v>
      </c>
      <c r="Y119" s="415">
        <v>2892</v>
      </c>
      <c r="Z119" s="415">
        <v>2108</v>
      </c>
      <c r="AA119" s="415">
        <v>950</v>
      </c>
      <c r="AB119" s="415">
        <v>1189</v>
      </c>
    </row>
    <row r="120" spans="1:28" x14ac:dyDescent="0.2">
      <c r="A120" s="523"/>
      <c r="B120" s="422" t="s">
        <v>41</v>
      </c>
      <c r="C120" s="424"/>
      <c r="D120" s="415">
        <v>1014</v>
      </c>
      <c r="E120" s="415">
        <v>444</v>
      </c>
      <c r="F120" s="415">
        <v>310</v>
      </c>
      <c r="G120" s="415">
        <v>256</v>
      </c>
      <c r="H120" s="415">
        <v>4</v>
      </c>
      <c r="I120" s="415">
        <v>894</v>
      </c>
      <c r="J120" s="415">
        <v>393</v>
      </c>
      <c r="K120" s="415" t="s">
        <v>549</v>
      </c>
      <c r="L120" s="415">
        <v>218</v>
      </c>
      <c r="M120" s="415" t="s">
        <v>549</v>
      </c>
      <c r="N120" s="415">
        <v>891</v>
      </c>
      <c r="O120" s="415">
        <v>423</v>
      </c>
      <c r="P120" s="415">
        <v>292</v>
      </c>
      <c r="Q120" s="415">
        <v>169</v>
      </c>
      <c r="R120" s="415">
        <v>7</v>
      </c>
      <c r="S120" s="415">
        <v>1072</v>
      </c>
      <c r="T120" s="415">
        <v>493</v>
      </c>
      <c r="U120" s="415">
        <v>262</v>
      </c>
      <c r="V120" s="415">
        <v>296</v>
      </c>
      <c r="W120" s="415">
        <v>21</v>
      </c>
      <c r="X120" s="415">
        <v>1060</v>
      </c>
      <c r="Y120" s="415">
        <v>431</v>
      </c>
      <c r="Z120" s="415">
        <v>252</v>
      </c>
      <c r="AA120" s="415">
        <v>369</v>
      </c>
      <c r="AB120" s="415">
        <v>8</v>
      </c>
    </row>
    <row r="121" spans="1:28" x14ac:dyDescent="0.2">
      <c r="A121" s="523"/>
      <c r="B121" s="422" t="s">
        <v>42</v>
      </c>
      <c r="C121" s="424"/>
      <c r="D121" s="415">
        <v>1295</v>
      </c>
      <c r="E121" s="415">
        <v>682</v>
      </c>
      <c r="F121" s="415">
        <v>357</v>
      </c>
      <c r="G121" s="415">
        <v>169</v>
      </c>
      <c r="H121" s="415">
        <v>87</v>
      </c>
      <c r="I121" s="415">
        <v>1163</v>
      </c>
      <c r="J121" s="415">
        <v>617</v>
      </c>
      <c r="K121" s="415">
        <v>304</v>
      </c>
      <c r="L121" s="415" t="s">
        <v>549</v>
      </c>
      <c r="M121" s="415" t="s">
        <v>549</v>
      </c>
      <c r="N121" s="415">
        <v>1024</v>
      </c>
      <c r="O121" s="415">
        <v>520</v>
      </c>
      <c r="P121" s="415">
        <v>316</v>
      </c>
      <c r="Q121" s="415">
        <v>131</v>
      </c>
      <c r="R121" s="415">
        <v>57</v>
      </c>
      <c r="S121" s="415">
        <v>1168</v>
      </c>
      <c r="T121" s="415">
        <v>556</v>
      </c>
      <c r="U121" s="415">
        <v>324</v>
      </c>
      <c r="V121" s="415">
        <v>197</v>
      </c>
      <c r="W121" s="415">
        <v>91</v>
      </c>
      <c r="X121" s="415">
        <v>1435</v>
      </c>
      <c r="Y121" s="415">
        <v>658</v>
      </c>
      <c r="Z121" s="415">
        <v>344</v>
      </c>
      <c r="AA121" s="415">
        <v>286</v>
      </c>
      <c r="AB121" s="415">
        <v>147</v>
      </c>
    </row>
    <row r="122" spans="1:28" x14ac:dyDescent="0.2">
      <c r="A122" s="523"/>
      <c r="B122" s="422" t="s">
        <v>43</v>
      </c>
      <c r="C122" s="424"/>
      <c r="D122" s="415">
        <v>1095</v>
      </c>
      <c r="E122" s="415">
        <v>549</v>
      </c>
      <c r="F122" s="415">
        <v>339</v>
      </c>
      <c r="G122" s="415">
        <v>51</v>
      </c>
      <c r="H122" s="415">
        <v>156</v>
      </c>
      <c r="I122" s="415">
        <v>928</v>
      </c>
      <c r="J122" s="415">
        <v>484</v>
      </c>
      <c r="K122" s="415">
        <v>296</v>
      </c>
      <c r="L122" s="415">
        <v>34</v>
      </c>
      <c r="M122" s="415">
        <v>114</v>
      </c>
      <c r="N122" s="415">
        <v>877</v>
      </c>
      <c r="O122" s="415">
        <v>435</v>
      </c>
      <c r="P122" s="415" t="s">
        <v>549</v>
      </c>
      <c r="Q122" s="415" t="s">
        <v>549</v>
      </c>
      <c r="R122" s="415">
        <v>126</v>
      </c>
      <c r="S122" s="415">
        <v>952</v>
      </c>
      <c r="T122" s="415">
        <v>431</v>
      </c>
      <c r="U122" s="415">
        <v>280</v>
      </c>
      <c r="V122" s="415">
        <v>63</v>
      </c>
      <c r="W122" s="415">
        <v>178</v>
      </c>
      <c r="X122" s="415">
        <v>1093</v>
      </c>
      <c r="Y122" s="415">
        <v>487</v>
      </c>
      <c r="Z122" s="415">
        <v>320</v>
      </c>
      <c r="AA122" s="415">
        <v>69</v>
      </c>
      <c r="AB122" s="415">
        <v>217</v>
      </c>
    </row>
    <row r="123" spans="1:28" x14ac:dyDescent="0.2">
      <c r="A123" s="523"/>
      <c r="B123" s="422" t="s">
        <v>44</v>
      </c>
      <c r="C123" s="424"/>
      <c r="D123" s="415">
        <v>897</v>
      </c>
      <c r="E123" s="415" t="s">
        <v>549</v>
      </c>
      <c r="F123" s="415" t="s">
        <v>549</v>
      </c>
      <c r="G123" s="415">
        <v>38</v>
      </c>
      <c r="H123" s="415">
        <v>149</v>
      </c>
      <c r="I123" s="415">
        <v>795</v>
      </c>
      <c r="J123" s="415">
        <v>363</v>
      </c>
      <c r="K123" s="415">
        <v>290</v>
      </c>
      <c r="L123" s="415">
        <v>26</v>
      </c>
      <c r="M123" s="415">
        <v>116</v>
      </c>
      <c r="N123" s="415">
        <v>744</v>
      </c>
      <c r="O123" s="415">
        <v>336</v>
      </c>
      <c r="P123" s="415">
        <v>270</v>
      </c>
      <c r="Q123" s="415">
        <v>30</v>
      </c>
      <c r="R123" s="415">
        <v>108</v>
      </c>
      <c r="S123" s="415">
        <v>870</v>
      </c>
      <c r="T123" s="415">
        <v>354</v>
      </c>
      <c r="U123" s="415">
        <v>312</v>
      </c>
      <c r="V123" s="415">
        <v>49</v>
      </c>
      <c r="W123" s="415">
        <v>155</v>
      </c>
      <c r="X123" s="415">
        <v>1012</v>
      </c>
      <c r="Y123" s="415">
        <v>426</v>
      </c>
      <c r="Z123" s="415">
        <v>294</v>
      </c>
      <c r="AA123" s="415">
        <v>47</v>
      </c>
      <c r="AB123" s="415">
        <v>245</v>
      </c>
    </row>
    <row r="124" spans="1:28" x14ac:dyDescent="0.2">
      <c r="A124" s="523"/>
      <c r="B124" s="422" t="s">
        <v>46</v>
      </c>
      <c r="C124" s="424"/>
      <c r="D124" s="415">
        <v>804</v>
      </c>
      <c r="E124" s="415">
        <v>349</v>
      </c>
      <c r="F124" s="415">
        <v>294</v>
      </c>
      <c r="G124" s="415">
        <v>42</v>
      </c>
      <c r="H124" s="415">
        <v>119</v>
      </c>
      <c r="I124" s="415">
        <v>653</v>
      </c>
      <c r="J124" s="415">
        <v>279</v>
      </c>
      <c r="K124" s="415">
        <v>237</v>
      </c>
      <c r="L124" s="415">
        <v>37</v>
      </c>
      <c r="M124" s="415">
        <v>100</v>
      </c>
      <c r="N124" s="415">
        <v>655</v>
      </c>
      <c r="O124" s="415">
        <v>252</v>
      </c>
      <c r="P124" s="415">
        <v>273</v>
      </c>
      <c r="Q124" s="415">
        <v>28</v>
      </c>
      <c r="R124" s="415">
        <v>102</v>
      </c>
      <c r="S124" s="415">
        <v>694</v>
      </c>
      <c r="T124" s="415">
        <v>274</v>
      </c>
      <c r="U124" s="415">
        <v>256</v>
      </c>
      <c r="V124" s="415">
        <v>38</v>
      </c>
      <c r="W124" s="415">
        <v>126</v>
      </c>
      <c r="X124" s="415">
        <v>894</v>
      </c>
      <c r="Y124" s="415">
        <v>343</v>
      </c>
      <c r="Z124" s="415">
        <v>278</v>
      </c>
      <c r="AA124" s="415">
        <v>69</v>
      </c>
      <c r="AB124" s="415">
        <v>204</v>
      </c>
    </row>
    <row r="125" spans="1:28" x14ac:dyDescent="0.2">
      <c r="A125" s="523"/>
      <c r="B125" s="422" t="s">
        <v>47</v>
      </c>
      <c r="C125" s="424"/>
      <c r="D125" s="415">
        <v>638</v>
      </c>
      <c r="E125" s="415">
        <v>266</v>
      </c>
      <c r="F125" s="415">
        <v>222</v>
      </c>
      <c r="G125" s="415">
        <v>52</v>
      </c>
      <c r="H125" s="415">
        <v>98</v>
      </c>
      <c r="I125" s="415">
        <v>528</v>
      </c>
      <c r="J125" s="415">
        <v>218</v>
      </c>
      <c r="K125" s="415">
        <v>202</v>
      </c>
      <c r="L125" s="415">
        <v>29</v>
      </c>
      <c r="M125" s="415">
        <v>79</v>
      </c>
      <c r="N125" s="415">
        <v>487</v>
      </c>
      <c r="O125" s="415">
        <v>193</v>
      </c>
      <c r="P125" s="415">
        <v>204</v>
      </c>
      <c r="Q125" s="415">
        <v>24</v>
      </c>
      <c r="R125" s="415">
        <v>66</v>
      </c>
      <c r="S125" s="415">
        <v>556</v>
      </c>
      <c r="T125" s="415">
        <v>229</v>
      </c>
      <c r="U125" s="415">
        <v>201</v>
      </c>
      <c r="V125" s="415">
        <v>28</v>
      </c>
      <c r="W125" s="415">
        <v>98</v>
      </c>
      <c r="X125" s="415">
        <v>619</v>
      </c>
      <c r="Y125" s="415">
        <v>199</v>
      </c>
      <c r="Z125" s="415">
        <v>244</v>
      </c>
      <c r="AA125" s="415">
        <v>36</v>
      </c>
      <c r="AB125" s="415">
        <v>140</v>
      </c>
    </row>
    <row r="126" spans="1:28" x14ac:dyDescent="0.2">
      <c r="A126" s="523"/>
      <c r="B126" s="422" t="s">
        <v>292</v>
      </c>
      <c r="C126" s="424"/>
      <c r="D126" s="415">
        <v>497</v>
      </c>
      <c r="E126" s="415">
        <v>206</v>
      </c>
      <c r="F126" s="415">
        <v>200</v>
      </c>
      <c r="G126" s="415">
        <v>14</v>
      </c>
      <c r="H126" s="415">
        <v>77</v>
      </c>
      <c r="I126" s="415">
        <v>438</v>
      </c>
      <c r="J126" s="415">
        <v>151</v>
      </c>
      <c r="K126" s="415">
        <v>197</v>
      </c>
      <c r="L126" s="415">
        <v>23</v>
      </c>
      <c r="M126" s="415">
        <v>67</v>
      </c>
      <c r="N126" s="415">
        <v>383</v>
      </c>
      <c r="O126" s="415">
        <v>117</v>
      </c>
      <c r="P126" s="415">
        <v>178</v>
      </c>
      <c r="Q126" s="415">
        <v>26</v>
      </c>
      <c r="R126" s="415">
        <v>62</v>
      </c>
      <c r="S126" s="415">
        <v>351</v>
      </c>
      <c r="T126" s="415">
        <v>121</v>
      </c>
      <c r="U126" s="415">
        <v>146</v>
      </c>
      <c r="V126" s="415">
        <v>26</v>
      </c>
      <c r="W126" s="415">
        <v>58</v>
      </c>
      <c r="X126" s="415">
        <v>432</v>
      </c>
      <c r="Y126" s="415">
        <v>162</v>
      </c>
      <c r="Z126" s="415">
        <v>155</v>
      </c>
      <c r="AA126" s="415">
        <v>27</v>
      </c>
      <c r="AB126" s="415">
        <v>88</v>
      </c>
    </row>
    <row r="127" spans="1:28" x14ac:dyDescent="0.2">
      <c r="A127" s="523"/>
      <c r="B127" s="422" t="s">
        <v>49</v>
      </c>
      <c r="C127" s="424"/>
      <c r="D127" s="415">
        <v>397</v>
      </c>
      <c r="E127" s="415">
        <v>149</v>
      </c>
      <c r="F127" s="415">
        <v>159</v>
      </c>
      <c r="G127" s="415">
        <v>26</v>
      </c>
      <c r="H127" s="415">
        <v>63</v>
      </c>
      <c r="I127" s="415">
        <v>308</v>
      </c>
      <c r="J127" s="415">
        <v>112</v>
      </c>
      <c r="K127" s="415">
        <v>127</v>
      </c>
      <c r="L127" s="415">
        <v>20</v>
      </c>
      <c r="M127" s="415">
        <v>49</v>
      </c>
      <c r="N127" s="415">
        <v>275</v>
      </c>
      <c r="O127" s="415">
        <v>118</v>
      </c>
      <c r="P127" s="415">
        <v>104</v>
      </c>
      <c r="Q127" s="415">
        <v>14</v>
      </c>
      <c r="R127" s="415">
        <v>39</v>
      </c>
      <c r="S127" s="415">
        <v>306</v>
      </c>
      <c r="T127" s="415">
        <v>117</v>
      </c>
      <c r="U127" s="415">
        <v>120</v>
      </c>
      <c r="V127" s="415">
        <v>18</v>
      </c>
      <c r="W127" s="415">
        <v>51</v>
      </c>
      <c r="X127" s="415">
        <v>302</v>
      </c>
      <c r="Y127" s="415">
        <v>88</v>
      </c>
      <c r="Z127" s="415">
        <v>115</v>
      </c>
      <c r="AA127" s="415">
        <v>20</v>
      </c>
      <c r="AB127" s="415">
        <v>79</v>
      </c>
    </row>
    <row r="128" spans="1:28" x14ac:dyDescent="0.2">
      <c r="A128" s="523"/>
      <c r="B128" s="422" t="s">
        <v>50</v>
      </c>
      <c r="C128" s="424"/>
      <c r="D128" s="415">
        <v>324</v>
      </c>
      <c r="E128" s="415">
        <v>112</v>
      </c>
      <c r="F128" s="415">
        <v>135</v>
      </c>
      <c r="G128" s="415">
        <v>20</v>
      </c>
      <c r="H128" s="415">
        <v>57</v>
      </c>
      <c r="I128" s="415">
        <v>264</v>
      </c>
      <c r="J128" s="415">
        <v>89</v>
      </c>
      <c r="K128" s="415">
        <v>132</v>
      </c>
      <c r="L128" s="415">
        <v>19</v>
      </c>
      <c r="M128" s="415">
        <v>24</v>
      </c>
      <c r="N128" s="415">
        <v>241</v>
      </c>
      <c r="O128" s="415">
        <v>81</v>
      </c>
      <c r="P128" s="415">
        <v>108</v>
      </c>
      <c r="Q128" s="415">
        <v>12</v>
      </c>
      <c r="R128" s="415">
        <v>40</v>
      </c>
      <c r="S128" s="415">
        <v>251</v>
      </c>
      <c r="T128" s="415">
        <v>78</v>
      </c>
      <c r="U128" s="415">
        <v>110</v>
      </c>
      <c r="V128" s="415">
        <v>17</v>
      </c>
      <c r="W128" s="415">
        <v>46</v>
      </c>
      <c r="X128" s="415">
        <v>266</v>
      </c>
      <c r="Y128" s="415">
        <v>88</v>
      </c>
      <c r="Z128" s="415">
        <v>102</v>
      </c>
      <c r="AA128" s="415">
        <v>15</v>
      </c>
      <c r="AB128" s="415">
        <v>61</v>
      </c>
    </row>
    <row r="129" spans="1:28" ht="12.75" customHeight="1" x14ac:dyDescent="0.2">
      <c r="A129" s="523" t="s">
        <v>110</v>
      </c>
      <c r="B129" s="422" t="s">
        <v>101</v>
      </c>
      <c r="C129" s="424"/>
      <c r="D129" s="415">
        <v>28600</v>
      </c>
      <c r="E129" s="415">
        <v>11938</v>
      </c>
      <c r="F129" s="415">
        <v>11720</v>
      </c>
      <c r="G129" s="415">
        <v>3403</v>
      </c>
      <c r="H129" s="415">
        <v>1539</v>
      </c>
      <c r="I129" s="415">
        <v>27788</v>
      </c>
      <c r="J129" s="415">
        <v>11934</v>
      </c>
      <c r="K129" s="415">
        <v>10978</v>
      </c>
      <c r="L129" s="415">
        <v>3365</v>
      </c>
      <c r="M129" s="415">
        <v>1511</v>
      </c>
      <c r="N129" s="415">
        <v>28178</v>
      </c>
      <c r="O129" s="415">
        <v>12171</v>
      </c>
      <c r="P129" s="415">
        <v>11202</v>
      </c>
      <c r="Q129" s="415">
        <v>3158</v>
      </c>
      <c r="R129" s="415">
        <v>1647</v>
      </c>
      <c r="S129" s="415">
        <v>28523</v>
      </c>
      <c r="T129" s="415">
        <v>11926</v>
      </c>
      <c r="U129" s="415">
        <v>11148</v>
      </c>
      <c r="V129" s="415">
        <v>3350</v>
      </c>
      <c r="W129" s="415">
        <v>2099</v>
      </c>
      <c r="X129" s="415">
        <v>29505</v>
      </c>
      <c r="Y129" s="415">
        <v>11234</v>
      </c>
      <c r="Z129" s="415">
        <v>11753</v>
      </c>
      <c r="AA129" s="415">
        <v>3819</v>
      </c>
      <c r="AB129" s="415">
        <v>2699</v>
      </c>
    </row>
    <row r="130" spans="1:28" x14ac:dyDescent="0.2">
      <c r="A130" s="523"/>
      <c r="B130" s="422" t="s">
        <v>102</v>
      </c>
      <c r="C130" s="424"/>
      <c r="D130" s="415">
        <v>17323</v>
      </c>
      <c r="E130" s="415">
        <v>7353</v>
      </c>
      <c r="F130" s="415">
        <v>7108</v>
      </c>
      <c r="G130" s="415">
        <v>2014</v>
      </c>
      <c r="H130" s="415">
        <v>848</v>
      </c>
      <c r="I130" s="415">
        <v>17021</v>
      </c>
      <c r="J130" s="415">
        <v>7212</v>
      </c>
      <c r="K130" s="415">
        <v>7107</v>
      </c>
      <c r="L130" s="415">
        <v>1837</v>
      </c>
      <c r="M130" s="415">
        <v>865</v>
      </c>
      <c r="N130" s="415">
        <v>17234</v>
      </c>
      <c r="O130" s="415">
        <v>7225</v>
      </c>
      <c r="P130" s="415">
        <v>7180</v>
      </c>
      <c r="Q130" s="415">
        <v>1797</v>
      </c>
      <c r="R130" s="415">
        <v>1032</v>
      </c>
      <c r="S130" s="415">
        <v>17541</v>
      </c>
      <c r="T130" s="415">
        <v>7151</v>
      </c>
      <c r="U130" s="415">
        <v>7159</v>
      </c>
      <c r="V130" s="415">
        <v>1951</v>
      </c>
      <c r="W130" s="415">
        <v>1280</v>
      </c>
      <c r="X130" s="415">
        <v>17967</v>
      </c>
      <c r="Y130" s="415">
        <v>6911</v>
      </c>
      <c r="Z130" s="415">
        <v>7371</v>
      </c>
      <c r="AA130" s="415">
        <v>2150</v>
      </c>
      <c r="AB130" s="415">
        <v>1535</v>
      </c>
    </row>
    <row r="131" spans="1:28" x14ac:dyDescent="0.2">
      <c r="A131" s="523"/>
      <c r="B131" s="422" t="s">
        <v>54</v>
      </c>
      <c r="C131" s="424"/>
      <c r="D131" s="415">
        <v>37719</v>
      </c>
      <c r="E131" s="415">
        <v>16658</v>
      </c>
      <c r="F131" s="415">
        <v>14814</v>
      </c>
      <c r="G131" s="415">
        <v>4375</v>
      </c>
      <c r="H131" s="415">
        <v>1872</v>
      </c>
      <c r="I131" s="415">
        <v>36716</v>
      </c>
      <c r="J131" s="415">
        <v>16380</v>
      </c>
      <c r="K131" s="415">
        <v>14198</v>
      </c>
      <c r="L131" s="415">
        <v>4300</v>
      </c>
      <c r="M131" s="415">
        <v>1838</v>
      </c>
      <c r="N131" s="415">
        <v>36704</v>
      </c>
      <c r="O131" s="415">
        <v>16497</v>
      </c>
      <c r="P131" s="415">
        <v>14240</v>
      </c>
      <c r="Q131" s="415">
        <v>3894</v>
      </c>
      <c r="R131" s="415">
        <v>2073</v>
      </c>
      <c r="S131" s="415">
        <v>36109</v>
      </c>
      <c r="T131" s="415">
        <v>15846</v>
      </c>
      <c r="U131" s="415">
        <v>13655</v>
      </c>
      <c r="V131" s="415">
        <v>4117</v>
      </c>
      <c r="W131" s="415">
        <v>2491</v>
      </c>
      <c r="X131" s="415">
        <v>35743</v>
      </c>
      <c r="Y131" s="415">
        <v>14528</v>
      </c>
      <c r="Z131" s="415">
        <v>13650</v>
      </c>
      <c r="AA131" s="415">
        <v>4431</v>
      </c>
      <c r="AB131" s="415">
        <v>3134</v>
      </c>
    </row>
    <row r="132" spans="1:28" x14ac:dyDescent="0.2">
      <c r="A132" s="523"/>
      <c r="B132" s="422" t="s">
        <v>55</v>
      </c>
      <c r="C132" s="424"/>
      <c r="D132" s="415">
        <v>8206</v>
      </c>
      <c r="E132" s="415">
        <v>2635</v>
      </c>
      <c r="F132" s="415">
        <v>4014</v>
      </c>
      <c r="G132" s="415">
        <v>1042</v>
      </c>
      <c r="H132" s="415">
        <v>515</v>
      </c>
      <c r="I132" s="415">
        <v>8101</v>
      </c>
      <c r="J132" s="415">
        <v>2770</v>
      </c>
      <c r="K132" s="415">
        <v>3889</v>
      </c>
      <c r="L132" s="415">
        <v>904</v>
      </c>
      <c r="M132" s="415">
        <v>538</v>
      </c>
      <c r="N132" s="415">
        <v>8707</v>
      </c>
      <c r="O132" s="415">
        <v>2898</v>
      </c>
      <c r="P132" s="415">
        <v>4142</v>
      </c>
      <c r="Q132" s="415">
        <v>1061</v>
      </c>
      <c r="R132" s="415">
        <v>606</v>
      </c>
      <c r="S132" s="415">
        <v>9955</v>
      </c>
      <c r="T132" s="415">
        <v>3231</v>
      </c>
      <c r="U132" s="415">
        <v>4652</v>
      </c>
      <c r="V132" s="415">
        <v>1184</v>
      </c>
      <c r="W132" s="415">
        <v>888</v>
      </c>
      <c r="X132" s="415">
        <v>11729</v>
      </c>
      <c r="Y132" s="415">
        <v>3617</v>
      </c>
      <c r="Z132" s="415">
        <v>5474</v>
      </c>
      <c r="AA132" s="415">
        <v>1538</v>
      </c>
      <c r="AB132" s="415">
        <v>1100</v>
      </c>
    </row>
    <row r="133" spans="1:28" x14ac:dyDescent="0.2">
      <c r="A133" s="523"/>
      <c r="B133" s="422" t="s">
        <v>284</v>
      </c>
      <c r="C133" s="424"/>
      <c r="D133" s="415">
        <v>653</v>
      </c>
      <c r="E133" s="415">
        <v>212</v>
      </c>
      <c r="F133" s="415">
        <v>326</v>
      </c>
      <c r="G133" s="415">
        <v>66</v>
      </c>
      <c r="H133" s="415">
        <v>49</v>
      </c>
      <c r="I133" s="415">
        <v>584</v>
      </c>
      <c r="J133" s="415">
        <v>204</v>
      </c>
      <c r="K133" s="415">
        <v>285</v>
      </c>
      <c r="L133" s="415">
        <v>62</v>
      </c>
      <c r="M133" s="415">
        <v>33</v>
      </c>
      <c r="N133" s="415">
        <v>485</v>
      </c>
      <c r="O133" s="415">
        <v>168</v>
      </c>
      <c r="P133" s="415">
        <v>245</v>
      </c>
      <c r="Q133" s="415">
        <v>39</v>
      </c>
      <c r="R133" s="415">
        <v>33</v>
      </c>
      <c r="S133" s="415">
        <v>441</v>
      </c>
      <c r="T133" s="415">
        <v>135</v>
      </c>
      <c r="U133" s="415">
        <v>203</v>
      </c>
      <c r="V133" s="415">
        <v>59</v>
      </c>
      <c r="W133" s="415">
        <v>44</v>
      </c>
      <c r="X133" s="415">
        <v>532</v>
      </c>
      <c r="Y133" s="415">
        <v>176</v>
      </c>
      <c r="Z133" s="415">
        <v>241</v>
      </c>
      <c r="AA133" s="415">
        <v>69</v>
      </c>
      <c r="AB133" s="415">
        <v>46</v>
      </c>
    </row>
    <row r="134" spans="1:28" x14ac:dyDescent="0.2">
      <c r="A134" s="523"/>
      <c r="B134" s="422" t="s">
        <v>57</v>
      </c>
      <c r="C134" s="424"/>
      <c r="D134" s="415">
        <v>154</v>
      </c>
      <c r="E134" s="415">
        <v>44</v>
      </c>
      <c r="F134" s="415">
        <v>79</v>
      </c>
      <c r="G134" s="415">
        <v>23</v>
      </c>
      <c r="H134" s="415">
        <v>8</v>
      </c>
      <c r="I134" s="415">
        <v>147</v>
      </c>
      <c r="J134" s="415">
        <v>52</v>
      </c>
      <c r="K134" s="415">
        <v>82</v>
      </c>
      <c r="L134" s="415" t="s">
        <v>549</v>
      </c>
      <c r="M134" s="415" t="s">
        <v>549</v>
      </c>
      <c r="N134" s="415">
        <v>110</v>
      </c>
      <c r="O134" s="415">
        <v>38</v>
      </c>
      <c r="P134" s="415">
        <v>54</v>
      </c>
      <c r="Q134" s="415">
        <v>10</v>
      </c>
      <c r="R134" s="415">
        <v>8</v>
      </c>
      <c r="S134" s="415">
        <v>122</v>
      </c>
      <c r="T134" s="415">
        <v>37</v>
      </c>
      <c r="U134" s="415">
        <v>63</v>
      </c>
      <c r="V134" s="415">
        <v>17</v>
      </c>
      <c r="W134" s="415">
        <v>5</v>
      </c>
      <c r="X134" s="415">
        <v>141</v>
      </c>
      <c r="Y134" s="415">
        <v>45</v>
      </c>
      <c r="Z134" s="415">
        <v>67</v>
      </c>
      <c r="AA134" s="415">
        <v>17</v>
      </c>
      <c r="AB134" s="415">
        <v>12</v>
      </c>
    </row>
    <row r="135" spans="1:28" ht="31.5" customHeight="1" x14ac:dyDescent="0.2">
      <c r="A135" s="523"/>
      <c r="B135" s="422" t="s">
        <v>285</v>
      </c>
      <c r="C135" s="424"/>
      <c r="D135" s="415">
        <v>778</v>
      </c>
      <c r="E135" s="415">
        <v>290</v>
      </c>
      <c r="F135" s="415">
        <v>324</v>
      </c>
      <c r="G135" s="415">
        <v>82</v>
      </c>
      <c r="H135" s="415">
        <v>82</v>
      </c>
      <c r="I135" s="415">
        <v>724</v>
      </c>
      <c r="J135" s="415">
        <v>271</v>
      </c>
      <c r="K135" s="415">
        <v>301</v>
      </c>
      <c r="L135" s="415">
        <v>77</v>
      </c>
      <c r="M135" s="415">
        <v>75</v>
      </c>
      <c r="N135" s="415">
        <v>753</v>
      </c>
      <c r="O135" s="415">
        <v>282</v>
      </c>
      <c r="P135" s="415">
        <v>282</v>
      </c>
      <c r="Q135" s="415">
        <v>81</v>
      </c>
      <c r="R135" s="415">
        <v>108</v>
      </c>
      <c r="S135" s="415">
        <v>807</v>
      </c>
      <c r="T135" s="415">
        <v>280</v>
      </c>
      <c r="U135" s="415">
        <v>306</v>
      </c>
      <c r="V135" s="415">
        <v>122</v>
      </c>
      <c r="W135" s="415">
        <v>99</v>
      </c>
      <c r="X135" s="415">
        <v>979</v>
      </c>
      <c r="Y135" s="415">
        <v>297</v>
      </c>
      <c r="Z135" s="415">
        <v>401</v>
      </c>
      <c r="AA135" s="415">
        <v>147</v>
      </c>
      <c r="AB135" s="415">
        <v>134</v>
      </c>
    </row>
    <row r="136" spans="1:28" ht="31.5" x14ac:dyDescent="0.2">
      <c r="A136" s="523"/>
      <c r="B136" s="422" t="s">
        <v>286</v>
      </c>
      <c r="C136" s="424"/>
      <c r="D136" s="415">
        <v>13738</v>
      </c>
      <c r="E136" s="415">
        <v>5203</v>
      </c>
      <c r="F136" s="415">
        <v>5975</v>
      </c>
      <c r="G136" s="415">
        <v>1765</v>
      </c>
      <c r="H136" s="415">
        <v>795</v>
      </c>
      <c r="I136" s="415">
        <v>12906</v>
      </c>
      <c r="J136" s="415">
        <v>4926</v>
      </c>
      <c r="K136" s="415">
        <v>5493</v>
      </c>
      <c r="L136" s="415">
        <v>1645</v>
      </c>
      <c r="M136" s="415">
        <v>842</v>
      </c>
      <c r="N136" s="415">
        <v>13080</v>
      </c>
      <c r="O136" s="415">
        <v>5101</v>
      </c>
      <c r="P136" s="415">
        <v>5541</v>
      </c>
      <c r="Q136" s="415">
        <v>1531</v>
      </c>
      <c r="R136" s="415">
        <v>907</v>
      </c>
      <c r="S136" s="415">
        <v>13009</v>
      </c>
      <c r="T136" s="415">
        <v>4827</v>
      </c>
      <c r="U136" s="415">
        <v>5427</v>
      </c>
      <c r="V136" s="415">
        <v>1672</v>
      </c>
      <c r="W136" s="415">
        <v>1083</v>
      </c>
      <c r="X136" s="415">
        <v>13201</v>
      </c>
      <c r="Y136" s="415">
        <v>4606</v>
      </c>
      <c r="Z136" s="415">
        <v>5542</v>
      </c>
      <c r="AA136" s="415">
        <v>1719</v>
      </c>
      <c r="AB136" s="415">
        <v>1334</v>
      </c>
    </row>
    <row r="137" spans="1:28" ht="21" x14ac:dyDescent="0.2">
      <c r="A137" s="523"/>
      <c r="B137" s="422" t="s">
        <v>170</v>
      </c>
      <c r="C137" s="424"/>
      <c r="D137" s="415">
        <v>19400</v>
      </c>
      <c r="E137" s="415">
        <v>9373</v>
      </c>
      <c r="F137" s="415">
        <v>6768</v>
      </c>
      <c r="G137" s="415">
        <v>2399</v>
      </c>
      <c r="H137" s="415">
        <v>860</v>
      </c>
      <c r="I137" s="415">
        <v>19131</v>
      </c>
      <c r="J137" s="415">
        <v>9446</v>
      </c>
      <c r="K137" s="415">
        <v>6557</v>
      </c>
      <c r="L137" s="415">
        <v>2313</v>
      </c>
      <c r="M137" s="415">
        <v>815</v>
      </c>
      <c r="N137" s="415">
        <v>19433</v>
      </c>
      <c r="O137" s="415">
        <v>9757</v>
      </c>
      <c r="P137" s="415">
        <v>6573</v>
      </c>
      <c r="Q137" s="415">
        <v>2175</v>
      </c>
      <c r="R137" s="415">
        <v>928</v>
      </c>
      <c r="S137" s="415">
        <v>19757</v>
      </c>
      <c r="T137" s="415">
        <v>9718</v>
      </c>
      <c r="U137" s="415">
        <v>6552</v>
      </c>
      <c r="V137" s="415">
        <v>2282</v>
      </c>
      <c r="W137" s="415">
        <v>1205</v>
      </c>
      <c r="X137" s="415">
        <v>20394</v>
      </c>
      <c r="Y137" s="415">
        <v>9099</v>
      </c>
      <c r="Z137" s="415">
        <v>6954</v>
      </c>
      <c r="AA137" s="415">
        <v>2736</v>
      </c>
      <c r="AB137" s="415">
        <v>1605</v>
      </c>
    </row>
    <row r="138" spans="1:28" ht="21" x14ac:dyDescent="0.2">
      <c r="A138" s="523"/>
      <c r="B138" s="422" t="s">
        <v>60</v>
      </c>
      <c r="C138" s="424"/>
      <c r="D138" s="415">
        <v>4583</v>
      </c>
      <c r="E138" s="415">
        <v>1680</v>
      </c>
      <c r="F138" s="415">
        <v>2144</v>
      </c>
      <c r="G138" s="415">
        <v>536</v>
      </c>
      <c r="H138" s="415">
        <v>223</v>
      </c>
      <c r="I138" s="415">
        <v>4479</v>
      </c>
      <c r="J138" s="415">
        <v>1647</v>
      </c>
      <c r="K138" s="415">
        <v>2108</v>
      </c>
      <c r="L138" s="415">
        <v>523</v>
      </c>
      <c r="M138" s="415">
        <v>201</v>
      </c>
      <c r="N138" s="415">
        <v>4293</v>
      </c>
      <c r="O138" s="415">
        <v>1500</v>
      </c>
      <c r="P138" s="415">
        <v>2088</v>
      </c>
      <c r="Q138" s="415">
        <v>498</v>
      </c>
      <c r="R138" s="415">
        <v>207</v>
      </c>
      <c r="S138" s="415">
        <v>4311</v>
      </c>
      <c r="T138" s="415">
        <v>1484</v>
      </c>
      <c r="U138" s="415">
        <v>2043</v>
      </c>
      <c r="V138" s="415">
        <v>489</v>
      </c>
      <c r="W138" s="415">
        <v>295</v>
      </c>
      <c r="X138" s="415">
        <v>4294</v>
      </c>
      <c r="Y138" s="415">
        <v>1425</v>
      </c>
      <c r="Z138" s="415">
        <v>1908</v>
      </c>
      <c r="AA138" s="415">
        <v>595</v>
      </c>
      <c r="AB138" s="415">
        <v>366</v>
      </c>
    </row>
    <row r="139" spans="1:28" ht="31.5" customHeight="1" x14ac:dyDescent="0.2">
      <c r="A139" s="523"/>
      <c r="B139" s="422" t="s">
        <v>171</v>
      </c>
      <c r="C139" s="424"/>
      <c r="D139" s="415">
        <v>4600</v>
      </c>
      <c r="E139" s="415">
        <v>1704</v>
      </c>
      <c r="F139" s="415">
        <v>2215</v>
      </c>
      <c r="G139" s="415">
        <v>459</v>
      </c>
      <c r="H139" s="415">
        <v>222</v>
      </c>
      <c r="I139" s="415">
        <v>4787</v>
      </c>
      <c r="J139" s="415">
        <v>1837</v>
      </c>
      <c r="K139" s="415">
        <v>2274</v>
      </c>
      <c r="L139" s="415">
        <v>443</v>
      </c>
      <c r="M139" s="415">
        <v>233</v>
      </c>
      <c r="N139" s="415">
        <v>4913</v>
      </c>
      <c r="O139" s="415">
        <v>1741</v>
      </c>
      <c r="P139" s="415">
        <v>2441</v>
      </c>
      <c r="Q139" s="415">
        <v>429</v>
      </c>
      <c r="R139" s="415">
        <v>302</v>
      </c>
      <c r="S139" s="415">
        <v>5027</v>
      </c>
      <c r="T139" s="415">
        <v>1744</v>
      </c>
      <c r="U139" s="415">
        <v>2461</v>
      </c>
      <c r="V139" s="415">
        <v>445</v>
      </c>
      <c r="W139" s="415">
        <v>377</v>
      </c>
      <c r="X139" s="415">
        <v>5184</v>
      </c>
      <c r="Y139" s="415">
        <v>1667</v>
      </c>
      <c r="Z139" s="415">
        <v>2600</v>
      </c>
      <c r="AA139" s="415">
        <v>497</v>
      </c>
      <c r="AB139" s="415">
        <v>420</v>
      </c>
    </row>
    <row r="140" spans="1:28" ht="31.5" customHeight="1" x14ac:dyDescent="0.2">
      <c r="A140" s="523"/>
      <c r="B140" s="422" t="s">
        <v>287</v>
      </c>
      <c r="C140" s="424"/>
      <c r="D140" s="415">
        <v>2827</v>
      </c>
      <c r="E140" s="415">
        <v>1043</v>
      </c>
      <c r="F140" s="415">
        <v>1403</v>
      </c>
      <c r="G140" s="415">
        <v>176</v>
      </c>
      <c r="H140" s="415">
        <v>205</v>
      </c>
      <c r="I140" s="415">
        <v>2791</v>
      </c>
      <c r="J140" s="415">
        <v>1023</v>
      </c>
      <c r="K140" s="415">
        <v>1355</v>
      </c>
      <c r="L140" s="415">
        <v>203</v>
      </c>
      <c r="M140" s="415">
        <v>210</v>
      </c>
      <c r="N140" s="415">
        <v>2940</v>
      </c>
      <c r="O140" s="415">
        <v>1015</v>
      </c>
      <c r="P140" s="415">
        <v>1457</v>
      </c>
      <c r="Q140" s="415">
        <v>241</v>
      </c>
      <c r="R140" s="415">
        <v>227</v>
      </c>
      <c r="S140" s="415">
        <v>3153</v>
      </c>
      <c r="T140" s="415">
        <v>1024</v>
      </c>
      <c r="U140" s="415">
        <v>1518</v>
      </c>
      <c r="V140" s="415">
        <v>291</v>
      </c>
      <c r="W140" s="415">
        <v>320</v>
      </c>
      <c r="X140" s="415">
        <v>3420</v>
      </c>
      <c r="Y140" s="415">
        <v>1051</v>
      </c>
      <c r="Z140" s="415">
        <v>1719</v>
      </c>
      <c r="AA140" s="415">
        <v>275</v>
      </c>
      <c r="AB140" s="415">
        <v>375</v>
      </c>
    </row>
    <row r="141" spans="1:28" ht="31.5" x14ac:dyDescent="0.2">
      <c r="A141" s="523"/>
      <c r="B141" s="422" t="s">
        <v>288</v>
      </c>
      <c r="C141" s="424"/>
      <c r="D141" s="415">
        <v>13614</v>
      </c>
      <c r="E141" s="415">
        <v>7187</v>
      </c>
      <c r="F141" s="415">
        <v>4821</v>
      </c>
      <c r="G141" s="415">
        <v>970</v>
      </c>
      <c r="H141" s="415">
        <v>636</v>
      </c>
      <c r="I141" s="415">
        <v>14025</v>
      </c>
      <c r="J141" s="415">
        <v>7599</v>
      </c>
      <c r="K141" s="415">
        <v>4713</v>
      </c>
      <c r="L141" s="415">
        <v>1043</v>
      </c>
      <c r="M141" s="415">
        <v>670</v>
      </c>
      <c r="N141" s="415">
        <v>15158</v>
      </c>
      <c r="O141" s="415">
        <v>8252</v>
      </c>
      <c r="P141" s="415">
        <v>5042</v>
      </c>
      <c r="Q141" s="415">
        <v>1051</v>
      </c>
      <c r="R141" s="415">
        <v>813</v>
      </c>
      <c r="S141" s="415">
        <v>15582</v>
      </c>
      <c r="T141" s="415">
        <v>8459</v>
      </c>
      <c r="U141" s="415">
        <v>4977</v>
      </c>
      <c r="V141" s="415">
        <v>1109</v>
      </c>
      <c r="W141" s="415">
        <v>1037</v>
      </c>
      <c r="X141" s="415">
        <v>15678</v>
      </c>
      <c r="Y141" s="415">
        <v>7728</v>
      </c>
      <c r="Z141" s="415">
        <v>5386</v>
      </c>
      <c r="AA141" s="415">
        <v>1313</v>
      </c>
      <c r="AB141" s="415">
        <v>1251</v>
      </c>
    </row>
    <row r="142" spans="1:28" ht="31.5" x14ac:dyDescent="0.2">
      <c r="A142" s="523"/>
      <c r="B142" s="422" t="s">
        <v>289</v>
      </c>
      <c r="C142" s="424"/>
      <c r="D142" s="415">
        <v>27078</v>
      </c>
      <c r="E142" s="415">
        <v>10300</v>
      </c>
      <c r="F142" s="415">
        <v>11397</v>
      </c>
      <c r="G142" s="415">
        <v>4015</v>
      </c>
      <c r="H142" s="415">
        <v>1366</v>
      </c>
      <c r="I142" s="415">
        <v>26136</v>
      </c>
      <c r="J142" s="415">
        <v>10037</v>
      </c>
      <c r="K142" s="415">
        <v>11014</v>
      </c>
      <c r="L142" s="415">
        <v>3796</v>
      </c>
      <c r="M142" s="415">
        <v>1289</v>
      </c>
      <c r="N142" s="415">
        <v>25667</v>
      </c>
      <c r="O142" s="415">
        <v>9742</v>
      </c>
      <c r="P142" s="415">
        <v>10972</v>
      </c>
      <c r="Q142" s="415">
        <v>3554</v>
      </c>
      <c r="R142" s="415">
        <v>1399</v>
      </c>
      <c r="S142" s="415">
        <v>25769</v>
      </c>
      <c r="T142" s="415">
        <v>9202</v>
      </c>
      <c r="U142" s="415">
        <v>10934</v>
      </c>
      <c r="V142" s="415">
        <v>3833</v>
      </c>
      <c r="W142" s="415">
        <v>1800</v>
      </c>
      <c r="X142" s="415">
        <v>26544</v>
      </c>
      <c r="Y142" s="415">
        <v>8979</v>
      </c>
      <c r="Z142" s="415">
        <v>10972</v>
      </c>
      <c r="AA142" s="415">
        <v>4248</v>
      </c>
      <c r="AB142" s="415">
        <v>2345</v>
      </c>
    </row>
    <row r="143" spans="1:28" ht="31.5" customHeight="1" x14ac:dyDescent="0.2">
      <c r="A143" s="523"/>
      <c r="B143" s="422" t="s">
        <v>64</v>
      </c>
      <c r="C143" s="424"/>
      <c r="D143" s="415">
        <v>2082</v>
      </c>
      <c r="E143" s="415">
        <v>776</v>
      </c>
      <c r="F143" s="415">
        <v>1001</v>
      </c>
      <c r="G143" s="415">
        <v>172</v>
      </c>
      <c r="H143" s="415">
        <v>133</v>
      </c>
      <c r="I143" s="415">
        <v>1978</v>
      </c>
      <c r="J143" s="415">
        <v>726</v>
      </c>
      <c r="K143" s="415">
        <v>975</v>
      </c>
      <c r="L143" s="415">
        <v>143</v>
      </c>
      <c r="M143" s="415">
        <v>134</v>
      </c>
      <c r="N143" s="415">
        <v>1942</v>
      </c>
      <c r="O143" s="415">
        <v>631</v>
      </c>
      <c r="P143" s="415">
        <v>997</v>
      </c>
      <c r="Q143" s="415">
        <v>149</v>
      </c>
      <c r="R143" s="415">
        <v>165</v>
      </c>
      <c r="S143" s="415">
        <v>2135</v>
      </c>
      <c r="T143" s="415">
        <v>703</v>
      </c>
      <c r="U143" s="415">
        <v>1088</v>
      </c>
      <c r="V143" s="415">
        <v>146</v>
      </c>
      <c r="W143" s="415">
        <v>198</v>
      </c>
      <c r="X143" s="415">
        <v>2397</v>
      </c>
      <c r="Y143" s="415">
        <v>695</v>
      </c>
      <c r="Z143" s="415">
        <v>1294</v>
      </c>
      <c r="AA143" s="415">
        <v>169</v>
      </c>
      <c r="AB143" s="415">
        <v>239</v>
      </c>
    </row>
    <row r="144" spans="1:28" ht="31.5" x14ac:dyDescent="0.2">
      <c r="A144" s="523"/>
      <c r="B144" s="422" t="s">
        <v>290</v>
      </c>
      <c r="C144" s="424"/>
      <c r="D144" s="415">
        <v>815</v>
      </c>
      <c r="E144" s="415">
        <v>232</v>
      </c>
      <c r="F144" s="415">
        <v>461</v>
      </c>
      <c r="G144" s="415">
        <v>58</v>
      </c>
      <c r="H144" s="415">
        <v>64</v>
      </c>
      <c r="I144" s="415">
        <v>737</v>
      </c>
      <c r="J144" s="415">
        <v>189</v>
      </c>
      <c r="K144" s="415">
        <v>409</v>
      </c>
      <c r="L144" s="415">
        <v>37</v>
      </c>
      <c r="M144" s="415">
        <v>102</v>
      </c>
      <c r="N144" s="415">
        <v>693</v>
      </c>
      <c r="O144" s="415">
        <v>153</v>
      </c>
      <c r="P144" s="415">
        <v>400</v>
      </c>
      <c r="Q144" s="415">
        <v>39</v>
      </c>
      <c r="R144" s="415">
        <v>101</v>
      </c>
      <c r="S144" s="415">
        <v>676</v>
      </c>
      <c r="T144" s="415">
        <v>139</v>
      </c>
      <c r="U144" s="415">
        <v>380</v>
      </c>
      <c r="V144" s="415">
        <v>41</v>
      </c>
      <c r="W144" s="415">
        <v>116</v>
      </c>
      <c r="X144" s="415">
        <v>798</v>
      </c>
      <c r="Y144" s="415">
        <v>192</v>
      </c>
      <c r="Z144" s="415">
        <v>428</v>
      </c>
      <c r="AA144" s="415">
        <v>45</v>
      </c>
      <c r="AB144" s="415">
        <v>133</v>
      </c>
    </row>
    <row r="145" spans="1:28" ht="31.5" x14ac:dyDescent="0.2">
      <c r="A145" s="523"/>
      <c r="B145" s="422" t="s">
        <v>40</v>
      </c>
      <c r="C145" s="424"/>
      <c r="D145" s="415">
        <v>319</v>
      </c>
      <c r="E145" s="415" t="s">
        <v>549</v>
      </c>
      <c r="F145" s="415">
        <v>152</v>
      </c>
      <c r="G145" s="415">
        <v>84</v>
      </c>
      <c r="H145" s="415" t="s">
        <v>549</v>
      </c>
      <c r="I145" s="415">
        <v>411</v>
      </c>
      <c r="J145" s="415" t="s">
        <v>549</v>
      </c>
      <c r="K145" s="415">
        <v>181</v>
      </c>
      <c r="L145" s="415">
        <v>128</v>
      </c>
      <c r="M145" s="415" t="s">
        <v>549</v>
      </c>
      <c r="N145" s="415">
        <v>503</v>
      </c>
      <c r="O145" s="415">
        <v>157</v>
      </c>
      <c r="P145" s="415">
        <v>205</v>
      </c>
      <c r="Q145" s="415">
        <v>132</v>
      </c>
      <c r="R145" s="415">
        <v>9</v>
      </c>
      <c r="S145" s="415">
        <v>503</v>
      </c>
      <c r="T145" s="415">
        <v>136</v>
      </c>
      <c r="U145" s="415">
        <v>213</v>
      </c>
      <c r="V145" s="415">
        <v>150</v>
      </c>
      <c r="W145" s="415">
        <v>4</v>
      </c>
      <c r="X145" s="415">
        <v>443</v>
      </c>
      <c r="Y145" s="415">
        <v>112</v>
      </c>
      <c r="Z145" s="415">
        <v>170</v>
      </c>
      <c r="AA145" s="415">
        <v>156</v>
      </c>
      <c r="AB145" s="415">
        <v>5</v>
      </c>
    </row>
    <row r="146" spans="1:28" ht="21" x14ac:dyDescent="0.2">
      <c r="A146" s="523"/>
      <c r="B146" s="422" t="s">
        <v>291</v>
      </c>
      <c r="C146" s="424"/>
      <c r="D146" s="415">
        <v>25896</v>
      </c>
      <c r="E146" s="415">
        <v>12121</v>
      </c>
      <c r="F146" s="415">
        <v>9392</v>
      </c>
      <c r="G146" s="415">
        <v>3562</v>
      </c>
      <c r="H146" s="415">
        <v>821</v>
      </c>
      <c r="I146" s="415">
        <v>26165</v>
      </c>
      <c r="J146" s="415">
        <v>12326</v>
      </c>
      <c r="K146" s="415">
        <v>9448</v>
      </c>
      <c r="L146" s="415">
        <v>3498</v>
      </c>
      <c r="M146" s="415">
        <v>893</v>
      </c>
      <c r="N146" s="415">
        <v>27459</v>
      </c>
      <c r="O146" s="415">
        <v>13188</v>
      </c>
      <c r="P146" s="415">
        <v>9952</v>
      </c>
      <c r="Q146" s="415">
        <v>3335</v>
      </c>
      <c r="R146" s="415">
        <v>984</v>
      </c>
      <c r="S146" s="415">
        <v>27831</v>
      </c>
      <c r="T146" s="415">
        <v>13051</v>
      </c>
      <c r="U146" s="415">
        <v>9880</v>
      </c>
      <c r="V146" s="415">
        <v>3533</v>
      </c>
      <c r="W146" s="415">
        <v>1367</v>
      </c>
      <c r="X146" s="415">
        <v>27833</v>
      </c>
      <c r="Y146" s="415">
        <v>11976</v>
      </c>
      <c r="Z146" s="415">
        <v>9871</v>
      </c>
      <c r="AA146" s="415">
        <v>4116</v>
      </c>
      <c r="AB146" s="415">
        <v>1870</v>
      </c>
    </row>
    <row r="147" spans="1:28" x14ac:dyDescent="0.2">
      <c r="A147" s="523"/>
      <c r="B147" s="422" t="s">
        <v>293</v>
      </c>
      <c r="C147" s="424"/>
      <c r="D147" s="415">
        <v>4436</v>
      </c>
      <c r="E147" s="415">
        <v>997</v>
      </c>
      <c r="F147" s="415">
        <v>2626</v>
      </c>
      <c r="G147" s="415">
        <v>309</v>
      </c>
      <c r="H147" s="415">
        <v>504</v>
      </c>
      <c r="I147" s="415">
        <v>4042</v>
      </c>
      <c r="J147" s="415">
        <v>983</v>
      </c>
      <c r="K147" s="415">
        <v>2263</v>
      </c>
      <c r="L147" s="415">
        <v>300</v>
      </c>
      <c r="M147" s="415">
        <v>496</v>
      </c>
      <c r="N147" s="415">
        <v>3992</v>
      </c>
      <c r="O147" s="415">
        <v>894</v>
      </c>
      <c r="P147" s="415">
        <v>2123</v>
      </c>
      <c r="Q147" s="415">
        <v>308</v>
      </c>
      <c r="R147" s="415">
        <v>667</v>
      </c>
      <c r="S147" s="415">
        <v>4465</v>
      </c>
      <c r="T147" s="415">
        <v>967</v>
      </c>
      <c r="U147" s="415">
        <v>2447</v>
      </c>
      <c r="V147" s="415">
        <v>345</v>
      </c>
      <c r="W147" s="415">
        <v>706</v>
      </c>
      <c r="X147" s="415">
        <v>5038</v>
      </c>
      <c r="Y147" s="415">
        <v>1029</v>
      </c>
      <c r="Z147" s="415">
        <v>2987</v>
      </c>
      <c r="AA147" s="415">
        <v>326</v>
      </c>
      <c r="AB147" s="415">
        <v>696</v>
      </c>
    </row>
    <row r="148" spans="1:28" x14ac:dyDescent="0.2">
      <c r="A148" s="523"/>
      <c r="B148" s="422" t="s">
        <v>271</v>
      </c>
      <c r="C148" s="424"/>
      <c r="D148" s="415">
        <v>45926</v>
      </c>
      <c r="E148" s="415">
        <v>19293</v>
      </c>
      <c r="F148" s="415">
        <v>18829</v>
      </c>
      <c r="G148" s="415">
        <v>5417</v>
      </c>
      <c r="H148" s="415">
        <v>2387</v>
      </c>
      <c r="I148" s="415">
        <v>44818</v>
      </c>
      <c r="J148" s="415">
        <v>19150</v>
      </c>
      <c r="K148" s="415">
        <v>18088</v>
      </c>
      <c r="L148" s="415">
        <v>5204</v>
      </c>
      <c r="M148" s="415">
        <v>2376</v>
      </c>
      <c r="N148" s="415">
        <v>45412</v>
      </c>
      <c r="O148" s="415">
        <v>19396</v>
      </c>
      <c r="P148" s="415">
        <v>18382</v>
      </c>
      <c r="Q148" s="415">
        <v>4955</v>
      </c>
      <c r="R148" s="415">
        <v>2679</v>
      </c>
      <c r="S148" s="415">
        <v>46064</v>
      </c>
      <c r="T148" s="415">
        <v>19077</v>
      </c>
      <c r="U148" s="415">
        <v>18307</v>
      </c>
      <c r="V148" s="415">
        <v>5301</v>
      </c>
      <c r="W148" s="415">
        <v>3379</v>
      </c>
      <c r="X148" s="415">
        <v>47472</v>
      </c>
      <c r="Y148" s="415">
        <v>18145</v>
      </c>
      <c r="Z148" s="415">
        <v>19124</v>
      </c>
      <c r="AA148" s="415">
        <v>5969</v>
      </c>
      <c r="AB148" s="415">
        <v>4234</v>
      </c>
    </row>
    <row r="149" spans="1:28" ht="21" x14ac:dyDescent="0.2">
      <c r="A149" s="523"/>
      <c r="B149" s="422" t="s">
        <v>359</v>
      </c>
      <c r="C149" s="424"/>
      <c r="D149" s="415">
        <v>41490</v>
      </c>
      <c r="E149" s="415">
        <v>18296</v>
      </c>
      <c r="F149" s="415">
        <v>16203</v>
      </c>
      <c r="G149" s="415">
        <v>5108</v>
      </c>
      <c r="H149" s="415">
        <v>1883</v>
      </c>
      <c r="I149" s="415">
        <v>40776</v>
      </c>
      <c r="J149" s="415">
        <v>18167</v>
      </c>
      <c r="K149" s="415">
        <v>15825</v>
      </c>
      <c r="L149" s="415">
        <v>4904</v>
      </c>
      <c r="M149" s="415">
        <v>1880</v>
      </c>
      <c r="N149" s="415">
        <v>41420</v>
      </c>
      <c r="O149" s="415">
        <v>18502</v>
      </c>
      <c r="P149" s="415">
        <v>16259</v>
      </c>
      <c r="Q149" s="415">
        <v>4647</v>
      </c>
      <c r="R149" s="415">
        <v>2012</v>
      </c>
      <c r="S149" s="415">
        <v>41599</v>
      </c>
      <c r="T149" s="415">
        <v>18110</v>
      </c>
      <c r="U149" s="415">
        <v>15860</v>
      </c>
      <c r="V149" s="415">
        <v>4956</v>
      </c>
      <c r="W149" s="415">
        <v>2673</v>
      </c>
      <c r="X149" s="415">
        <v>42434</v>
      </c>
      <c r="Y149" s="415">
        <v>17116</v>
      </c>
      <c r="Z149" s="415">
        <v>16137</v>
      </c>
      <c r="AA149" s="415">
        <v>5643</v>
      </c>
      <c r="AB149" s="415">
        <v>3538</v>
      </c>
    </row>
    <row r="150" spans="1:28" x14ac:dyDescent="0.2">
      <c r="A150" s="523"/>
      <c r="B150" s="422" t="s">
        <v>41</v>
      </c>
      <c r="C150" s="424"/>
      <c r="D150" s="415">
        <v>4782</v>
      </c>
      <c r="E150" s="415" t="s">
        <v>549</v>
      </c>
      <c r="F150" s="415">
        <v>1891</v>
      </c>
      <c r="G150" s="415">
        <v>744</v>
      </c>
      <c r="H150" s="415" t="s">
        <v>549</v>
      </c>
      <c r="I150" s="415">
        <v>5270</v>
      </c>
      <c r="J150" s="415" t="s">
        <v>549</v>
      </c>
      <c r="K150" s="415">
        <v>2028</v>
      </c>
      <c r="L150" s="415">
        <v>803</v>
      </c>
      <c r="M150" s="415" t="s">
        <v>549</v>
      </c>
      <c r="N150" s="415">
        <v>5969</v>
      </c>
      <c r="O150" s="415">
        <v>2849</v>
      </c>
      <c r="P150" s="415">
        <v>2282</v>
      </c>
      <c r="Q150" s="415">
        <v>811</v>
      </c>
      <c r="R150" s="415">
        <v>27</v>
      </c>
      <c r="S150" s="415">
        <v>6273</v>
      </c>
      <c r="T150" s="415">
        <v>3089</v>
      </c>
      <c r="U150" s="415">
        <v>2270</v>
      </c>
      <c r="V150" s="415">
        <v>845</v>
      </c>
      <c r="W150" s="415">
        <v>69</v>
      </c>
      <c r="X150" s="415">
        <v>5809</v>
      </c>
      <c r="Y150" s="415">
        <v>2613</v>
      </c>
      <c r="Z150" s="415">
        <v>2079</v>
      </c>
      <c r="AA150" s="415">
        <v>1028</v>
      </c>
      <c r="AB150" s="415">
        <v>89</v>
      </c>
    </row>
    <row r="151" spans="1:28" x14ac:dyDescent="0.2">
      <c r="A151" s="523"/>
      <c r="B151" s="422" t="s">
        <v>42</v>
      </c>
      <c r="C151" s="424"/>
      <c r="D151" s="415">
        <v>6975</v>
      </c>
      <c r="E151" s="415">
        <v>3375</v>
      </c>
      <c r="F151" s="415">
        <v>2451</v>
      </c>
      <c r="G151" s="415">
        <v>1028</v>
      </c>
      <c r="H151" s="415">
        <v>121</v>
      </c>
      <c r="I151" s="415">
        <v>7133</v>
      </c>
      <c r="J151" s="415">
        <v>3478</v>
      </c>
      <c r="K151" s="415">
        <v>2444</v>
      </c>
      <c r="L151" s="415">
        <v>1063</v>
      </c>
      <c r="M151" s="415">
        <v>148</v>
      </c>
      <c r="N151" s="415">
        <v>7589</v>
      </c>
      <c r="O151" s="415">
        <v>3794</v>
      </c>
      <c r="P151" s="415">
        <v>2666</v>
      </c>
      <c r="Q151" s="415">
        <v>974</v>
      </c>
      <c r="R151" s="415">
        <v>155</v>
      </c>
      <c r="S151" s="415">
        <v>7525</v>
      </c>
      <c r="T151" s="415">
        <v>3696</v>
      </c>
      <c r="U151" s="415">
        <v>2557</v>
      </c>
      <c r="V151" s="415">
        <v>1035</v>
      </c>
      <c r="W151" s="415">
        <v>237</v>
      </c>
      <c r="X151" s="415">
        <v>7664</v>
      </c>
      <c r="Y151" s="415">
        <v>3443</v>
      </c>
      <c r="Z151" s="415">
        <v>2597</v>
      </c>
      <c r="AA151" s="415">
        <v>1273</v>
      </c>
      <c r="AB151" s="415">
        <v>351</v>
      </c>
    </row>
    <row r="152" spans="1:28" x14ac:dyDescent="0.2">
      <c r="A152" s="523"/>
      <c r="B152" s="422" t="s">
        <v>43</v>
      </c>
      <c r="C152" s="424"/>
      <c r="D152" s="415">
        <v>7017</v>
      </c>
      <c r="E152" s="415">
        <v>3385</v>
      </c>
      <c r="F152" s="415">
        <v>2397</v>
      </c>
      <c r="G152" s="415">
        <v>944</v>
      </c>
      <c r="H152" s="415">
        <v>291</v>
      </c>
      <c r="I152" s="415">
        <v>6945</v>
      </c>
      <c r="J152" s="415">
        <v>3364</v>
      </c>
      <c r="K152" s="415">
        <v>2385</v>
      </c>
      <c r="L152" s="415">
        <v>850</v>
      </c>
      <c r="M152" s="415">
        <v>346</v>
      </c>
      <c r="N152" s="415">
        <v>7053</v>
      </c>
      <c r="O152" s="415">
        <v>3414</v>
      </c>
      <c r="P152" s="415">
        <v>2463</v>
      </c>
      <c r="Q152" s="415">
        <v>804</v>
      </c>
      <c r="R152" s="415">
        <v>372</v>
      </c>
      <c r="S152" s="415">
        <v>7109</v>
      </c>
      <c r="T152" s="415">
        <v>3290</v>
      </c>
      <c r="U152" s="415">
        <v>2439</v>
      </c>
      <c r="V152" s="415">
        <v>872</v>
      </c>
      <c r="W152" s="415">
        <v>508</v>
      </c>
      <c r="X152" s="415">
        <v>7127</v>
      </c>
      <c r="Y152" s="415">
        <v>3116</v>
      </c>
      <c r="Z152" s="415">
        <v>2436</v>
      </c>
      <c r="AA152" s="415">
        <v>897</v>
      </c>
      <c r="AB152" s="415">
        <v>678</v>
      </c>
    </row>
    <row r="153" spans="1:28" x14ac:dyDescent="0.2">
      <c r="A153" s="523"/>
      <c r="B153" s="422" t="s">
        <v>44</v>
      </c>
      <c r="C153" s="424"/>
      <c r="D153" s="415">
        <v>6803</v>
      </c>
      <c r="E153" s="415">
        <v>3146</v>
      </c>
      <c r="F153" s="415">
        <v>2501</v>
      </c>
      <c r="G153" s="415">
        <v>762</v>
      </c>
      <c r="H153" s="415">
        <v>394</v>
      </c>
      <c r="I153" s="415">
        <v>6406</v>
      </c>
      <c r="J153" s="415">
        <v>2974</v>
      </c>
      <c r="K153" s="415">
        <v>2410</v>
      </c>
      <c r="L153" s="415">
        <v>654</v>
      </c>
      <c r="M153" s="415">
        <v>368</v>
      </c>
      <c r="N153" s="415">
        <v>6345</v>
      </c>
      <c r="O153" s="415">
        <v>2974</v>
      </c>
      <c r="P153" s="415">
        <v>2336</v>
      </c>
      <c r="Q153" s="415">
        <v>614</v>
      </c>
      <c r="R153" s="415">
        <v>421</v>
      </c>
      <c r="S153" s="415">
        <v>6421</v>
      </c>
      <c r="T153" s="415">
        <v>2840</v>
      </c>
      <c r="U153" s="415">
        <v>2401</v>
      </c>
      <c r="V153" s="415">
        <v>631</v>
      </c>
      <c r="W153" s="415">
        <v>549</v>
      </c>
      <c r="X153" s="415">
        <v>6790</v>
      </c>
      <c r="Y153" s="415">
        <v>2692</v>
      </c>
      <c r="Z153" s="415">
        <v>2589</v>
      </c>
      <c r="AA153" s="415">
        <v>762</v>
      </c>
      <c r="AB153" s="415">
        <v>747</v>
      </c>
    </row>
    <row r="154" spans="1:28" x14ac:dyDescent="0.2">
      <c r="A154" s="523"/>
      <c r="B154" s="422" t="s">
        <v>46</v>
      </c>
      <c r="C154" s="424"/>
      <c r="D154" s="415">
        <v>5379</v>
      </c>
      <c r="E154" s="415">
        <v>2339</v>
      </c>
      <c r="F154" s="415">
        <v>2136</v>
      </c>
      <c r="G154" s="415">
        <v>575</v>
      </c>
      <c r="H154" s="415">
        <v>329</v>
      </c>
      <c r="I154" s="415">
        <v>5280</v>
      </c>
      <c r="J154" s="415">
        <v>2339</v>
      </c>
      <c r="K154" s="415">
        <v>2091</v>
      </c>
      <c r="L154" s="415">
        <v>539</v>
      </c>
      <c r="M154" s="415">
        <v>311</v>
      </c>
      <c r="N154" s="415">
        <v>4986</v>
      </c>
      <c r="O154" s="415">
        <v>2163</v>
      </c>
      <c r="P154" s="415">
        <v>2062</v>
      </c>
      <c r="Q154" s="415">
        <v>447</v>
      </c>
      <c r="R154" s="415">
        <v>314</v>
      </c>
      <c r="S154" s="415">
        <v>5007</v>
      </c>
      <c r="T154" s="415">
        <v>2065</v>
      </c>
      <c r="U154" s="415">
        <v>1972</v>
      </c>
      <c r="V154" s="415">
        <v>515</v>
      </c>
      <c r="W154" s="415">
        <v>455</v>
      </c>
      <c r="X154" s="415">
        <v>5298</v>
      </c>
      <c r="Y154" s="415">
        <v>2092</v>
      </c>
      <c r="Z154" s="415">
        <v>2077</v>
      </c>
      <c r="AA154" s="415">
        <v>554</v>
      </c>
      <c r="AB154" s="415">
        <v>575</v>
      </c>
    </row>
    <row r="155" spans="1:28" x14ac:dyDescent="0.2">
      <c r="A155" s="523"/>
      <c r="B155" s="422" t="s">
        <v>47</v>
      </c>
      <c r="C155" s="424"/>
      <c r="D155" s="415">
        <v>3917</v>
      </c>
      <c r="E155" s="415">
        <v>1586</v>
      </c>
      <c r="F155" s="415">
        <v>1686</v>
      </c>
      <c r="G155" s="415">
        <v>369</v>
      </c>
      <c r="H155" s="415">
        <v>276</v>
      </c>
      <c r="I155" s="415">
        <v>3660</v>
      </c>
      <c r="J155" s="415">
        <v>1470</v>
      </c>
      <c r="K155" s="415">
        <v>1572</v>
      </c>
      <c r="L155" s="415">
        <v>372</v>
      </c>
      <c r="M155" s="415">
        <v>246</v>
      </c>
      <c r="N155" s="415">
        <v>3439</v>
      </c>
      <c r="O155" s="415">
        <v>1357</v>
      </c>
      <c r="P155" s="415">
        <v>1499</v>
      </c>
      <c r="Q155" s="415">
        <v>331</v>
      </c>
      <c r="R155" s="415">
        <v>252</v>
      </c>
      <c r="S155" s="415">
        <v>3297</v>
      </c>
      <c r="T155" s="415">
        <v>1252</v>
      </c>
      <c r="U155" s="415">
        <v>1384</v>
      </c>
      <c r="V155" s="415">
        <v>368</v>
      </c>
      <c r="W155" s="415">
        <v>293</v>
      </c>
      <c r="X155" s="415">
        <v>3617</v>
      </c>
      <c r="Y155" s="415">
        <v>1314</v>
      </c>
      <c r="Z155" s="415">
        <v>1526</v>
      </c>
      <c r="AA155" s="415">
        <v>371</v>
      </c>
      <c r="AB155" s="415">
        <v>406</v>
      </c>
    </row>
    <row r="156" spans="1:28" x14ac:dyDescent="0.2">
      <c r="A156" s="523"/>
      <c r="B156" s="422" t="s">
        <v>292</v>
      </c>
      <c r="C156" s="424"/>
      <c r="D156" s="415">
        <v>2634</v>
      </c>
      <c r="E156" s="415">
        <v>981</v>
      </c>
      <c r="F156" s="415">
        <v>1207</v>
      </c>
      <c r="G156" s="415">
        <v>259</v>
      </c>
      <c r="H156" s="415">
        <v>187</v>
      </c>
      <c r="I156" s="415">
        <v>2506</v>
      </c>
      <c r="J156" s="415">
        <v>958</v>
      </c>
      <c r="K156" s="415">
        <v>1165</v>
      </c>
      <c r="L156" s="415">
        <v>207</v>
      </c>
      <c r="M156" s="415">
        <v>176</v>
      </c>
      <c r="N156" s="415">
        <v>2442</v>
      </c>
      <c r="O156" s="415">
        <v>843</v>
      </c>
      <c r="P156" s="415">
        <v>1155</v>
      </c>
      <c r="Q156" s="415">
        <v>241</v>
      </c>
      <c r="R156" s="415">
        <v>203</v>
      </c>
      <c r="S156" s="415">
        <v>2357</v>
      </c>
      <c r="T156" s="415">
        <v>776</v>
      </c>
      <c r="U156" s="415">
        <v>1092</v>
      </c>
      <c r="V156" s="415">
        <v>249</v>
      </c>
      <c r="W156" s="415">
        <v>240</v>
      </c>
      <c r="X156" s="415">
        <v>2406</v>
      </c>
      <c r="Y156" s="415">
        <v>799</v>
      </c>
      <c r="Z156" s="415">
        <v>1067</v>
      </c>
      <c r="AA156" s="415">
        <v>247</v>
      </c>
      <c r="AB156" s="415">
        <v>293</v>
      </c>
    </row>
    <row r="157" spans="1:28" x14ac:dyDescent="0.2">
      <c r="A157" s="523"/>
      <c r="B157" s="422" t="s">
        <v>49</v>
      </c>
      <c r="C157" s="424"/>
      <c r="D157" s="415">
        <v>2086</v>
      </c>
      <c r="E157" s="415">
        <v>730</v>
      </c>
      <c r="F157" s="415">
        <v>986</v>
      </c>
      <c r="G157" s="415">
        <v>212</v>
      </c>
      <c r="H157" s="415">
        <v>158</v>
      </c>
      <c r="I157" s="415">
        <v>1757</v>
      </c>
      <c r="J157" s="415">
        <v>630</v>
      </c>
      <c r="K157" s="415">
        <v>818</v>
      </c>
      <c r="L157" s="415">
        <v>160</v>
      </c>
      <c r="M157" s="415">
        <v>149</v>
      </c>
      <c r="N157" s="415">
        <v>1753</v>
      </c>
      <c r="O157" s="415">
        <v>544</v>
      </c>
      <c r="P157" s="415">
        <v>880</v>
      </c>
      <c r="Q157" s="415">
        <v>181</v>
      </c>
      <c r="R157" s="415">
        <v>148</v>
      </c>
      <c r="S157" s="415">
        <v>1810</v>
      </c>
      <c r="T157" s="415">
        <v>581</v>
      </c>
      <c r="U157" s="415">
        <v>857</v>
      </c>
      <c r="V157" s="415">
        <v>171</v>
      </c>
      <c r="W157" s="415">
        <v>201</v>
      </c>
      <c r="X157" s="415">
        <v>1849</v>
      </c>
      <c r="Y157" s="415">
        <v>549</v>
      </c>
      <c r="Z157" s="415">
        <v>871</v>
      </c>
      <c r="AA157" s="415">
        <v>220</v>
      </c>
      <c r="AB157" s="415">
        <v>209</v>
      </c>
    </row>
    <row r="158" spans="1:28" x14ac:dyDescent="0.2">
      <c r="A158" s="523"/>
      <c r="B158" s="422" t="s">
        <v>50</v>
      </c>
      <c r="C158" s="424"/>
      <c r="D158" s="415">
        <v>1578</v>
      </c>
      <c r="E158" s="415">
        <v>539</v>
      </c>
      <c r="F158" s="415">
        <v>796</v>
      </c>
      <c r="G158" s="415">
        <v>131</v>
      </c>
      <c r="H158" s="415">
        <v>112</v>
      </c>
      <c r="I158" s="415">
        <v>1408</v>
      </c>
      <c r="J158" s="415">
        <v>444</v>
      </c>
      <c r="K158" s="415">
        <v>731</v>
      </c>
      <c r="L158" s="415">
        <v>128</v>
      </c>
      <c r="M158" s="415">
        <v>105</v>
      </c>
      <c r="N158" s="415">
        <v>1341</v>
      </c>
      <c r="O158" s="415">
        <v>407</v>
      </c>
      <c r="P158" s="415">
        <v>711</v>
      </c>
      <c r="Q158" s="415">
        <v>112</v>
      </c>
      <c r="R158" s="415">
        <v>111</v>
      </c>
      <c r="S158" s="415">
        <v>1297</v>
      </c>
      <c r="T158" s="415">
        <v>385</v>
      </c>
      <c r="U158" s="415">
        <v>675</v>
      </c>
      <c r="V158" s="415">
        <v>120</v>
      </c>
      <c r="W158" s="415">
        <v>117</v>
      </c>
      <c r="X158" s="415">
        <v>1431</v>
      </c>
      <c r="Y158" s="415">
        <v>386</v>
      </c>
      <c r="Z158" s="415">
        <v>725</v>
      </c>
      <c r="AA158" s="415">
        <v>135</v>
      </c>
      <c r="AB158" s="415">
        <v>185</v>
      </c>
    </row>
    <row r="159" spans="1:28" ht="12.75" customHeight="1" x14ac:dyDescent="0.2">
      <c r="A159" s="523" t="s">
        <v>111</v>
      </c>
      <c r="B159" s="422" t="s">
        <v>101</v>
      </c>
      <c r="C159" s="424"/>
      <c r="D159" s="415">
        <v>2986</v>
      </c>
      <c r="E159" s="415">
        <v>1114</v>
      </c>
      <c r="F159" s="415">
        <v>1297</v>
      </c>
      <c r="G159" s="415">
        <v>364</v>
      </c>
      <c r="H159" s="415">
        <v>211</v>
      </c>
      <c r="I159" s="415">
        <v>2949</v>
      </c>
      <c r="J159" s="415">
        <v>1113</v>
      </c>
      <c r="K159" s="415">
        <v>1314</v>
      </c>
      <c r="L159" s="415">
        <v>348</v>
      </c>
      <c r="M159" s="415">
        <v>174</v>
      </c>
      <c r="N159" s="415">
        <v>2815</v>
      </c>
      <c r="O159" s="415">
        <v>1112</v>
      </c>
      <c r="P159" s="415">
        <v>1132</v>
      </c>
      <c r="Q159" s="415">
        <v>333</v>
      </c>
      <c r="R159" s="415">
        <v>238</v>
      </c>
      <c r="S159" s="415">
        <v>2872</v>
      </c>
      <c r="T159" s="415">
        <v>1010</v>
      </c>
      <c r="U159" s="415">
        <v>1290</v>
      </c>
      <c r="V159" s="415">
        <v>339</v>
      </c>
      <c r="W159" s="415">
        <v>233</v>
      </c>
      <c r="X159" s="415">
        <v>2989</v>
      </c>
      <c r="Y159" s="415">
        <v>1024</v>
      </c>
      <c r="Z159" s="415">
        <v>1322</v>
      </c>
      <c r="AA159" s="415">
        <v>350</v>
      </c>
      <c r="AB159" s="415">
        <v>293</v>
      </c>
    </row>
    <row r="160" spans="1:28" x14ac:dyDescent="0.2">
      <c r="A160" s="523"/>
      <c r="B160" s="422" t="s">
        <v>102</v>
      </c>
      <c r="C160" s="424"/>
      <c r="D160" s="415">
        <v>1740</v>
      </c>
      <c r="E160" s="415">
        <v>662</v>
      </c>
      <c r="F160" s="415">
        <v>756</v>
      </c>
      <c r="G160" s="415">
        <v>198</v>
      </c>
      <c r="H160" s="415">
        <v>124</v>
      </c>
      <c r="I160" s="415">
        <v>1759</v>
      </c>
      <c r="J160" s="415">
        <v>745</v>
      </c>
      <c r="K160" s="415">
        <v>733</v>
      </c>
      <c r="L160" s="415">
        <v>193</v>
      </c>
      <c r="M160" s="415">
        <v>88</v>
      </c>
      <c r="N160" s="415">
        <v>1718</v>
      </c>
      <c r="O160" s="415">
        <v>663</v>
      </c>
      <c r="P160" s="415">
        <v>694</v>
      </c>
      <c r="Q160" s="415">
        <v>203</v>
      </c>
      <c r="R160" s="415">
        <v>158</v>
      </c>
      <c r="S160" s="415">
        <v>1785</v>
      </c>
      <c r="T160" s="415">
        <v>677</v>
      </c>
      <c r="U160" s="415">
        <v>808</v>
      </c>
      <c r="V160" s="415">
        <v>170</v>
      </c>
      <c r="W160" s="415">
        <v>130</v>
      </c>
      <c r="X160" s="415">
        <v>1740</v>
      </c>
      <c r="Y160" s="415">
        <v>617</v>
      </c>
      <c r="Z160" s="415">
        <v>771</v>
      </c>
      <c r="AA160" s="415">
        <v>216</v>
      </c>
      <c r="AB160" s="415">
        <v>136</v>
      </c>
    </row>
    <row r="161" spans="1:28" x14ac:dyDescent="0.2">
      <c r="A161" s="523"/>
      <c r="B161" s="422" t="s">
        <v>54</v>
      </c>
      <c r="C161" s="424"/>
      <c r="D161" s="415">
        <v>3496</v>
      </c>
      <c r="E161" s="415">
        <v>1334</v>
      </c>
      <c r="F161" s="415">
        <v>1460</v>
      </c>
      <c r="G161" s="415">
        <v>453</v>
      </c>
      <c r="H161" s="415">
        <v>249</v>
      </c>
      <c r="I161" s="415">
        <v>3368</v>
      </c>
      <c r="J161" s="415">
        <v>1342</v>
      </c>
      <c r="K161" s="415">
        <v>1433</v>
      </c>
      <c r="L161" s="415">
        <v>404</v>
      </c>
      <c r="M161" s="415">
        <v>189</v>
      </c>
      <c r="N161" s="415">
        <v>3225</v>
      </c>
      <c r="O161" s="415">
        <v>1294</v>
      </c>
      <c r="P161" s="415">
        <v>1283</v>
      </c>
      <c r="Q161" s="415">
        <v>391</v>
      </c>
      <c r="R161" s="415">
        <v>257</v>
      </c>
      <c r="S161" s="415">
        <v>3228</v>
      </c>
      <c r="T161" s="415">
        <v>1199</v>
      </c>
      <c r="U161" s="415">
        <v>1447</v>
      </c>
      <c r="V161" s="415">
        <v>358</v>
      </c>
      <c r="W161" s="415">
        <v>224</v>
      </c>
      <c r="X161" s="415">
        <v>3145</v>
      </c>
      <c r="Y161" s="415">
        <v>1108</v>
      </c>
      <c r="Z161" s="415">
        <v>1378</v>
      </c>
      <c r="AA161" s="415">
        <v>378</v>
      </c>
      <c r="AB161" s="415">
        <v>281</v>
      </c>
    </row>
    <row r="162" spans="1:28" x14ac:dyDescent="0.2">
      <c r="A162" s="523"/>
      <c r="B162" s="422" t="s">
        <v>55</v>
      </c>
      <c r="C162" s="424"/>
      <c r="D162" s="415">
        <v>1230</v>
      </c>
      <c r="E162" s="415">
        <v>442</v>
      </c>
      <c r="F162" s="415">
        <v>593</v>
      </c>
      <c r="G162" s="415">
        <v>109</v>
      </c>
      <c r="H162" s="415">
        <v>86</v>
      </c>
      <c r="I162" s="415">
        <v>1341</v>
      </c>
      <c r="J162" s="415">
        <v>516</v>
      </c>
      <c r="K162" s="415">
        <v>615</v>
      </c>
      <c r="L162" s="415">
        <v>137</v>
      </c>
      <c r="M162" s="415">
        <v>73</v>
      </c>
      <c r="N162" s="415">
        <v>1308</v>
      </c>
      <c r="O162" s="415">
        <v>481</v>
      </c>
      <c r="P162" s="415">
        <v>543</v>
      </c>
      <c r="Q162" s="415">
        <v>145</v>
      </c>
      <c r="R162" s="415">
        <v>139</v>
      </c>
      <c r="S162" s="415">
        <v>1429</v>
      </c>
      <c r="T162" s="415">
        <v>488</v>
      </c>
      <c r="U162" s="415">
        <v>651</v>
      </c>
      <c r="V162" s="415">
        <v>151</v>
      </c>
      <c r="W162" s="415">
        <v>139</v>
      </c>
      <c r="X162" s="415">
        <v>1584</v>
      </c>
      <c r="Y162" s="415">
        <v>533</v>
      </c>
      <c r="Z162" s="415">
        <v>715</v>
      </c>
      <c r="AA162" s="415">
        <v>188</v>
      </c>
      <c r="AB162" s="415">
        <v>148</v>
      </c>
    </row>
    <row r="163" spans="1:28" x14ac:dyDescent="0.2">
      <c r="A163" s="523"/>
      <c r="B163" s="422" t="s">
        <v>284</v>
      </c>
      <c r="C163" s="424"/>
      <c r="D163" s="415">
        <v>165</v>
      </c>
      <c r="E163" s="415">
        <v>43</v>
      </c>
      <c r="F163" s="415">
        <v>97</v>
      </c>
      <c r="G163" s="415" t="s">
        <v>549</v>
      </c>
      <c r="H163" s="415" t="s">
        <v>549</v>
      </c>
      <c r="I163" s="415">
        <v>128</v>
      </c>
      <c r="J163" s="415">
        <v>41</v>
      </c>
      <c r="K163" s="415">
        <v>65</v>
      </c>
      <c r="L163" s="415">
        <v>15</v>
      </c>
      <c r="M163" s="415">
        <v>7</v>
      </c>
      <c r="N163" s="415">
        <v>105</v>
      </c>
      <c r="O163" s="415">
        <v>33</v>
      </c>
      <c r="P163" s="415">
        <v>47</v>
      </c>
      <c r="Q163" s="415">
        <v>14</v>
      </c>
      <c r="R163" s="415">
        <v>11</v>
      </c>
      <c r="S163" s="415">
        <v>94</v>
      </c>
      <c r="T163" s="415">
        <v>29</v>
      </c>
      <c r="U163" s="415">
        <v>49</v>
      </c>
      <c r="V163" s="415">
        <v>7</v>
      </c>
      <c r="W163" s="415">
        <v>9</v>
      </c>
      <c r="X163" s="415">
        <v>102</v>
      </c>
      <c r="Y163" s="415">
        <v>31</v>
      </c>
      <c r="Z163" s="415">
        <v>45</v>
      </c>
      <c r="AA163" s="415">
        <v>11</v>
      </c>
      <c r="AB163" s="415">
        <v>15</v>
      </c>
    </row>
    <row r="164" spans="1:28" x14ac:dyDescent="0.2">
      <c r="A164" s="523"/>
      <c r="B164" s="422" t="s">
        <v>57</v>
      </c>
      <c r="C164" s="424"/>
      <c r="D164" s="415">
        <v>14</v>
      </c>
      <c r="E164" s="415">
        <v>6</v>
      </c>
      <c r="F164" s="415">
        <v>8</v>
      </c>
      <c r="G164" s="416"/>
      <c r="H164" s="416"/>
      <c r="I164" s="415">
        <v>8</v>
      </c>
      <c r="J164" s="415" t="s">
        <v>549</v>
      </c>
      <c r="K164" s="415">
        <v>3</v>
      </c>
      <c r="L164" s="415" t="s">
        <v>549</v>
      </c>
      <c r="M164" s="415" t="s">
        <v>549</v>
      </c>
      <c r="N164" s="415">
        <v>16</v>
      </c>
      <c r="O164" s="415">
        <v>4</v>
      </c>
      <c r="P164" s="415">
        <v>5</v>
      </c>
      <c r="Q164" s="415">
        <v>4</v>
      </c>
      <c r="R164" s="415">
        <v>3</v>
      </c>
      <c r="S164" s="415">
        <v>18</v>
      </c>
      <c r="T164" s="415">
        <v>5</v>
      </c>
      <c r="U164" s="415">
        <v>7</v>
      </c>
      <c r="V164" s="415" t="s">
        <v>549</v>
      </c>
      <c r="W164" s="415" t="s">
        <v>549</v>
      </c>
      <c r="X164" s="415">
        <v>9</v>
      </c>
      <c r="Y164" s="415" t="s">
        <v>549</v>
      </c>
      <c r="Z164" s="415">
        <v>3</v>
      </c>
      <c r="AA164" s="416"/>
      <c r="AB164" s="415" t="s">
        <v>549</v>
      </c>
    </row>
    <row r="165" spans="1:28" ht="21" customHeight="1" x14ac:dyDescent="0.2">
      <c r="A165" s="523"/>
      <c r="B165" s="422" t="s">
        <v>285</v>
      </c>
      <c r="C165" s="424"/>
      <c r="D165" s="415">
        <v>36</v>
      </c>
      <c r="E165" s="415">
        <v>7</v>
      </c>
      <c r="F165" s="415">
        <v>22</v>
      </c>
      <c r="G165" s="415" t="s">
        <v>549</v>
      </c>
      <c r="H165" s="415" t="s">
        <v>549</v>
      </c>
      <c r="I165" s="415">
        <v>24</v>
      </c>
      <c r="J165" s="415">
        <v>12</v>
      </c>
      <c r="K165" s="415" t="s">
        <v>549</v>
      </c>
      <c r="L165" s="415" t="s">
        <v>549</v>
      </c>
      <c r="M165" s="416"/>
      <c r="N165" s="415">
        <v>19</v>
      </c>
      <c r="O165" s="415" t="s">
        <v>549</v>
      </c>
      <c r="P165" s="415">
        <v>9</v>
      </c>
      <c r="Q165" s="415" t="s">
        <v>549</v>
      </c>
      <c r="R165" s="416"/>
      <c r="S165" s="415">
        <v>24</v>
      </c>
      <c r="T165" s="415" t="s">
        <v>549</v>
      </c>
      <c r="U165" s="415">
        <v>16</v>
      </c>
      <c r="V165" s="415" t="s">
        <v>549</v>
      </c>
      <c r="W165" s="416"/>
      <c r="X165" s="415">
        <v>15</v>
      </c>
      <c r="Y165" s="415" t="s">
        <v>549</v>
      </c>
      <c r="Z165" s="415">
        <v>6</v>
      </c>
      <c r="AA165" s="415">
        <v>5</v>
      </c>
      <c r="AB165" s="415" t="s">
        <v>549</v>
      </c>
    </row>
    <row r="166" spans="1:28" ht="21" customHeight="1" x14ac:dyDescent="0.2">
      <c r="A166" s="523"/>
      <c r="B166" s="422" t="s">
        <v>286</v>
      </c>
      <c r="C166" s="424"/>
      <c r="D166" s="415">
        <v>1715</v>
      </c>
      <c r="E166" s="415">
        <v>649</v>
      </c>
      <c r="F166" s="415">
        <v>746</v>
      </c>
      <c r="G166" s="415">
        <v>192</v>
      </c>
      <c r="H166" s="415">
        <v>128</v>
      </c>
      <c r="I166" s="415">
        <v>1819</v>
      </c>
      <c r="J166" s="415">
        <v>723</v>
      </c>
      <c r="K166" s="415">
        <v>771</v>
      </c>
      <c r="L166" s="415">
        <v>232</v>
      </c>
      <c r="M166" s="415">
        <v>93</v>
      </c>
      <c r="N166" s="415">
        <v>1842</v>
      </c>
      <c r="O166" s="415">
        <v>719</v>
      </c>
      <c r="P166" s="415">
        <v>731</v>
      </c>
      <c r="Q166" s="415">
        <v>234</v>
      </c>
      <c r="R166" s="415">
        <v>158</v>
      </c>
      <c r="S166" s="415">
        <v>1867</v>
      </c>
      <c r="T166" s="415">
        <v>668</v>
      </c>
      <c r="U166" s="415">
        <v>861</v>
      </c>
      <c r="V166" s="415">
        <v>204</v>
      </c>
      <c r="W166" s="415">
        <v>134</v>
      </c>
      <c r="X166" s="415">
        <v>1888</v>
      </c>
      <c r="Y166" s="415">
        <v>660</v>
      </c>
      <c r="Z166" s="415">
        <v>837</v>
      </c>
      <c r="AA166" s="415">
        <v>241</v>
      </c>
      <c r="AB166" s="415">
        <v>150</v>
      </c>
    </row>
    <row r="167" spans="1:28" ht="21" x14ac:dyDescent="0.2">
      <c r="A167" s="523"/>
      <c r="B167" s="422" t="s">
        <v>170</v>
      </c>
      <c r="C167" s="424"/>
      <c r="D167" s="415">
        <v>1394</v>
      </c>
      <c r="E167" s="415">
        <v>574</v>
      </c>
      <c r="F167" s="415">
        <v>562</v>
      </c>
      <c r="G167" s="415">
        <v>152</v>
      </c>
      <c r="H167" s="415">
        <v>106</v>
      </c>
      <c r="I167" s="415">
        <v>1402</v>
      </c>
      <c r="J167" s="415">
        <v>572</v>
      </c>
      <c r="K167" s="415">
        <v>589</v>
      </c>
      <c r="L167" s="415">
        <v>151</v>
      </c>
      <c r="M167" s="415">
        <v>90</v>
      </c>
      <c r="N167" s="415">
        <v>1294</v>
      </c>
      <c r="O167" s="415">
        <v>587</v>
      </c>
      <c r="P167" s="415">
        <v>458</v>
      </c>
      <c r="Q167" s="415">
        <v>125</v>
      </c>
      <c r="R167" s="415">
        <v>124</v>
      </c>
      <c r="S167" s="415">
        <v>1335</v>
      </c>
      <c r="T167" s="415">
        <v>553</v>
      </c>
      <c r="U167" s="415">
        <v>546</v>
      </c>
      <c r="V167" s="415">
        <v>141</v>
      </c>
      <c r="W167" s="415">
        <v>95</v>
      </c>
      <c r="X167" s="415">
        <v>1414</v>
      </c>
      <c r="Y167" s="415">
        <v>548</v>
      </c>
      <c r="Z167" s="415">
        <v>596</v>
      </c>
      <c r="AA167" s="415">
        <v>150</v>
      </c>
      <c r="AB167" s="415">
        <v>120</v>
      </c>
    </row>
    <row r="168" spans="1:28" ht="21" x14ac:dyDescent="0.2">
      <c r="A168" s="523"/>
      <c r="B168" s="422" t="s">
        <v>60</v>
      </c>
      <c r="C168" s="424"/>
      <c r="D168" s="415">
        <v>635</v>
      </c>
      <c r="E168" s="415">
        <v>235</v>
      </c>
      <c r="F168" s="415">
        <v>266</v>
      </c>
      <c r="G168" s="415">
        <v>90</v>
      </c>
      <c r="H168" s="415">
        <v>44</v>
      </c>
      <c r="I168" s="415">
        <v>618</v>
      </c>
      <c r="J168" s="415">
        <v>247</v>
      </c>
      <c r="K168" s="415">
        <v>265</v>
      </c>
      <c r="L168" s="415">
        <v>62</v>
      </c>
      <c r="M168" s="415">
        <v>44</v>
      </c>
      <c r="N168" s="415">
        <v>582</v>
      </c>
      <c r="O168" s="415">
        <v>201</v>
      </c>
      <c r="P168" s="415">
        <v>260</v>
      </c>
      <c r="Q168" s="415">
        <v>77</v>
      </c>
      <c r="R168" s="415">
        <v>44</v>
      </c>
      <c r="S168" s="415">
        <v>574</v>
      </c>
      <c r="T168" s="415">
        <v>181</v>
      </c>
      <c r="U168" s="415">
        <v>279</v>
      </c>
      <c r="V168" s="415">
        <v>63</v>
      </c>
      <c r="W168" s="415">
        <v>51</v>
      </c>
      <c r="X168" s="415">
        <v>569</v>
      </c>
      <c r="Y168" s="415" t="s">
        <v>549</v>
      </c>
      <c r="Z168" s="415">
        <v>273</v>
      </c>
      <c r="AA168" s="415" t="s">
        <v>549</v>
      </c>
      <c r="AB168" s="415">
        <v>60</v>
      </c>
    </row>
    <row r="169" spans="1:28" ht="21" customHeight="1" x14ac:dyDescent="0.2">
      <c r="A169" s="523"/>
      <c r="B169" s="422" t="s">
        <v>171</v>
      </c>
      <c r="C169" s="424"/>
      <c r="D169" s="415">
        <v>670</v>
      </c>
      <c r="E169" s="415">
        <v>236</v>
      </c>
      <c r="F169" s="415">
        <v>313</v>
      </c>
      <c r="G169" s="415">
        <v>84</v>
      </c>
      <c r="H169" s="415">
        <v>37</v>
      </c>
      <c r="I169" s="415">
        <v>607</v>
      </c>
      <c r="J169" s="415">
        <v>209</v>
      </c>
      <c r="K169" s="415">
        <v>309</v>
      </c>
      <c r="L169" s="415">
        <v>65</v>
      </c>
      <c r="M169" s="415">
        <v>24</v>
      </c>
      <c r="N169" s="415">
        <v>572</v>
      </c>
      <c r="O169" s="415">
        <v>201</v>
      </c>
      <c r="P169" s="415">
        <v>263</v>
      </c>
      <c r="Q169" s="415">
        <v>67</v>
      </c>
      <c r="R169" s="415">
        <v>41</v>
      </c>
      <c r="S169" s="415">
        <v>590</v>
      </c>
      <c r="T169" s="415">
        <v>197</v>
      </c>
      <c r="U169" s="415">
        <v>272</v>
      </c>
      <c r="V169" s="415">
        <v>65</v>
      </c>
      <c r="W169" s="415">
        <v>56</v>
      </c>
      <c r="X169" s="415">
        <v>603</v>
      </c>
      <c r="Y169" s="415">
        <v>195</v>
      </c>
      <c r="Z169" s="415">
        <v>279</v>
      </c>
      <c r="AA169" s="415">
        <v>64</v>
      </c>
      <c r="AB169" s="415">
        <v>65</v>
      </c>
    </row>
    <row r="170" spans="1:28" ht="21" customHeight="1" x14ac:dyDescent="0.2">
      <c r="A170" s="523"/>
      <c r="B170" s="422" t="s">
        <v>287</v>
      </c>
      <c r="C170" s="424"/>
      <c r="D170" s="415">
        <v>276</v>
      </c>
      <c r="E170" s="415">
        <v>75</v>
      </c>
      <c r="F170" s="415">
        <v>144</v>
      </c>
      <c r="G170" s="415" t="s">
        <v>549</v>
      </c>
      <c r="H170" s="415" t="s">
        <v>549</v>
      </c>
      <c r="I170" s="415">
        <v>239</v>
      </c>
      <c r="J170" s="415">
        <v>95</v>
      </c>
      <c r="K170" s="415" t="s">
        <v>549</v>
      </c>
      <c r="L170" s="415" t="s">
        <v>549</v>
      </c>
      <c r="M170" s="415">
        <v>11</v>
      </c>
      <c r="N170" s="415">
        <v>224</v>
      </c>
      <c r="O170" s="415" t="s">
        <v>549</v>
      </c>
      <c r="P170" s="415">
        <v>105</v>
      </c>
      <c r="Q170" s="415" t="s">
        <v>549</v>
      </c>
      <c r="R170" s="415" t="s">
        <v>549</v>
      </c>
      <c r="S170" s="415">
        <v>267</v>
      </c>
      <c r="T170" s="415" t="s">
        <v>549</v>
      </c>
      <c r="U170" s="415">
        <v>124</v>
      </c>
      <c r="V170" s="415" t="s">
        <v>549</v>
      </c>
      <c r="W170" s="415">
        <v>27</v>
      </c>
      <c r="X170" s="415">
        <v>240</v>
      </c>
      <c r="Y170" s="415">
        <v>61</v>
      </c>
      <c r="Z170" s="415">
        <v>102</v>
      </c>
      <c r="AA170" s="415" t="s">
        <v>549</v>
      </c>
      <c r="AB170" s="415" t="s">
        <v>549</v>
      </c>
    </row>
    <row r="171" spans="1:28" ht="21" customHeight="1" x14ac:dyDescent="0.2">
      <c r="A171" s="523"/>
      <c r="B171" s="422" t="s">
        <v>288</v>
      </c>
      <c r="C171" s="424"/>
      <c r="D171" s="415">
        <v>1577</v>
      </c>
      <c r="E171" s="415">
        <v>676</v>
      </c>
      <c r="F171" s="415">
        <v>634</v>
      </c>
      <c r="G171" s="415">
        <v>168</v>
      </c>
      <c r="H171" s="415">
        <v>99</v>
      </c>
      <c r="I171" s="415">
        <v>1669</v>
      </c>
      <c r="J171" s="415">
        <v>746</v>
      </c>
      <c r="K171" s="415">
        <v>681</v>
      </c>
      <c r="L171" s="415">
        <v>151</v>
      </c>
      <c r="M171" s="415">
        <v>91</v>
      </c>
      <c r="N171" s="415">
        <v>1736</v>
      </c>
      <c r="O171" s="415">
        <v>817</v>
      </c>
      <c r="P171" s="415">
        <v>606</v>
      </c>
      <c r="Q171" s="415">
        <v>151</v>
      </c>
      <c r="R171" s="415">
        <v>162</v>
      </c>
      <c r="S171" s="415">
        <v>1803</v>
      </c>
      <c r="T171" s="415">
        <v>796</v>
      </c>
      <c r="U171" s="415">
        <v>731</v>
      </c>
      <c r="V171" s="415">
        <v>151</v>
      </c>
      <c r="W171" s="415">
        <v>125</v>
      </c>
      <c r="X171" s="415">
        <v>1878</v>
      </c>
      <c r="Y171" s="415">
        <v>774</v>
      </c>
      <c r="Z171" s="415">
        <v>781</v>
      </c>
      <c r="AA171" s="415">
        <v>165</v>
      </c>
      <c r="AB171" s="415">
        <v>158</v>
      </c>
    </row>
    <row r="172" spans="1:28" ht="21" customHeight="1" x14ac:dyDescent="0.2">
      <c r="A172" s="523"/>
      <c r="B172" s="422" t="s">
        <v>289</v>
      </c>
      <c r="C172" s="424"/>
      <c r="D172" s="415">
        <v>2302</v>
      </c>
      <c r="E172" s="415">
        <v>808</v>
      </c>
      <c r="F172" s="415">
        <v>1000</v>
      </c>
      <c r="G172" s="415">
        <v>316</v>
      </c>
      <c r="H172" s="415">
        <v>178</v>
      </c>
      <c r="I172" s="415">
        <v>2379</v>
      </c>
      <c r="J172" s="415">
        <v>869</v>
      </c>
      <c r="K172" s="415">
        <v>1054</v>
      </c>
      <c r="L172" s="415">
        <v>317</v>
      </c>
      <c r="M172" s="415">
        <v>139</v>
      </c>
      <c r="N172" s="415">
        <v>2245</v>
      </c>
      <c r="O172" s="415">
        <v>795</v>
      </c>
      <c r="P172" s="415">
        <v>957</v>
      </c>
      <c r="Q172" s="415">
        <v>321</v>
      </c>
      <c r="R172" s="415">
        <v>172</v>
      </c>
      <c r="S172" s="415">
        <v>2298</v>
      </c>
      <c r="T172" s="415">
        <v>724</v>
      </c>
      <c r="U172" s="415">
        <v>1102</v>
      </c>
      <c r="V172" s="415">
        <v>311</v>
      </c>
      <c r="W172" s="415">
        <v>161</v>
      </c>
      <c r="X172" s="415">
        <v>2295</v>
      </c>
      <c r="Y172" s="415">
        <v>703</v>
      </c>
      <c r="Z172" s="415">
        <v>1058</v>
      </c>
      <c r="AA172" s="415">
        <v>338</v>
      </c>
      <c r="AB172" s="415">
        <v>196</v>
      </c>
    </row>
    <row r="173" spans="1:28" ht="21" customHeight="1" x14ac:dyDescent="0.2">
      <c r="A173" s="523"/>
      <c r="B173" s="422" t="s">
        <v>64</v>
      </c>
      <c r="C173" s="424"/>
      <c r="D173" s="415">
        <v>290</v>
      </c>
      <c r="E173" s="415">
        <v>96</v>
      </c>
      <c r="F173" s="415">
        <v>144</v>
      </c>
      <c r="G173" s="415">
        <v>35</v>
      </c>
      <c r="H173" s="415">
        <v>15</v>
      </c>
      <c r="I173" s="415">
        <v>218</v>
      </c>
      <c r="J173" s="415">
        <v>83</v>
      </c>
      <c r="K173" s="415">
        <v>100</v>
      </c>
      <c r="L173" s="415">
        <v>24</v>
      </c>
      <c r="M173" s="415">
        <v>11</v>
      </c>
      <c r="N173" s="415">
        <v>220</v>
      </c>
      <c r="O173" s="415">
        <v>71</v>
      </c>
      <c r="P173" s="415">
        <v>102</v>
      </c>
      <c r="Q173" s="415">
        <v>23</v>
      </c>
      <c r="R173" s="415">
        <v>24</v>
      </c>
      <c r="S173" s="415">
        <v>256</v>
      </c>
      <c r="T173" s="415">
        <v>83</v>
      </c>
      <c r="U173" s="415">
        <v>113</v>
      </c>
      <c r="V173" s="415">
        <v>27</v>
      </c>
      <c r="W173" s="415">
        <v>33</v>
      </c>
      <c r="X173" s="415">
        <v>288</v>
      </c>
      <c r="Y173" s="415">
        <v>89</v>
      </c>
      <c r="Z173" s="415">
        <v>125</v>
      </c>
      <c r="AA173" s="415">
        <v>34</v>
      </c>
      <c r="AB173" s="415">
        <v>40</v>
      </c>
    </row>
    <row r="174" spans="1:28" ht="21" customHeight="1" x14ac:dyDescent="0.2">
      <c r="A174" s="523"/>
      <c r="B174" s="422" t="s">
        <v>290</v>
      </c>
      <c r="C174" s="424"/>
      <c r="D174" s="415">
        <v>74</v>
      </c>
      <c r="E174" s="415">
        <v>27</v>
      </c>
      <c r="F174" s="415">
        <v>36</v>
      </c>
      <c r="G174" s="415" t="s">
        <v>549</v>
      </c>
      <c r="H174" s="415" t="s">
        <v>549</v>
      </c>
      <c r="I174" s="415">
        <v>64</v>
      </c>
      <c r="J174" s="415">
        <v>21</v>
      </c>
      <c r="K174" s="415">
        <v>34</v>
      </c>
      <c r="L174" s="415" t="s">
        <v>549</v>
      </c>
      <c r="M174" s="415" t="s">
        <v>549</v>
      </c>
      <c r="N174" s="415">
        <v>66</v>
      </c>
      <c r="O174" s="415">
        <v>19</v>
      </c>
      <c r="P174" s="415">
        <v>30</v>
      </c>
      <c r="Q174" s="415">
        <v>7</v>
      </c>
      <c r="R174" s="415">
        <v>10</v>
      </c>
      <c r="S174" s="415">
        <v>57</v>
      </c>
      <c r="T174" s="415" t="s">
        <v>549</v>
      </c>
      <c r="U174" s="415">
        <v>24</v>
      </c>
      <c r="V174" s="415" t="s">
        <v>549</v>
      </c>
      <c r="W174" s="415">
        <v>10</v>
      </c>
      <c r="X174" s="415">
        <v>58</v>
      </c>
      <c r="Y174" s="415" t="s">
        <v>549</v>
      </c>
      <c r="Z174" s="415">
        <v>23</v>
      </c>
      <c r="AA174" s="415">
        <v>7</v>
      </c>
      <c r="AB174" s="415" t="s">
        <v>549</v>
      </c>
    </row>
    <row r="175" spans="1:28" ht="21" customHeight="1" x14ac:dyDescent="0.2">
      <c r="A175" s="523"/>
      <c r="B175" s="422" t="s">
        <v>40</v>
      </c>
      <c r="C175" s="424"/>
      <c r="D175" s="415">
        <v>6</v>
      </c>
      <c r="E175" s="415" t="s">
        <v>549</v>
      </c>
      <c r="F175" s="415" t="s">
        <v>549</v>
      </c>
      <c r="G175" s="415" t="s">
        <v>549</v>
      </c>
      <c r="H175" s="416"/>
      <c r="I175" s="415">
        <v>12</v>
      </c>
      <c r="J175" s="415" t="s">
        <v>549</v>
      </c>
      <c r="K175" s="415" t="s">
        <v>549</v>
      </c>
      <c r="L175" s="415" t="s">
        <v>549</v>
      </c>
      <c r="M175" s="416"/>
      <c r="N175" s="415">
        <v>7</v>
      </c>
      <c r="O175" s="415" t="s">
        <v>549</v>
      </c>
      <c r="P175" s="415" t="s">
        <v>549</v>
      </c>
      <c r="Q175" s="416"/>
      <c r="R175" s="416"/>
      <c r="S175" s="415">
        <v>10</v>
      </c>
      <c r="T175" s="415" t="s">
        <v>549</v>
      </c>
      <c r="U175" s="415">
        <v>5</v>
      </c>
      <c r="V175" s="415" t="s">
        <v>549</v>
      </c>
      <c r="W175" s="416"/>
      <c r="X175" s="415">
        <v>13</v>
      </c>
      <c r="Y175" s="415" t="s">
        <v>549</v>
      </c>
      <c r="Z175" s="415">
        <v>4</v>
      </c>
      <c r="AA175" s="415" t="s">
        <v>549</v>
      </c>
      <c r="AB175" s="416"/>
    </row>
    <row r="176" spans="1:28" ht="21" x14ac:dyDescent="0.2">
      <c r="A176" s="523"/>
      <c r="B176" s="422" t="s">
        <v>291</v>
      </c>
      <c r="C176" s="424"/>
      <c r="D176" s="415">
        <v>2133</v>
      </c>
      <c r="E176" s="415">
        <v>877</v>
      </c>
      <c r="F176" s="415">
        <v>838</v>
      </c>
      <c r="G176" s="415">
        <v>272</v>
      </c>
      <c r="H176" s="415">
        <v>146</v>
      </c>
      <c r="I176" s="415">
        <v>2382</v>
      </c>
      <c r="J176" s="415">
        <v>996</v>
      </c>
      <c r="K176" s="415">
        <v>947</v>
      </c>
      <c r="L176" s="415">
        <v>318</v>
      </c>
      <c r="M176" s="415">
        <v>121</v>
      </c>
      <c r="N176" s="415">
        <v>2378</v>
      </c>
      <c r="O176" s="415">
        <v>1038</v>
      </c>
      <c r="P176" s="415">
        <v>927</v>
      </c>
      <c r="Q176" s="415">
        <v>278</v>
      </c>
      <c r="R176" s="415">
        <v>135</v>
      </c>
      <c r="S176" s="415">
        <v>2418</v>
      </c>
      <c r="T176" s="415">
        <v>983</v>
      </c>
      <c r="U176" s="415">
        <v>1022</v>
      </c>
      <c r="V176" s="415">
        <v>285</v>
      </c>
      <c r="W176" s="415">
        <v>128</v>
      </c>
      <c r="X176" s="415">
        <v>2460</v>
      </c>
      <c r="Y176" s="415">
        <v>968</v>
      </c>
      <c r="Z176" s="415">
        <v>1047</v>
      </c>
      <c r="AA176" s="415">
        <v>297</v>
      </c>
      <c r="AB176" s="415">
        <v>148</v>
      </c>
    </row>
    <row r="177" spans="1:28" x14ac:dyDescent="0.2">
      <c r="A177" s="523"/>
      <c r="B177" s="422" t="s">
        <v>293</v>
      </c>
      <c r="C177" s="424"/>
      <c r="D177" s="415">
        <v>524</v>
      </c>
      <c r="E177" s="415">
        <v>129</v>
      </c>
      <c r="F177" s="415">
        <v>306</v>
      </c>
      <c r="G177" s="415">
        <v>59</v>
      </c>
      <c r="H177" s="415">
        <v>30</v>
      </c>
      <c r="I177" s="415">
        <v>476</v>
      </c>
      <c r="J177" s="415">
        <v>138</v>
      </c>
      <c r="K177" s="415">
        <v>248</v>
      </c>
      <c r="L177" s="415">
        <v>67</v>
      </c>
      <c r="M177" s="415">
        <v>23</v>
      </c>
      <c r="N177" s="415">
        <v>458</v>
      </c>
      <c r="O177" s="415">
        <v>112</v>
      </c>
      <c r="P177" s="415">
        <v>183</v>
      </c>
      <c r="Q177" s="415">
        <v>59</v>
      </c>
      <c r="R177" s="415">
        <v>104</v>
      </c>
      <c r="S177" s="415">
        <v>580</v>
      </c>
      <c r="T177" s="415">
        <v>111</v>
      </c>
      <c r="U177" s="415">
        <v>295</v>
      </c>
      <c r="V177" s="415">
        <v>70</v>
      </c>
      <c r="W177" s="415">
        <v>104</v>
      </c>
      <c r="X177" s="415">
        <v>579</v>
      </c>
      <c r="Y177" s="415">
        <v>95</v>
      </c>
      <c r="Z177" s="415">
        <v>288</v>
      </c>
      <c r="AA177" s="415">
        <v>76</v>
      </c>
      <c r="AB177" s="415">
        <v>120</v>
      </c>
    </row>
    <row r="178" spans="1:28" x14ac:dyDescent="0.2">
      <c r="A178" s="523"/>
      <c r="B178" s="422" t="s">
        <v>271</v>
      </c>
      <c r="C178" s="424"/>
      <c r="D178" s="415">
        <v>4726</v>
      </c>
      <c r="E178" s="415">
        <v>1776</v>
      </c>
      <c r="F178" s="415">
        <v>2053</v>
      </c>
      <c r="G178" s="415">
        <v>562</v>
      </c>
      <c r="H178" s="415">
        <v>335</v>
      </c>
      <c r="I178" s="415">
        <v>4709</v>
      </c>
      <c r="J178" s="415">
        <v>1858</v>
      </c>
      <c r="K178" s="415">
        <v>2048</v>
      </c>
      <c r="L178" s="415">
        <v>541</v>
      </c>
      <c r="M178" s="415">
        <v>262</v>
      </c>
      <c r="N178" s="415">
        <v>4533</v>
      </c>
      <c r="O178" s="415">
        <v>1775</v>
      </c>
      <c r="P178" s="415">
        <v>1826</v>
      </c>
      <c r="Q178" s="415">
        <v>536</v>
      </c>
      <c r="R178" s="415">
        <v>396</v>
      </c>
      <c r="S178" s="415">
        <v>4657</v>
      </c>
      <c r="T178" s="415">
        <v>1687</v>
      </c>
      <c r="U178" s="415">
        <v>2098</v>
      </c>
      <c r="V178" s="415">
        <v>509</v>
      </c>
      <c r="W178" s="415">
        <v>363</v>
      </c>
      <c r="X178" s="415">
        <v>4729</v>
      </c>
      <c r="Y178" s="415">
        <v>1641</v>
      </c>
      <c r="Z178" s="415">
        <v>2093</v>
      </c>
      <c r="AA178" s="415">
        <v>566</v>
      </c>
      <c r="AB178" s="415">
        <v>429</v>
      </c>
    </row>
    <row r="179" spans="1:28" ht="21" x14ac:dyDescent="0.2">
      <c r="A179" s="523"/>
      <c r="B179" s="422" t="s">
        <v>359</v>
      </c>
      <c r="C179" s="424"/>
      <c r="D179" s="415">
        <v>4202</v>
      </c>
      <c r="E179" s="415">
        <v>1647</v>
      </c>
      <c r="F179" s="415">
        <v>1747</v>
      </c>
      <c r="G179" s="415">
        <v>503</v>
      </c>
      <c r="H179" s="415">
        <v>305</v>
      </c>
      <c r="I179" s="415">
        <v>4233</v>
      </c>
      <c r="J179" s="415">
        <v>1720</v>
      </c>
      <c r="K179" s="415">
        <v>1800</v>
      </c>
      <c r="L179" s="415">
        <v>474</v>
      </c>
      <c r="M179" s="415">
        <v>239</v>
      </c>
      <c r="N179" s="415">
        <v>4075</v>
      </c>
      <c r="O179" s="415">
        <v>1663</v>
      </c>
      <c r="P179" s="415">
        <v>1643</v>
      </c>
      <c r="Q179" s="415">
        <v>477</v>
      </c>
      <c r="R179" s="415">
        <v>292</v>
      </c>
      <c r="S179" s="415">
        <v>4077</v>
      </c>
      <c r="T179" s="415">
        <v>1576</v>
      </c>
      <c r="U179" s="415">
        <v>1803</v>
      </c>
      <c r="V179" s="415">
        <v>439</v>
      </c>
      <c r="W179" s="415">
        <v>259</v>
      </c>
      <c r="X179" s="415">
        <v>4150</v>
      </c>
      <c r="Y179" s="415">
        <v>1546</v>
      </c>
      <c r="Z179" s="415">
        <v>1805</v>
      </c>
      <c r="AA179" s="415">
        <v>490</v>
      </c>
      <c r="AB179" s="415">
        <v>309</v>
      </c>
    </row>
    <row r="180" spans="1:28" x14ac:dyDescent="0.2">
      <c r="A180" s="523"/>
      <c r="B180" s="422" t="s">
        <v>41</v>
      </c>
      <c r="C180" s="424"/>
      <c r="D180" s="415">
        <v>299</v>
      </c>
      <c r="E180" s="415" t="s">
        <v>549</v>
      </c>
      <c r="F180" s="415" t="s">
        <v>549</v>
      </c>
      <c r="G180" s="415" t="s">
        <v>549</v>
      </c>
      <c r="H180" s="415" t="s">
        <v>549</v>
      </c>
      <c r="I180" s="415">
        <v>402</v>
      </c>
      <c r="J180" s="415" t="s">
        <v>549</v>
      </c>
      <c r="K180" s="415" t="s">
        <v>549</v>
      </c>
      <c r="L180" s="415" t="s">
        <v>549</v>
      </c>
      <c r="M180" s="415">
        <v>9</v>
      </c>
      <c r="N180" s="415">
        <v>404</v>
      </c>
      <c r="O180" s="415" t="s">
        <v>549</v>
      </c>
      <c r="P180" s="415">
        <v>149</v>
      </c>
      <c r="Q180" s="415" t="s">
        <v>549</v>
      </c>
      <c r="R180" s="415">
        <v>12</v>
      </c>
      <c r="S180" s="415">
        <v>431</v>
      </c>
      <c r="T180" s="415" t="s">
        <v>549</v>
      </c>
      <c r="U180" s="415">
        <v>167</v>
      </c>
      <c r="V180" s="415">
        <v>65</v>
      </c>
      <c r="W180" s="415" t="s">
        <v>549</v>
      </c>
      <c r="X180" s="415">
        <v>423</v>
      </c>
      <c r="Y180" s="415" t="s">
        <v>549</v>
      </c>
      <c r="Z180" s="415">
        <v>182</v>
      </c>
      <c r="AA180" s="415">
        <v>61</v>
      </c>
      <c r="AB180" s="415" t="s">
        <v>549</v>
      </c>
    </row>
    <row r="181" spans="1:28" x14ac:dyDescent="0.2">
      <c r="A181" s="523"/>
      <c r="B181" s="422" t="s">
        <v>42</v>
      </c>
      <c r="C181" s="424"/>
      <c r="D181" s="415">
        <v>452</v>
      </c>
      <c r="E181" s="415">
        <v>200</v>
      </c>
      <c r="F181" s="415">
        <v>161</v>
      </c>
      <c r="G181" s="415">
        <v>71</v>
      </c>
      <c r="H181" s="415">
        <v>20</v>
      </c>
      <c r="I181" s="415">
        <v>562</v>
      </c>
      <c r="J181" s="415">
        <v>234</v>
      </c>
      <c r="K181" s="415">
        <v>215</v>
      </c>
      <c r="L181" s="415">
        <v>97</v>
      </c>
      <c r="M181" s="415">
        <v>16</v>
      </c>
      <c r="N181" s="415">
        <v>621</v>
      </c>
      <c r="O181" s="415">
        <v>293</v>
      </c>
      <c r="P181" s="415">
        <v>228</v>
      </c>
      <c r="Q181" s="415">
        <v>86</v>
      </c>
      <c r="R181" s="415">
        <v>14</v>
      </c>
      <c r="S181" s="415">
        <v>645</v>
      </c>
      <c r="T181" s="415">
        <v>246</v>
      </c>
      <c r="U181" s="415">
        <v>274</v>
      </c>
      <c r="V181" s="415" t="s">
        <v>549</v>
      </c>
      <c r="W181" s="415" t="s">
        <v>549</v>
      </c>
      <c r="X181" s="415">
        <v>625</v>
      </c>
      <c r="Y181" s="415">
        <v>247</v>
      </c>
      <c r="Z181" s="415">
        <v>262</v>
      </c>
      <c r="AA181" s="415" t="s">
        <v>549</v>
      </c>
      <c r="AB181" s="415" t="s">
        <v>549</v>
      </c>
    </row>
    <row r="182" spans="1:28" x14ac:dyDescent="0.2">
      <c r="A182" s="523"/>
      <c r="B182" s="422" t="s">
        <v>43</v>
      </c>
      <c r="C182" s="424"/>
      <c r="D182" s="415">
        <v>661</v>
      </c>
      <c r="E182" s="415">
        <v>265</v>
      </c>
      <c r="F182" s="415">
        <v>266</v>
      </c>
      <c r="G182" s="415">
        <v>73</v>
      </c>
      <c r="H182" s="415">
        <v>57</v>
      </c>
      <c r="I182" s="415">
        <v>685</v>
      </c>
      <c r="J182" s="415">
        <v>305</v>
      </c>
      <c r="K182" s="415">
        <v>263</v>
      </c>
      <c r="L182" s="415">
        <v>69</v>
      </c>
      <c r="M182" s="415">
        <v>48</v>
      </c>
      <c r="N182" s="415">
        <v>679</v>
      </c>
      <c r="O182" s="415">
        <v>297</v>
      </c>
      <c r="P182" s="415" t="s">
        <v>549</v>
      </c>
      <c r="Q182" s="415" t="s">
        <v>549</v>
      </c>
      <c r="R182" s="415">
        <v>54</v>
      </c>
      <c r="S182" s="415">
        <v>667</v>
      </c>
      <c r="T182" s="415">
        <v>281</v>
      </c>
      <c r="U182" s="415">
        <v>286</v>
      </c>
      <c r="V182" s="415">
        <v>64</v>
      </c>
      <c r="W182" s="415">
        <v>36</v>
      </c>
      <c r="X182" s="415">
        <v>695</v>
      </c>
      <c r="Y182" s="415">
        <v>293</v>
      </c>
      <c r="Z182" s="415">
        <v>285</v>
      </c>
      <c r="AA182" s="415">
        <v>67</v>
      </c>
      <c r="AB182" s="415">
        <v>50</v>
      </c>
    </row>
    <row r="183" spans="1:28" x14ac:dyDescent="0.2">
      <c r="A183" s="523"/>
      <c r="B183" s="422" t="s">
        <v>44</v>
      </c>
      <c r="C183" s="424"/>
      <c r="D183" s="415">
        <v>715</v>
      </c>
      <c r="E183" s="415" t="s">
        <v>549</v>
      </c>
      <c r="F183" s="415">
        <v>277</v>
      </c>
      <c r="G183" s="415">
        <v>71</v>
      </c>
      <c r="H183" s="415" t="s">
        <v>549</v>
      </c>
      <c r="I183" s="415">
        <v>721</v>
      </c>
      <c r="J183" s="415">
        <v>307</v>
      </c>
      <c r="K183" s="415">
        <v>308</v>
      </c>
      <c r="L183" s="415">
        <v>58</v>
      </c>
      <c r="M183" s="415">
        <v>48</v>
      </c>
      <c r="N183" s="415">
        <v>667</v>
      </c>
      <c r="O183" s="415">
        <v>266</v>
      </c>
      <c r="P183" s="415">
        <v>283</v>
      </c>
      <c r="Q183" s="415">
        <v>63</v>
      </c>
      <c r="R183" s="415">
        <v>55</v>
      </c>
      <c r="S183" s="415">
        <v>665</v>
      </c>
      <c r="T183" s="415">
        <v>256</v>
      </c>
      <c r="U183" s="415">
        <v>290</v>
      </c>
      <c r="V183" s="415">
        <v>55</v>
      </c>
      <c r="W183" s="415">
        <v>64</v>
      </c>
      <c r="X183" s="415">
        <v>704</v>
      </c>
      <c r="Y183" s="415">
        <v>248</v>
      </c>
      <c r="Z183" s="415">
        <v>314</v>
      </c>
      <c r="AA183" s="415">
        <v>62</v>
      </c>
      <c r="AB183" s="415">
        <v>80</v>
      </c>
    </row>
    <row r="184" spans="1:28" x14ac:dyDescent="0.2">
      <c r="A184" s="523"/>
      <c r="B184" s="422" t="s">
        <v>46</v>
      </c>
      <c r="C184" s="424"/>
      <c r="D184" s="415">
        <v>649</v>
      </c>
      <c r="E184" s="415">
        <v>272</v>
      </c>
      <c r="F184" s="415">
        <v>252</v>
      </c>
      <c r="G184" s="415">
        <v>77</v>
      </c>
      <c r="H184" s="415">
        <v>48</v>
      </c>
      <c r="I184" s="415">
        <v>573</v>
      </c>
      <c r="J184" s="415">
        <v>226</v>
      </c>
      <c r="K184" s="415">
        <v>264</v>
      </c>
      <c r="L184" s="415">
        <v>42</v>
      </c>
      <c r="M184" s="415">
        <v>41</v>
      </c>
      <c r="N184" s="415">
        <v>556</v>
      </c>
      <c r="O184" s="415">
        <v>227</v>
      </c>
      <c r="P184" s="415">
        <v>213</v>
      </c>
      <c r="Q184" s="415">
        <v>72</v>
      </c>
      <c r="R184" s="415">
        <v>44</v>
      </c>
      <c r="S184" s="415">
        <v>522</v>
      </c>
      <c r="T184" s="415">
        <v>227</v>
      </c>
      <c r="U184" s="415">
        <v>208</v>
      </c>
      <c r="V184" s="415">
        <v>58</v>
      </c>
      <c r="W184" s="415">
        <v>29</v>
      </c>
      <c r="X184" s="415">
        <v>587</v>
      </c>
      <c r="Y184" s="415">
        <v>211</v>
      </c>
      <c r="Z184" s="415">
        <v>253</v>
      </c>
      <c r="AA184" s="415">
        <v>64</v>
      </c>
      <c r="AB184" s="415">
        <v>59</v>
      </c>
    </row>
    <row r="185" spans="1:28" x14ac:dyDescent="0.2">
      <c r="A185" s="523"/>
      <c r="B185" s="422" t="s">
        <v>47</v>
      </c>
      <c r="C185" s="424"/>
      <c r="D185" s="415">
        <v>509</v>
      </c>
      <c r="E185" s="415">
        <v>185</v>
      </c>
      <c r="F185" s="415">
        <v>220</v>
      </c>
      <c r="G185" s="415">
        <v>70</v>
      </c>
      <c r="H185" s="415">
        <v>34</v>
      </c>
      <c r="I185" s="415">
        <v>455</v>
      </c>
      <c r="J185" s="415">
        <v>187</v>
      </c>
      <c r="K185" s="415">
        <v>200</v>
      </c>
      <c r="L185" s="415">
        <v>41</v>
      </c>
      <c r="M185" s="415">
        <v>27</v>
      </c>
      <c r="N185" s="415">
        <v>428</v>
      </c>
      <c r="O185" s="415">
        <v>160</v>
      </c>
      <c r="P185" s="415">
        <v>176</v>
      </c>
      <c r="Q185" s="415">
        <v>49</v>
      </c>
      <c r="R185" s="415">
        <v>43</v>
      </c>
      <c r="S185" s="415">
        <v>422</v>
      </c>
      <c r="T185" s="415">
        <v>140</v>
      </c>
      <c r="U185" s="415">
        <v>212</v>
      </c>
      <c r="V185" s="415">
        <v>35</v>
      </c>
      <c r="W185" s="415">
        <v>35</v>
      </c>
      <c r="X185" s="415">
        <v>417</v>
      </c>
      <c r="Y185" s="415">
        <v>141</v>
      </c>
      <c r="Z185" s="415">
        <v>187</v>
      </c>
      <c r="AA185" s="415">
        <v>57</v>
      </c>
      <c r="AB185" s="415">
        <v>32</v>
      </c>
    </row>
    <row r="186" spans="1:28" x14ac:dyDescent="0.2">
      <c r="A186" s="523"/>
      <c r="B186" s="422" t="s">
        <v>292</v>
      </c>
      <c r="C186" s="424"/>
      <c r="D186" s="415">
        <v>377</v>
      </c>
      <c r="E186" s="415">
        <v>133</v>
      </c>
      <c r="F186" s="415">
        <v>178</v>
      </c>
      <c r="G186" s="415" t="s">
        <v>549</v>
      </c>
      <c r="H186" s="415" t="s">
        <v>549</v>
      </c>
      <c r="I186" s="415">
        <v>353</v>
      </c>
      <c r="J186" s="415">
        <v>130</v>
      </c>
      <c r="K186" s="415">
        <v>167</v>
      </c>
      <c r="L186" s="415">
        <v>32</v>
      </c>
      <c r="M186" s="415">
        <v>24</v>
      </c>
      <c r="N186" s="415">
        <v>288</v>
      </c>
      <c r="O186" s="415">
        <v>98</v>
      </c>
      <c r="P186" s="415">
        <v>135</v>
      </c>
      <c r="Q186" s="415">
        <v>33</v>
      </c>
      <c r="R186" s="415">
        <v>22</v>
      </c>
      <c r="S186" s="415">
        <v>305</v>
      </c>
      <c r="T186" s="415">
        <v>98</v>
      </c>
      <c r="U186" s="415">
        <v>154</v>
      </c>
      <c r="V186" s="415">
        <v>26</v>
      </c>
      <c r="W186" s="415">
        <v>27</v>
      </c>
      <c r="X186" s="415">
        <v>303</v>
      </c>
      <c r="Y186" s="415">
        <v>110</v>
      </c>
      <c r="Z186" s="415">
        <v>140</v>
      </c>
      <c r="AA186" s="415" t="s">
        <v>549</v>
      </c>
      <c r="AB186" s="415" t="s">
        <v>549</v>
      </c>
    </row>
    <row r="187" spans="1:28" x14ac:dyDescent="0.2">
      <c r="A187" s="523"/>
      <c r="B187" s="422" t="s">
        <v>49</v>
      </c>
      <c r="C187" s="424"/>
      <c r="D187" s="415">
        <v>305</v>
      </c>
      <c r="E187" s="415">
        <v>108</v>
      </c>
      <c r="F187" s="415">
        <v>149</v>
      </c>
      <c r="G187" s="415" t="s">
        <v>549</v>
      </c>
      <c r="H187" s="415" t="s">
        <v>549</v>
      </c>
      <c r="I187" s="415">
        <v>281</v>
      </c>
      <c r="J187" s="415">
        <v>112</v>
      </c>
      <c r="K187" s="415">
        <v>128</v>
      </c>
      <c r="L187" s="415">
        <v>22</v>
      </c>
      <c r="M187" s="415">
        <v>19</v>
      </c>
      <c r="N187" s="415">
        <v>233</v>
      </c>
      <c r="O187" s="415">
        <v>77</v>
      </c>
      <c r="P187" s="415">
        <v>101</v>
      </c>
      <c r="Q187" s="415">
        <v>28</v>
      </c>
      <c r="R187" s="415">
        <v>27</v>
      </c>
      <c r="S187" s="415">
        <v>220</v>
      </c>
      <c r="T187" s="415">
        <v>68</v>
      </c>
      <c r="U187" s="415">
        <v>114</v>
      </c>
      <c r="V187" s="415">
        <v>15</v>
      </c>
      <c r="W187" s="415">
        <v>23</v>
      </c>
      <c r="X187" s="415">
        <v>206</v>
      </c>
      <c r="Y187" s="415">
        <v>68</v>
      </c>
      <c r="Z187" s="415">
        <v>88</v>
      </c>
      <c r="AA187" s="415">
        <v>30</v>
      </c>
      <c r="AB187" s="415">
        <v>20</v>
      </c>
    </row>
    <row r="188" spans="1:28" x14ac:dyDescent="0.2">
      <c r="A188" s="523"/>
      <c r="B188" s="422" t="s">
        <v>50</v>
      </c>
      <c r="C188" s="424"/>
      <c r="D188" s="415">
        <v>229</v>
      </c>
      <c r="E188" s="415">
        <v>72</v>
      </c>
      <c r="F188" s="415">
        <v>110</v>
      </c>
      <c r="G188" s="415">
        <v>23</v>
      </c>
      <c r="H188" s="415">
        <v>24</v>
      </c>
      <c r="I188" s="415">
        <v>189</v>
      </c>
      <c r="J188" s="415">
        <v>69</v>
      </c>
      <c r="K188" s="415">
        <v>94</v>
      </c>
      <c r="L188" s="415">
        <v>19</v>
      </c>
      <c r="M188" s="415">
        <v>7</v>
      </c>
      <c r="N188" s="415">
        <v>192</v>
      </c>
      <c r="O188" s="415">
        <v>63</v>
      </c>
      <c r="P188" s="415">
        <v>91</v>
      </c>
      <c r="Q188" s="415">
        <v>17</v>
      </c>
      <c r="R188" s="415">
        <v>21</v>
      </c>
      <c r="S188" s="415">
        <v>190</v>
      </c>
      <c r="T188" s="415">
        <v>60</v>
      </c>
      <c r="U188" s="415">
        <v>93</v>
      </c>
      <c r="V188" s="415">
        <v>20</v>
      </c>
      <c r="W188" s="415">
        <v>17</v>
      </c>
      <c r="X188" s="415">
        <v>177</v>
      </c>
      <c r="Y188" s="415">
        <v>48</v>
      </c>
      <c r="Z188" s="415">
        <v>90</v>
      </c>
      <c r="AA188" s="415" t="s">
        <v>549</v>
      </c>
      <c r="AB188" s="415" t="s">
        <v>549</v>
      </c>
    </row>
    <row r="189" spans="1:28" ht="12.75" customHeight="1" x14ac:dyDescent="0.2">
      <c r="A189" s="523" t="s">
        <v>112</v>
      </c>
      <c r="B189" s="422" t="s">
        <v>101</v>
      </c>
      <c r="C189" s="424"/>
      <c r="D189" s="415">
        <v>67098</v>
      </c>
      <c r="E189" s="415">
        <v>27729</v>
      </c>
      <c r="F189" s="415">
        <v>27294</v>
      </c>
      <c r="G189" s="415">
        <v>7624</v>
      </c>
      <c r="H189" s="415">
        <v>4451</v>
      </c>
      <c r="I189" s="415">
        <v>66459</v>
      </c>
      <c r="J189" s="415">
        <v>28814</v>
      </c>
      <c r="K189" s="415">
        <v>26621</v>
      </c>
      <c r="L189" s="415">
        <v>6750</v>
      </c>
      <c r="M189" s="415">
        <v>4274</v>
      </c>
      <c r="N189" s="415">
        <v>65991</v>
      </c>
      <c r="O189" s="415">
        <v>28923</v>
      </c>
      <c r="P189" s="415">
        <v>25384</v>
      </c>
      <c r="Q189" s="415">
        <v>6837</v>
      </c>
      <c r="R189" s="415">
        <v>4847</v>
      </c>
      <c r="S189" s="415">
        <v>67438</v>
      </c>
      <c r="T189" s="415">
        <v>28463</v>
      </c>
      <c r="U189" s="415">
        <v>25633</v>
      </c>
      <c r="V189" s="415">
        <v>7108</v>
      </c>
      <c r="W189" s="415">
        <v>6234</v>
      </c>
      <c r="X189" s="415">
        <v>69726</v>
      </c>
      <c r="Y189" s="415">
        <v>27138</v>
      </c>
      <c r="Z189" s="415">
        <v>26469</v>
      </c>
      <c r="AA189" s="415">
        <v>8137</v>
      </c>
      <c r="AB189" s="415">
        <v>7982</v>
      </c>
    </row>
    <row r="190" spans="1:28" x14ac:dyDescent="0.2">
      <c r="A190" s="523"/>
      <c r="B190" s="422" t="s">
        <v>102</v>
      </c>
      <c r="C190" s="424"/>
      <c r="D190" s="415">
        <v>40425</v>
      </c>
      <c r="E190" s="415">
        <v>17217</v>
      </c>
      <c r="F190" s="415">
        <v>16477</v>
      </c>
      <c r="G190" s="415">
        <v>4189</v>
      </c>
      <c r="H190" s="415">
        <v>2542</v>
      </c>
      <c r="I190" s="415">
        <v>38811</v>
      </c>
      <c r="J190" s="415">
        <v>16498</v>
      </c>
      <c r="K190" s="415">
        <v>16333</v>
      </c>
      <c r="L190" s="415">
        <v>3575</v>
      </c>
      <c r="M190" s="415">
        <v>2405</v>
      </c>
      <c r="N190" s="415">
        <v>37706</v>
      </c>
      <c r="O190" s="415">
        <v>15895</v>
      </c>
      <c r="P190" s="415">
        <v>15330</v>
      </c>
      <c r="Q190" s="415">
        <v>3738</v>
      </c>
      <c r="R190" s="415">
        <v>2743</v>
      </c>
      <c r="S190" s="415">
        <v>38296</v>
      </c>
      <c r="T190" s="415">
        <v>15823</v>
      </c>
      <c r="U190" s="415">
        <v>15383</v>
      </c>
      <c r="V190" s="415">
        <v>3664</v>
      </c>
      <c r="W190" s="415">
        <v>3426</v>
      </c>
      <c r="X190" s="415">
        <v>39184</v>
      </c>
      <c r="Y190" s="415">
        <v>14983</v>
      </c>
      <c r="Z190" s="415">
        <v>15589</v>
      </c>
      <c r="AA190" s="415">
        <v>4157</v>
      </c>
      <c r="AB190" s="415">
        <v>4455</v>
      </c>
    </row>
    <row r="191" spans="1:28" x14ac:dyDescent="0.2">
      <c r="A191" s="523"/>
      <c r="B191" s="422" t="s">
        <v>54</v>
      </c>
      <c r="C191" s="424"/>
      <c r="D191" s="415">
        <v>86911</v>
      </c>
      <c r="E191" s="415">
        <v>38028</v>
      </c>
      <c r="F191" s="415">
        <v>34139</v>
      </c>
      <c r="G191" s="415">
        <v>9292</v>
      </c>
      <c r="H191" s="415">
        <v>5452</v>
      </c>
      <c r="I191" s="415">
        <v>84686</v>
      </c>
      <c r="J191" s="415">
        <v>38003</v>
      </c>
      <c r="K191" s="415">
        <v>33436</v>
      </c>
      <c r="L191" s="415">
        <v>8059</v>
      </c>
      <c r="M191" s="415">
        <v>5188</v>
      </c>
      <c r="N191" s="415">
        <v>82731</v>
      </c>
      <c r="O191" s="415">
        <v>37576</v>
      </c>
      <c r="P191" s="415">
        <v>31287</v>
      </c>
      <c r="Q191" s="415">
        <v>8061</v>
      </c>
      <c r="R191" s="415">
        <v>5807</v>
      </c>
      <c r="S191" s="415">
        <v>82076</v>
      </c>
      <c r="T191" s="415">
        <v>36499</v>
      </c>
      <c r="U191" s="415">
        <v>30466</v>
      </c>
      <c r="V191" s="415">
        <v>7997</v>
      </c>
      <c r="W191" s="415">
        <v>7114</v>
      </c>
      <c r="X191" s="415">
        <v>82006</v>
      </c>
      <c r="Y191" s="415">
        <v>33691</v>
      </c>
      <c r="Z191" s="415">
        <v>30674</v>
      </c>
      <c r="AA191" s="415">
        <v>8692</v>
      </c>
      <c r="AB191" s="415">
        <v>8949</v>
      </c>
    </row>
    <row r="192" spans="1:28" x14ac:dyDescent="0.2">
      <c r="A192" s="523"/>
      <c r="B192" s="422" t="s">
        <v>55</v>
      </c>
      <c r="C192" s="424"/>
      <c r="D192" s="415">
        <v>20618</v>
      </c>
      <c r="E192" s="415">
        <v>6920</v>
      </c>
      <c r="F192" s="415">
        <v>9636</v>
      </c>
      <c r="G192" s="415">
        <v>2521</v>
      </c>
      <c r="H192" s="415">
        <v>1541</v>
      </c>
      <c r="I192" s="415">
        <v>20600</v>
      </c>
      <c r="J192" s="415">
        <v>7319</v>
      </c>
      <c r="K192" s="415">
        <v>9522</v>
      </c>
      <c r="L192" s="415">
        <v>2267</v>
      </c>
      <c r="M192" s="415">
        <v>1492</v>
      </c>
      <c r="N192" s="415">
        <v>20966</v>
      </c>
      <c r="O192" s="415">
        <v>7242</v>
      </c>
      <c r="P192" s="415">
        <v>9427</v>
      </c>
      <c r="Q192" s="415">
        <v>2514</v>
      </c>
      <c r="R192" s="415">
        <v>1783</v>
      </c>
      <c r="S192" s="415">
        <v>23657</v>
      </c>
      <c r="T192" s="415">
        <v>7787</v>
      </c>
      <c r="U192" s="415">
        <v>10549</v>
      </c>
      <c r="V192" s="415">
        <v>2775</v>
      </c>
      <c r="W192" s="415">
        <v>2546</v>
      </c>
      <c r="X192" s="415">
        <v>26904</v>
      </c>
      <c r="Y192" s="415">
        <v>8430</v>
      </c>
      <c r="Z192" s="415">
        <v>11384</v>
      </c>
      <c r="AA192" s="415">
        <v>3602</v>
      </c>
      <c r="AB192" s="415">
        <v>3488</v>
      </c>
    </row>
    <row r="193" spans="1:28" x14ac:dyDescent="0.2">
      <c r="A193" s="523"/>
      <c r="B193" s="422" t="s">
        <v>284</v>
      </c>
      <c r="C193" s="424"/>
      <c r="D193" s="415">
        <v>2614</v>
      </c>
      <c r="E193" s="415">
        <v>830</v>
      </c>
      <c r="F193" s="415">
        <v>1262</v>
      </c>
      <c r="G193" s="415">
        <v>323</v>
      </c>
      <c r="H193" s="415">
        <v>199</v>
      </c>
      <c r="I193" s="415">
        <v>1992</v>
      </c>
      <c r="J193" s="415">
        <v>705</v>
      </c>
      <c r="K193" s="415">
        <v>933</v>
      </c>
      <c r="L193" s="415">
        <v>185</v>
      </c>
      <c r="M193" s="415">
        <v>169</v>
      </c>
      <c r="N193" s="415">
        <v>1561</v>
      </c>
      <c r="O193" s="415">
        <v>512</v>
      </c>
      <c r="P193" s="415">
        <v>726</v>
      </c>
      <c r="Q193" s="415">
        <v>175</v>
      </c>
      <c r="R193" s="415">
        <v>148</v>
      </c>
      <c r="S193" s="415">
        <v>1439</v>
      </c>
      <c r="T193" s="415">
        <v>446</v>
      </c>
      <c r="U193" s="415">
        <v>633</v>
      </c>
      <c r="V193" s="415">
        <v>159</v>
      </c>
      <c r="W193" s="415">
        <v>201</v>
      </c>
      <c r="X193" s="415">
        <v>1523</v>
      </c>
      <c r="Y193" s="415">
        <v>500</v>
      </c>
      <c r="Z193" s="415">
        <v>637</v>
      </c>
      <c r="AA193" s="415">
        <v>174</v>
      </c>
      <c r="AB193" s="415">
        <v>212</v>
      </c>
    </row>
    <row r="194" spans="1:28" x14ac:dyDescent="0.2">
      <c r="A194" s="523"/>
      <c r="B194" s="422" t="s">
        <v>57</v>
      </c>
      <c r="C194" s="424"/>
      <c r="D194" s="415">
        <v>903</v>
      </c>
      <c r="E194" s="415">
        <v>348</v>
      </c>
      <c r="F194" s="415">
        <v>357</v>
      </c>
      <c r="G194" s="415">
        <v>125</v>
      </c>
      <c r="H194" s="415">
        <v>73</v>
      </c>
      <c r="I194" s="415">
        <v>845</v>
      </c>
      <c r="J194" s="415">
        <v>357</v>
      </c>
      <c r="K194" s="415">
        <v>329</v>
      </c>
      <c r="L194" s="415">
        <v>97</v>
      </c>
      <c r="M194" s="415">
        <v>62</v>
      </c>
      <c r="N194" s="415">
        <v>793</v>
      </c>
      <c r="O194" s="415">
        <v>314</v>
      </c>
      <c r="P194" s="415">
        <v>313</v>
      </c>
      <c r="Q194" s="415">
        <v>92</v>
      </c>
      <c r="R194" s="415">
        <v>74</v>
      </c>
      <c r="S194" s="415">
        <v>784</v>
      </c>
      <c r="T194" s="415">
        <v>279</v>
      </c>
      <c r="U194" s="415">
        <v>310</v>
      </c>
      <c r="V194" s="415">
        <v>109</v>
      </c>
      <c r="W194" s="415">
        <v>86</v>
      </c>
      <c r="X194" s="415">
        <v>773</v>
      </c>
      <c r="Y194" s="415">
        <v>244</v>
      </c>
      <c r="Z194" s="415">
        <v>311</v>
      </c>
      <c r="AA194" s="415">
        <v>109</v>
      </c>
      <c r="AB194" s="415">
        <v>109</v>
      </c>
    </row>
    <row r="195" spans="1:28" ht="31.5" customHeight="1" x14ac:dyDescent="0.2">
      <c r="A195" s="523"/>
      <c r="B195" s="422" t="s">
        <v>285</v>
      </c>
      <c r="C195" s="424"/>
      <c r="D195" s="415">
        <v>2150</v>
      </c>
      <c r="E195" s="415">
        <v>907</v>
      </c>
      <c r="F195" s="415">
        <v>718</v>
      </c>
      <c r="G195" s="415">
        <v>341</v>
      </c>
      <c r="H195" s="415">
        <v>184</v>
      </c>
      <c r="I195" s="415">
        <v>2165</v>
      </c>
      <c r="J195" s="415">
        <v>947</v>
      </c>
      <c r="K195" s="415">
        <v>709</v>
      </c>
      <c r="L195" s="415">
        <v>315</v>
      </c>
      <c r="M195" s="415">
        <v>194</v>
      </c>
      <c r="N195" s="415">
        <v>2117</v>
      </c>
      <c r="O195" s="415">
        <v>871</v>
      </c>
      <c r="P195" s="415">
        <v>661</v>
      </c>
      <c r="Q195" s="415">
        <v>369</v>
      </c>
      <c r="R195" s="415">
        <v>216</v>
      </c>
      <c r="S195" s="415">
        <v>2117</v>
      </c>
      <c r="T195" s="415">
        <v>953</v>
      </c>
      <c r="U195" s="415">
        <v>675</v>
      </c>
      <c r="V195" s="415">
        <v>277</v>
      </c>
      <c r="W195" s="415">
        <v>212</v>
      </c>
      <c r="X195" s="415">
        <v>2351</v>
      </c>
      <c r="Y195" s="415">
        <v>981</v>
      </c>
      <c r="Z195" s="415">
        <v>788</v>
      </c>
      <c r="AA195" s="415">
        <v>337</v>
      </c>
      <c r="AB195" s="415">
        <v>245</v>
      </c>
    </row>
    <row r="196" spans="1:28" ht="31.5" x14ac:dyDescent="0.2">
      <c r="A196" s="523"/>
      <c r="B196" s="422" t="s">
        <v>286</v>
      </c>
      <c r="C196" s="424"/>
      <c r="D196" s="415">
        <v>22644</v>
      </c>
      <c r="E196" s="415">
        <v>9044</v>
      </c>
      <c r="F196" s="415">
        <v>9666</v>
      </c>
      <c r="G196" s="415">
        <v>2392</v>
      </c>
      <c r="H196" s="415">
        <v>1542</v>
      </c>
      <c r="I196" s="415">
        <v>21796</v>
      </c>
      <c r="J196" s="415">
        <v>9176</v>
      </c>
      <c r="K196" s="415">
        <v>9018</v>
      </c>
      <c r="L196" s="415">
        <v>2165</v>
      </c>
      <c r="M196" s="415">
        <v>1437</v>
      </c>
      <c r="N196" s="415">
        <v>21534</v>
      </c>
      <c r="O196" s="415">
        <v>9168</v>
      </c>
      <c r="P196" s="415">
        <v>8484</v>
      </c>
      <c r="Q196" s="415">
        <v>2219</v>
      </c>
      <c r="R196" s="415">
        <v>1663</v>
      </c>
      <c r="S196" s="415">
        <v>22309</v>
      </c>
      <c r="T196" s="415">
        <v>9189</v>
      </c>
      <c r="U196" s="415">
        <v>8670</v>
      </c>
      <c r="V196" s="415">
        <v>2274</v>
      </c>
      <c r="W196" s="415">
        <v>2176</v>
      </c>
      <c r="X196" s="415">
        <v>23564</v>
      </c>
      <c r="Y196" s="415">
        <v>9042</v>
      </c>
      <c r="Z196" s="415">
        <v>9005</v>
      </c>
      <c r="AA196" s="415">
        <v>2630</v>
      </c>
      <c r="AB196" s="415">
        <v>2887</v>
      </c>
    </row>
    <row r="197" spans="1:28" ht="21" x14ac:dyDescent="0.2">
      <c r="A197" s="523"/>
      <c r="B197" s="422" t="s">
        <v>170</v>
      </c>
      <c r="C197" s="424"/>
      <c r="D197" s="415">
        <v>36670</v>
      </c>
      <c r="E197" s="415">
        <v>16548</v>
      </c>
      <c r="F197" s="415">
        <v>13814</v>
      </c>
      <c r="G197" s="415">
        <v>4110</v>
      </c>
      <c r="H197" s="415">
        <v>2198</v>
      </c>
      <c r="I197" s="415">
        <v>36486</v>
      </c>
      <c r="J197" s="415">
        <v>17292</v>
      </c>
      <c r="K197" s="415">
        <v>13534</v>
      </c>
      <c r="L197" s="415">
        <v>3484</v>
      </c>
      <c r="M197" s="415">
        <v>2176</v>
      </c>
      <c r="N197" s="415">
        <v>36624</v>
      </c>
      <c r="O197" s="415">
        <v>17891</v>
      </c>
      <c r="P197" s="415">
        <v>12684</v>
      </c>
      <c r="Q197" s="415">
        <v>3520</v>
      </c>
      <c r="R197" s="415">
        <v>2529</v>
      </c>
      <c r="S197" s="415">
        <v>37864</v>
      </c>
      <c r="T197" s="415">
        <v>18277</v>
      </c>
      <c r="U197" s="415">
        <v>12643</v>
      </c>
      <c r="V197" s="415">
        <v>3700</v>
      </c>
      <c r="W197" s="415">
        <v>3244</v>
      </c>
      <c r="X197" s="415">
        <v>38193</v>
      </c>
      <c r="Y197" s="415">
        <v>16913</v>
      </c>
      <c r="Z197" s="415">
        <v>12699</v>
      </c>
      <c r="AA197" s="415">
        <v>4223</v>
      </c>
      <c r="AB197" s="415">
        <v>4358</v>
      </c>
    </row>
    <row r="198" spans="1:28" ht="21" x14ac:dyDescent="0.2">
      <c r="A198" s="523"/>
      <c r="B198" s="422" t="s">
        <v>60</v>
      </c>
      <c r="C198" s="424"/>
      <c r="D198" s="415">
        <v>24544</v>
      </c>
      <c r="E198" s="415">
        <v>9693</v>
      </c>
      <c r="F198" s="415">
        <v>10173</v>
      </c>
      <c r="G198" s="415">
        <v>2930</v>
      </c>
      <c r="H198" s="415">
        <v>1748</v>
      </c>
      <c r="I198" s="415">
        <v>23842</v>
      </c>
      <c r="J198" s="415">
        <v>9660</v>
      </c>
      <c r="K198" s="415">
        <v>10183</v>
      </c>
      <c r="L198" s="415">
        <v>2456</v>
      </c>
      <c r="M198" s="415">
        <v>1543</v>
      </c>
      <c r="N198" s="415">
        <v>22487</v>
      </c>
      <c r="O198" s="415">
        <v>8871</v>
      </c>
      <c r="P198" s="415">
        <v>9429</v>
      </c>
      <c r="Q198" s="415">
        <v>2546</v>
      </c>
      <c r="R198" s="415">
        <v>1641</v>
      </c>
      <c r="S198" s="415">
        <v>22548</v>
      </c>
      <c r="T198" s="415">
        <v>8164</v>
      </c>
      <c r="U198" s="415">
        <v>9676</v>
      </c>
      <c r="V198" s="415">
        <v>2638</v>
      </c>
      <c r="W198" s="415">
        <v>2070</v>
      </c>
      <c r="X198" s="415">
        <v>22991</v>
      </c>
      <c r="Y198" s="415">
        <v>7598</v>
      </c>
      <c r="Z198" s="415">
        <v>9962</v>
      </c>
      <c r="AA198" s="415">
        <v>2987</v>
      </c>
      <c r="AB198" s="415">
        <v>2444</v>
      </c>
    </row>
    <row r="199" spans="1:28" ht="31.5" customHeight="1" x14ac:dyDescent="0.2">
      <c r="A199" s="523"/>
      <c r="B199" s="422" t="s">
        <v>171</v>
      </c>
      <c r="C199" s="424"/>
      <c r="D199" s="415">
        <v>15718</v>
      </c>
      <c r="E199" s="415">
        <v>6373</v>
      </c>
      <c r="F199" s="415">
        <v>6963</v>
      </c>
      <c r="G199" s="415">
        <v>1449</v>
      </c>
      <c r="H199" s="415">
        <v>933</v>
      </c>
      <c r="I199" s="415">
        <v>15167</v>
      </c>
      <c r="J199" s="415">
        <v>5948</v>
      </c>
      <c r="K199" s="415">
        <v>7038</v>
      </c>
      <c r="L199" s="415">
        <v>1264</v>
      </c>
      <c r="M199" s="415">
        <v>917</v>
      </c>
      <c r="N199" s="415">
        <v>15006</v>
      </c>
      <c r="O199" s="415">
        <v>5783</v>
      </c>
      <c r="P199" s="415">
        <v>6913</v>
      </c>
      <c r="Q199" s="415">
        <v>1280</v>
      </c>
      <c r="R199" s="415">
        <v>1030</v>
      </c>
      <c r="S199" s="415">
        <v>15221</v>
      </c>
      <c r="T199" s="415">
        <v>5547</v>
      </c>
      <c r="U199" s="415">
        <v>6970</v>
      </c>
      <c r="V199" s="415">
        <v>1365</v>
      </c>
      <c r="W199" s="415">
        <v>1339</v>
      </c>
      <c r="X199" s="415">
        <v>15687</v>
      </c>
      <c r="Y199" s="415">
        <v>5437</v>
      </c>
      <c r="Z199" s="415">
        <v>7189</v>
      </c>
      <c r="AA199" s="415">
        <v>1480</v>
      </c>
      <c r="AB199" s="415">
        <v>1581</v>
      </c>
    </row>
    <row r="200" spans="1:28" ht="31.5" customHeight="1" x14ac:dyDescent="0.2">
      <c r="A200" s="523"/>
      <c r="B200" s="422" t="s">
        <v>287</v>
      </c>
      <c r="C200" s="424"/>
      <c r="D200" s="415">
        <v>5803</v>
      </c>
      <c r="E200" s="415">
        <v>2383</v>
      </c>
      <c r="F200" s="415">
        <v>2441</v>
      </c>
      <c r="G200" s="415">
        <v>591</v>
      </c>
      <c r="H200" s="415">
        <v>388</v>
      </c>
      <c r="I200" s="415">
        <v>5830</v>
      </c>
      <c r="J200" s="415">
        <v>2299</v>
      </c>
      <c r="K200" s="415">
        <v>2476</v>
      </c>
      <c r="L200" s="415">
        <v>642</v>
      </c>
      <c r="M200" s="415">
        <v>413</v>
      </c>
      <c r="N200" s="415">
        <v>5929</v>
      </c>
      <c r="O200" s="415">
        <v>2234</v>
      </c>
      <c r="P200" s="415">
        <v>2543</v>
      </c>
      <c r="Q200" s="415">
        <v>641</v>
      </c>
      <c r="R200" s="415">
        <v>511</v>
      </c>
      <c r="S200" s="415">
        <v>5675</v>
      </c>
      <c r="T200" s="415">
        <v>2156</v>
      </c>
      <c r="U200" s="415">
        <v>2382</v>
      </c>
      <c r="V200" s="415">
        <v>518</v>
      </c>
      <c r="W200" s="415">
        <v>619</v>
      </c>
      <c r="X200" s="415">
        <v>6124</v>
      </c>
      <c r="Y200" s="415">
        <v>2150</v>
      </c>
      <c r="Z200" s="415">
        <v>2415</v>
      </c>
      <c r="AA200" s="415">
        <v>637</v>
      </c>
      <c r="AB200" s="415">
        <v>922</v>
      </c>
    </row>
    <row r="201" spans="1:28" ht="31.5" x14ac:dyDescent="0.2">
      <c r="A201" s="523"/>
      <c r="B201" s="422" t="s">
        <v>288</v>
      </c>
      <c r="C201" s="424"/>
      <c r="D201" s="415">
        <v>42580</v>
      </c>
      <c r="E201" s="415">
        <v>21234</v>
      </c>
      <c r="F201" s="415">
        <v>14830</v>
      </c>
      <c r="G201" s="415">
        <v>3890</v>
      </c>
      <c r="H201" s="415">
        <v>2626</v>
      </c>
      <c r="I201" s="415">
        <v>43221</v>
      </c>
      <c r="J201" s="415">
        <v>22156</v>
      </c>
      <c r="K201" s="415">
        <v>14885</v>
      </c>
      <c r="L201" s="415">
        <v>3640</v>
      </c>
      <c r="M201" s="415">
        <v>2540</v>
      </c>
      <c r="N201" s="415">
        <v>43864</v>
      </c>
      <c r="O201" s="415">
        <v>22927</v>
      </c>
      <c r="P201" s="415">
        <v>14126</v>
      </c>
      <c r="Q201" s="415">
        <v>3877</v>
      </c>
      <c r="R201" s="415">
        <v>2934</v>
      </c>
      <c r="S201" s="415">
        <v>45650</v>
      </c>
      <c r="T201" s="415">
        <v>23627</v>
      </c>
      <c r="U201" s="415">
        <v>14507</v>
      </c>
      <c r="V201" s="415">
        <v>3860</v>
      </c>
      <c r="W201" s="415">
        <v>3656</v>
      </c>
      <c r="X201" s="415">
        <v>46006</v>
      </c>
      <c r="Y201" s="415">
        <v>22267</v>
      </c>
      <c r="Z201" s="415">
        <v>14826</v>
      </c>
      <c r="AA201" s="415">
        <v>4227</v>
      </c>
      <c r="AB201" s="415">
        <v>4686</v>
      </c>
    </row>
    <row r="202" spans="1:28" ht="31.5" x14ac:dyDescent="0.2">
      <c r="A202" s="523"/>
      <c r="B202" s="422" t="s">
        <v>289</v>
      </c>
      <c r="C202" s="424"/>
      <c r="D202" s="415">
        <v>51523</v>
      </c>
      <c r="E202" s="415">
        <v>18963</v>
      </c>
      <c r="F202" s="415">
        <v>22680</v>
      </c>
      <c r="G202" s="415">
        <v>6554</v>
      </c>
      <c r="H202" s="415">
        <v>3326</v>
      </c>
      <c r="I202" s="415">
        <v>50128</v>
      </c>
      <c r="J202" s="415">
        <v>18894</v>
      </c>
      <c r="K202" s="415">
        <v>22502</v>
      </c>
      <c r="L202" s="415">
        <v>5628</v>
      </c>
      <c r="M202" s="415">
        <v>3104</v>
      </c>
      <c r="N202" s="415">
        <v>48302</v>
      </c>
      <c r="O202" s="415">
        <v>17869</v>
      </c>
      <c r="P202" s="415">
        <v>21259</v>
      </c>
      <c r="Q202" s="415">
        <v>5698</v>
      </c>
      <c r="R202" s="415">
        <v>3476</v>
      </c>
      <c r="S202" s="415">
        <v>48299</v>
      </c>
      <c r="T202" s="415">
        <v>16771</v>
      </c>
      <c r="U202" s="415">
        <v>21198</v>
      </c>
      <c r="V202" s="415">
        <v>5857</v>
      </c>
      <c r="W202" s="415">
        <v>4473</v>
      </c>
      <c r="X202" s="415">
        <v>50134</v>
      </c>
      <c r="Y202" s="415">
        <v>15946</v>
      </c>
      <c r="Z202" s="415">
        <v>21603</v>
      </c>
      <c r="AA202" s="415">
        <v>6802</v>
      </c>
      <c r="AB202" s="415">
        <v>5783</v>
      </c>
    </row>
    <row r="203" spans="1:28" ht="31.5" customHeight="1" x14ac:dyDescent="0.2">
      <c r="A203" s="523"/>
      <c r="B203" s="422" t="s">
        <v>64</v>
      </c>
      <c r="C203" s="424"/>
      <c r="D203" s="415">
        <v>6584</v>
      </c>
      <c r="E203" s="415">
        <v>2434</v>
      </c>
      <c r="F203" s="415">
        <v>3067</v>
      </c>
      <c r="G203" s="415">
        <v>652</v>
      </c>
      <c r="H203" s="415">
        <v>431</v>
      </c>
      <c r="I203" s="415">
        <v>6074</v>
      </c>
      <c r="J203" s="415">
        <v>2274</v>
      </c>
      <c r="K203" s="415">
        <v>2845</v>
      </c>
      <c r="L203" s="415">
        <v>501</v>
      </c>
      <c r="M203" s="415">
        <v>454</v>
      </c>
      <c r="N203" s="415">
        <v>5963</v>
      </c>
      <c r="O203" s="415">
        <v>2169</v>
      </c>
      <c r="P203" s="415">
        <v>2797</v>
      </c>
      <c r="Q203" s="415">
        <v>481</v>
      </c>
      <c r="R203" s="415">
        <v>516</v>
      </c>
      <c r="S203" s="415">
        <v>6096</v>
      </c>
      <c r="T203" s="415">
        <v>2136</v>
      </c>
      <c r="U203" s="415">
        <v>2795</v>
      </c>
      <c r="V203" s="415">
        <v>508</v>
      </c>
      <c r="W203" s="415">
        <v>657</v>
      </c>
      <c r="X203" s="415">
        <v>6710</v>
      </c>
      <c r="Y203" s="415">
        <v>2163</v>
      </c>
      <c r="Z203" s="415">
        <v>3057</v>
      </c>
      <c r="AA203" s="415">
        <v>614</v>
      </c>
      <c r="AB203" s="415">
        <v>876</v>
      </c>
    </row>
    <row r="204" spans="1:28" ht="31.5" x14ac:dyDescent="0.2">
      <c r="A204" s="523"/>
      <c r="B204" s="422" t="s">
        <v>290</v>
      </c>
      <c r="C204" s="424"/>
      <c r="D204" s="415">
        <v>1521</v>
      </c>
      <c r="E204" s="415">
        <v>481</v>
      </c>
      <c r="F204" s="415">
        <v>773</v>
      </c>
      <c r="G204" s="415">
        <v>122</v>
      </c>
      <c r="H204" s="415">
        <v>145</v>
      </c>
      <c r="I204" s="415">
        <v>1315</v>
      </c>
      <c r="J204" s="415">
        <v>386</v>
      </c>
      <c r="K204" s="415">
        <v>687</v>
      </c>
      <c r="L204" s="415">
        <v>90</v>
      </c>
      <c r="M204" s="415">
        <v>152</v>
      </c>
      <c r="N204" s="415">
        <v>1270</v>
      </c>
      <c r="O204" s="415">
        <v>402</v>
      </c>
      <c r="P204" s="415">
        <v>628</v>
      </c>
      <c r="Q204" s="415">
        <v>74</v>
      </c>
      <c r="R204" s="415">
        <v>166</v>
      </c>
      <c r="S204" s="415">
        <v>1262</v>
      </c>
      <c r="T204" s="415">
        <v>408</v>
      </c>
      <c r="U204" s="415">
        <v>577</v>
      </c>
      <c r="V204" s="415">
        <v>71</v>
      </c>
      <c r="W204" s="415">
        <v>206</v>
      </c>
      <c r="X204" s="415">
        <v>1297</v>
      </c>
      <c r="Y204" s="415">
        <v>361</v>
      </c>
      <c r="Z204" s="415">
        <v>545</v>
      </c>
      <c r="AA204" s="415">
        <v>107</v>
      </c>
      <c r="AB204" s="415">
        <v>284</v>
      </c>
    </row>
    <row r="205" spans="1:28" ht="31.5" x14ac:dyDescent="0.2">
      <c r="A205" s="523"/>
      <c r="B205" s="422" t="s">
        <v>40</v>
      </c>
      <c r="C205" s="424"/>
      <c r="D205" s="415">
        <v>238</v>
      </c>
      <c r="E205" s="415">
        <v>68</v>
      </c>
      <c r="F205" s="415">
        <v>97</v>
      </c>
      <c r="G205" s="415">
        <v>67</v>
      </c>
      <c r="H205" s="415">
        <v>6</v>
      </c>
      <c r="I205" s="415">
        <v>353</v>
      </c>
      <c r="J205" s="415">
        <v>78</v>
      </c>
      <c r="K205" s="415">
        <v>151</v>
      </c>
      <c r="L205" s="415">
        <v>119</v>
      </c>
      <c r="M205" s="415">
        <v>5</v>
      </c>
      <c r="N205" s="415">
        <v>429</v>
      </c>
      <c r="O205" s="415" t="s">
        <v>549</v>
      </c>
      <c r="P205" s="415">
        <v>166</v>
      </c>
      <c r="Q205" s="415">
        <v>145</v>
      </c>
      <c r="R205" s="415" t="s">
        <v>549</v>
      </c>
      <c r="S205" s="415">
        <v>372</v>
      </c>
      <c r="T205" s="415">
        <v>105</v>
      </c>
      <c r="U205" s="415">
        <v>128</v>
      </c>
      <c r="V205" s="415">
        <v>136</v>
      </c>
      <c r="W205" s="415">
        <v>3</v>
      </c>
      <c r="X205" s="415">
        <v>336</v>
      </c>
      <c r="Y205" s="415">
        <v>77</v>
      </c>
      <c r="Z205" s="415">
        <v>116</v>
      </c>
      <c r="AA205" s="415">
        <v>133</v>
      </c>
      <c r="AB205" s="415">
        <v>10</v>
      </c>
    </row>
    <row r="206" spans="1:28" ht="21" x14ac:dyDescent="0.2">
      <c r="A206" s="523"/>
      <c r="B206" s="422" t="s">
        <v>291</v>
      </c>
      <c r="C206" s="424"/>
      <c r="D206" s="415">
        <v>57041</v>
      </c>
      <c r="E206" s="415">
        <v>26221</v>
      </c>
      <c r="F206" s="415">
        <v>21820</v>
      </c>
      <c r="G206" s="415">
        <v>6439</v>
      </c>
      <c r="H206" s="415">
        <v>2561</v>
      </c>
      <c r="I206" s="415">
        <v>59002</v>
      </c>
      <c r="J206" s="415">
        <v>27867</v>
      </c>
      <c r="K206" s="415">
        <v>22968</v>
      </c>
      <c r="L206" s="415">
        <v>5694</v>
      </c>
      <c r="M206" s="415">
        <v>2473</v>
      </c>
      <c r="N206" s="415">
        <v>60435</v>
      </c>
      <c r="O206" s="415">
        <v>28955</v>
      </c>
      <c r="P206" s="415">
        <v>22357</v>
      </c>
      <c r="Q206" s="415">
        <v>6241</v>
      </c>
      <c r="R206" s="415">
        <v>2882</v>
      </c>
      <c r="S206" s="415">
        <v>62683</v>
      </c>
      <c r="T206" s="415">
        <v>29022</v>
      </c>
      <c r="U206" s="415">
        <v>23147</v>
      </c>
      <c r="V206" s="415">
        <v>6731</v>
      </c>
      <c r="W206" s="415">
        <v>3783</v>
      </c>
      <c r="X206" s="415">
        <v>62797</v>
      </c>
      <c r="Y206" s="415">
        <v>26797</v>
      </c>
      <c r="Z206" s="415">
        <v>23532</v>
      </c>
      <c r="AA206" s="415">
        <v>7523</v>
      </c>
      <c r="AB206" s="415">
        <v>4945</v>
      </c>
    </row>
    <row r="207" spans="1:28" x14ac:dyDescent="0.2">
      <c r="A207" s="523"/>
      <c r="B207" s="422" t="s">
        <v>293</v>
      </c>
      <c r="C207" s="424"/>
      <c r="D207" s="415">
        <v>9641</v>
      </c>
      <c r="E207" s="415">
        <v>2502</v>
      </c>
      <c r="F207" s="415">
        <v>4960</v>
      </c>
      <c r="G207" s="415">
        <v>985</v>
      </c>
      <c r="H207" s="415">
        <v>1194</v>
      </c>
      <c r="I207" s="415">
        <v>8986</v>
      </c>
      <c r="J207" s="415">
        <v>2289</v>
      </c>
      <c r="K207" s="415">
        <v>4540</v>
      </c>
      <c r="L207" s="415">
        <v>901</v>
      </c>
      <c r="M207" s="415">
        <v>1256</v>
      </c>
      <c r="N207" s="415">
        <v>8956</v>
      </c>
      <c r="O207" s="415">
        <v>2314</v>
      </c>
      <c r="P207" s="415">
        <v>4294</v>
      </c>
      <c r="Q207" s="415">
        <v>873</v>
      </c>
      <c r="R207" s="415">
        <v>1475</v>
      </c>
      <c r="S207" s="415">
        <v>9488</v>
      </c>
      <c r="T207" s="415">
        <v>2354</v>
      </c>
      <c r="U207" s="415">
        <v>4558</v>
      </c>
      <c r="V207" s="415">
        <v>792</v>
      </c>
      <c r="W207" s="415">
        <v>1784</v>
      </c>
      <c r="X207" s="415">
        <v>10254</v>
      </c>
      <c r="Y207" s="415">
        <v>2411</v>
      </c>
      <c r="Z207" s="415">
        <v>4592</v>
      </c>
      <c r="AA207" s="415">
        <v>951</v>
      </c>
      <c r="AB207" s="415">
        <v>2300</v>
      </c>
    </row>
    <row r="208" spans="1:28" x14ac:dyDescent="0.2">
      <c r="A208" s="523"/>
      <c r="B208" s="422" t="s">
        <v>271</v>
      </c>
      <c r="C208" s="424"/>
      <c r="D208" s="415">
        <v>107529</v>
      </c>
      <c r="E208" s="415">
        <v>44948</v>
      </c>
      <c r="F208" s="415">
        <v>43775</v>
      </c>
      <c r="G208" s="415">
        <v>11813</v>
      </c>
      <c r="H208" s="415">
        <v>6993</v>
      </c>
      <c r="I208" s="415">
        <v>105286</v>
      </c>
      <c r="J208" s="415">
        <v>45322</v>
      </c>
      <c r="K208" s="415">
        <v>42958</v>
      </c>
      <c r="L208" s="415">
        <v>10326</v>
      </c>
      <c r="M208" s="415">
        <v>6680</v>
      </c>
      <c r="N208" s="415">
        <v>103697</v>
      </c>
      <c r="O208" s="415">
        <v>44818</v>
      </c>
      <c r="P208" s="415">
        <v>40714</v>
      </c>
      <c r="Q208" s="415">
        <v>10575</v>
      </c>
      <c r="R208" s="415">
        <v>7590</v>
      </c>
      <c r="S208" s="415">
        <v>105734</v>
      </c>
      <c r="T208" s="415">
        <v>44286</v>
      </c>
      <c r="U208" s="415">
        <v>41016</v>
      </c>
      <c r="V208" s="415">
        <v>10772</v>
      </c>
      <c r="W208" s="415">
        <v>9660</v>
      </c>
      <c r="X208" s="415">
        <v>108910</v>
      </c>
      <c r="Y208" s="415">
        <v>42121</v>
      </c>
      <c r="Z208" s="415">
        <v>42058</v>
      </c>
      <c r="AA208" s="415">
        <v>12294</v>
      </c>
      <c r="AB208" s="415">
        <v>12437</v>
      </c>
    </row>
    <row r="209" spans="1:28" ht="21" x14ac:dyDescent="0.2">
      <c r="A209" s="523"/>
      <c r="B209" s="422" t="s">
        <v>359</v>
      </c>
      <c r="C209" s="424"/>
      <c r="D209" s="415">
        <v>97887</v>
      </c>
      <c r="E209" s="415">
        <v>42445</v>
      </c>
      <c r="F209" s="415">
        <v>38815</v>
      </c>
      <c r="G209" s="415">
        <v>10828</v>
      </c>
      <c r="H209" s="415">
        <v>5799</v>
      </c>
      <c r="I209" s="415">
        <v>96300</v>
      </c>
      <c r="J209" s="415">
        <v>43033</v>
      </c>
      <c r="K209" s="415">
        <v>38418</v>
      </c>
      <c r="L209" s="415">
        <v>9425</v>
      </c>
      <c r="M209" s="415">
        <v>5424</v>
      </c>
      <c r="N209" s="415">
        <v>94741</v>
      </c>
      <c r="O209" s="415">
        <v>42504</v>
      </c>
      <c r="P209" s="415">
        <v>36420</v>
      </c>
      <c r="Q209" s="415">
        <v>9702</v>
      </c>
      <c r="R209" s="415">
        <v>6115</v>
      </c>
      <c r="S209" s="415">
        <v>96246</v>
      </c>
      <c r="T209" s="415">
        <v>41932</v>
      </c>
      <c r="U209" s="415">
        <v>36458</v>
      </c>
      <c r="V209" s="415">
        <v>9980</v>
      </c>
      <c r="W209" s="415">
        <v>7876</v>
      </c>
      <c r="X209" s="415">
        <v>98656</v>
      </c>
      <c r="Y209" s="415">
        <v>39710</v>
      </c>
      <c r="Z209" s="415">
        <v>37466</v>
      </c>
      <c r="AA209" s="415">
        <v>11343</v>
      </c>
      <c r="AB209" s="415">
        <v>10137</v>
      </c>
    </row>
    <row r="210" spans="1:28" x14ac:dyDescent="0.2">
      <c r="A210" s="523"/>
      <c r="B210" s="422" t="s">
        <v>41</v>
      </c>
      <c r="C210" s="424"/>
      <c r="D210" s="415">
        <v>10726</v>
      </c>
      <c r="E210" s="415">
        <v>4982</v>
      </c>
      <c r="F210" s="415">
        <v>4616</v>
      </c>
      <c r="G210" s="415">
        <v>1049</v>
      </c>
      <c r="H210" s="415">
        <v>79</v>
      </c>
      <c r="I210" s="415">
        <v>11662</v>
      </c>
      <c r="J210" s="415">
        <v>5671</v>
      </c>
      <c r="K210" s="415">
        <v>4928</v>
      </c>
      <c r="L210" s="415">
        <v>976</v>
      </c>
      <c r="M210" s="415">
        <v>87</v>
      </c>
      <c r="N210" s="415">
        <v>12845</v>
      </c>
      <c r="O210" s="415" t="s">
        <v>549</v>
      </c>
      <c r="P210" s="415">
        <v>5036</v>
      </c>
      <c r="Q210" s="415">
        <v>1186</v>
      </c>
      <c r="R210" s="415" t="s">
        <v>549</v>
      </c>
      <c r="S210" s="415">
        <v>14207</v>
      </c>
      <c r="T210" s="415">
        <v>7263</v>
      </c>
      <c r="U210" s="415">
        <v>5379</v>
      </c>
      <c r="V210" s="415">
        <v>1364</v>
      </c>
      <c r="W210" s="415">
        <v>201</v>
      </c>
      <c r="X210" s="415">
        <v>13058</v>
      </c>
      <c r="Y210" s="415">
        <v>6289</v>
      </c>
      <c r="Z210" s="415">
        <v>5169</v>
      </c>
      <c r="AA210" s="415">
        <v>1357</v>
      </c>
      <c r="AB210" s="415">
        <v>243</v>
      </c>
    </row>
    <row r="211" spans="1:28" x14ac:dyDescent="0.2">
      <c r="A211" s="523"/>
      <c r="B211" s="422" t="s">
        <v>42</v>
      </c>
      <c r="C211" s="424"/>
      <c r="D211" s="415">
        <v>13246</v>
      </c>
      <c r="E211" s="415">
        <v>5986</v>
      </c>
      <c r="F211" s="415">
        <v>5235</v>
      </c>
      <c r="G211" s="415">
        <v>1732</v>
      </c>
      <c r="H211" s="415">
        <v>293</v>
      </c>
      <c r="I211" s="415">
        <v>14329</v>
      </c>
      <c r="J211" s="415">
        <v>6781</v>
      </c>
      <c r="K211" s="415">
        <v>5631</v>
      </c>
      <c r="L211" s="415">
        <v>1571</v>
      </c>
      <c r="M211" s="415">
        <v>346</v>
      </c>
      <c r="N211" s="415">
        <v>14551</v>
      </c>
      <c r="O211" s="415">
        <v>7111</v>
      </c>
      <c r="P211" s="415">
        <v>5307</v>
      </c>
      <c r="Q211" s="415">
        <v>1713</v>
      </c>
      <c r="R211" s="415">
        <v>420</v>
      </c>
      <c r="S211" s="415">
        <v>15530</v>
      </c>
      <c r="T211" s="415">
        <v>7303</v>
      </c>
      <c r="U211" s="415">
        <v>5760</v>
      </c>
      <c r="V211" s="415">
        <v>1952</v>
      </c>
      <c r="W211" s="415">
        <v>515</v>
      </c>
      <c r="X211" s="415">
        <v>15728</v>
      </c>
      <c r="Y211" s="415">
        <v>6750</v>
      </c>
      <c r="Z211" s="415">
        <v>5958</v>
      </c>
      <c r="AA211" s="415">
        <v>2256</v>
      </c>
      <c r="AB211" s="415">
        <v>764</v>
      </c>
    </row>
    <row r="212" spans="1:28" x14ac:dyDescent="0.2">
      <c r="A212" s="523"/>
      <c r="B212" s="422" t="s">
        <v>43</v>
      </c>
      <c r="C212" s="424"/>
      <c r="D212" s="415">
        <v>16120</v>
      </c>
      <c r="E212" s="415">
        <v>7565</v>
      </c>
      <c r="F212" s="415">
        <v>5760</v>
      </c>
      <c r="G212" s="415">
        <v>1833</v>
      </c>
      <c r="H212" s="415">
        <v>962</v>
      </c>
      <c r="I212" s="415">
        <v>16522</v>
      </c>
      <c r="J212" s="415">
        <v>7863</v>
      </c>
      <c r="K212" s="415">
        <v>6148</v>
      </c>
      <c r="L212" s="415">
        <v>1580</v>
      </c>
      <c r="M212" s="415">
        <v>931</v>
      </c>
      <c r="N212" s="415">
        <v>16810</v>
      </c>
      <c r="O212" s="415">
        <v>8104</v>
      </c>
      <c r="P212" s="415">
        <v>5945</v>
      </c>
      <c r="Q212" s="415">
        <v>1663</v>
      </c>
      <c r="R212" s="415">
        <v>1098</v>
      </c>
      <c r="S212" s="415">
        <v>16632</v>
      </c>
      <c r="T212" s="415">
        <v>7449</v>
      </c>
      <c r="U212" s="415">
        <v>6044</v>
      </c>
      <c r="V212" s="415">
        <v>1736</v>
      </c>
      <c r="W212" s="415">
        <v>1403</v>
      </c>
      <c r="X212" s="415">
        <v>17255</v>
      </c>
      <c r="Y212" s="415">
        <v>7153</v>
      </c>
      <c r="Z212" s="415">
        <v>6263</v>
      </c>
      <c r="AA212" s="415">
        <v>2005</v>
      </c>
      <c r="AB212" s="415">
        <v>1834</v>
      </c>
    </row>
    <row r="213" spans="1:28" x14ac:dyDescent="0.2">
      <c r="A213" s="523"/>
      <c r="B213" s="422" t="s">
        <v>44</v>
      </c>
      <c r="C213" s="424"/>
      <c r="D213" s="415">
        <v>16711</v>
      </c>
      <c r="E213" s="415">
        <v>7620</v>
      </c>
      <c r="F213" s="415">
        <v>6112</v>
      </c>
      <c r="G213" s="415">
        <v>1758</v>
      </c>
      <c r="H213" s="415">
        <v>1221</v>
      </c>
      <c r="I213" s="415">
        <v>16136</v>
      </c>
      <c r="J213" s="415">
        <v>7474</v>
      </c>
      <c r="K213" s="415">
        <v>6110</v>
      </c>
      <c r="L213" s="415">
        <v>1448</v>
      </c>
      <c r="M213" s="415">
        <v>1104</v>
      </c>
      <c r="N213" s="415">
        <v>15800</v>
      </c>
      <c r="O213" s="415">
        <v>7134</v>
      </c>
      <c r="P213" s="415">
        <v>5903</v>
      </c>
      <c r="Q213" s="415">
        <v>1534</v>
      </c>
      <c r="R213" s="415">
        <v>1229</v>
      </c>
      <c r="S213" s="415">
        <v>15942</v>
      </c>
      <c r="T213" s="415">
        <v>6902</v>
      </c>
      <c r="U213" s="415">
        <v>5836</v>
      </c>
      <c r="V213" s="415">
        <v>1543</v>
      </c>
      <c r="W213" s="415">
        <v>1661</v>
      </c>
      <c r="X213" s="415">
        <v>16420</v>
      </c>
      <c r="Y213" s="415">
        <v>6528</v>
      </c>
      <c r="Z213" s="415">
        <v>6026</v>
      </c>
      <c r="AA213" s="415">
        <v>1772</v>
      </c>
      <c r="AB213" s="415">
        <v>2094</v>
      </c>
    </row>
    <row r="214" spans="1:28" x14ac:dyDescent="0.2">
      <c r="A214" s="523"/>
      <c r="B214" s="422" t="s">
        <v>46</v>
      </c>
      <c r="C214" s="424"/>
      <c r="D214" s="415">
        <v>13629</v>
      </c>
      <c r="E214" s="415">
        <v>5917</v>
      </c>
      <c r="F214" s="415">
        <v>5267</v>
      </c>
      <c r="G214" s="415">
        <v>1422</v>
      </c>
      <c r="H214" s="415">
        <v>1023</v>
      </c>
      <c r="I214" s="415">
        <v>12778</v>
      </c>
      <c r="J214" s="415">
        <v>5632</v>
      </c>
      <c r="K214" s="415">
        <v>4875</v>
      </c>
      <c r="L214" s="415">
        <v>1285</v>
      </c>
      <c r="M214" s="415">
        <v>986</v>
      </c>
      <c r="N214" s="415">
        <v>11946</v>
      </c>
      <c r="O214" s="415">
        <v>5279</v>
      </c>
      <c r="P214" s="415">
        <v>4454</v>
      </c>
      <c r="Q214" s="415">
        <v>1161</v>
      </c>
      <c r="R214" s="415">
        <v>1052</v>
      </c>
      <c r="S214" s="415">
        <v>12008</v>
      </c>
      <c r="T214" s="415">
        <v>5051</v>
      </c>
      <c r="U214" s="415">
        <v>4476</v>
      </c>
      <c r="V214" s="415">
        <v>1152</v>
      </c>
      <c r="W214" s="415">
        <v>1329</v>
      </c>
      <c r="X214" s="415">
        <v>12857</v>
      </c>
      <c r="Y214" s="415">
        <v>5115</v>
      </c>
      <c r="Z214" s="415">
        <v>4651</v>
      </c>
      <c r="AA214" s="415">
        <v>1356</v>
      </c>
      <c r="AB214" s="415">
        <v>1735</v>
      </c>
    </row>
    <row r="215" spans="1:28" x14ac:dyDescent="0.2">
      <c r="A215" s="523"/>
      <c r="B215" s="422" t="s">
        <v>47</v>
      </c>
      <c r="C215" s="424"/>
      <c r="D215" s="415">
        <v>10455</v>
      </c>
      <c r="E215" s="415">
        <v>4246</v>
      </c>
      <c r="F215" s="415">
        <v>4220</v>
      </c>
      <c r="G215" s="415">
        <v>1110</v>
      </c>
      <c r="H215" s="415">
        <v>879</v>
      </c>
      <c r="I215" s="415">
        <v>9210</v>
      </c>
      <c r="J215" s="415">
        <v>3885</v>
      </c>
      <c r="K215" s="415">
        <v>3698</v>
      </c>
      <c r="L215" s="415">
        <v>920</v>
      </c>
      <c r="M215" s="415">
        <v>707</v>
      </c>
      <c r="N215" s="415">
        <v>8513</v>
      </c>
      <c r="O215" s="415">
        <v>3473</v>
      </c>
      <c r="P215" s="415">
        <v>3397</v>
      </c>
      <c r="Q215" s="415">
        <v>842</v>
      </c>
      <c r="R215" s="415">
        <v>801</v>
      </c>
      <c r="S215" s="415">
        <v>8052</v>
      </c>
      <c r="T215" s="415">
        <v>3171</v>
      </c>
      <c r="U215" s="415">
        <v>3125</v>
      </c>
      <c r="V215" s="415">
        <v>780</v>
      </c>
      <c r="W215" s="415">
        <v>976</v>
      </c>
      <c r="X215" s="415">
        <v>8858</v>
      </c>
      <c r="Y215" s="415">
        <v>3280</v>
      </c>
      <c r="Z215" s="415">
        <v>3321</v>
      </c>
      <c r="AA215" s="415">
        <v>933</v>
      </c>
      <c r="AB215" s="415">
        <v>1324</v>
      </c>
    </row>
    <row r="216" spans="1:28" x14ac:dyDescent="0.2">
      <c r="A216" s="523"/>
      <c r="B216" s="422" t="s">
        <v>292</v>
      </c>
      <c r="C216" s="424"/>
      <c r="D216" s="415">
        <v>7312</v>
      </c>
      <c r="E216" s="415">
        <v>2806</v>
      </c>
      <c r="F216" s="415">
        <v>3171</v>
      </c>
      <c r="G216" s="415">
        <v>783</v>
      </c>
      <c r="H216" s="415">
        <v>552</v>
      </c>
      <c r="I216" s="415">
        <v>6842</v>
      </c>
      <c r="J216" s="415">
        <v>2608</v>
      </c>
      <c r="K216" s="415">
        <v>3000</v>
      </c>
      <c r="L216" s="415">
        <v>700</v>
      </c>
      <c r="M216" s="415">
        <v>534</v>
      </c>
      <c r="N216" s="415">
        <v>6040</v>
      </c>
      <c r="O216" s="415">
        <v>2213</v>
      </c>
      <c r="P216" s="415">
        <v>2583</v>
      </c>
      <c r="Q216" s="415">
        <v>649</v>
      </c>
      <c r="R216" s="415">
        <v>595</v>
      </c>
      <c r="S216" s="415">
        <v>5818</v>
      </c>
      <c r="T216" s="415">
        <v>2130</v>
      </c>
      <c r="U216" s="415">
        <v>2359</v>
      </c>
      <c r="V216" s="415">
        <v>580</v>
      </c>
      <c r="W216" s="415">
        <v>749</v>
      </c>
      <c r="X216" s="415">
        <v>6051</v>
      </c>
      <c r="Y216" s="415">
        <v>2058</v>
      </c>
      <c r="Z216" s="415">
        <v>2442</v>
      </c>
      <c r="AA216" s="415">
        <v>652</v>
      </c>
      <c r="AB216" s="415">
        <v>899</v>
      </c>
    </row>
    <row r="217" spans="1:28" x14ac:dyDescent="0.2">
      <c r="A217" s="523"/>
      <c r="B217" s="422" t="s">
        <v>49</v>
      </c>
      <c r="C217" s="424"/>
      <c r="D217" s="415">
        <v>5302</v>
      </c>
      <c r="E217" s="415">
        <v>1864</v>
      </c>
      <c r="F217" s="415">
        <v>2403</v>
      </c>
      <c r="G217" s="415">
        <v>597</v>
      </c>
      <c r="H217" s="415">
        <v>438</v>
      </c>
      <c r="I217" s="415">
        <v>4843</v>
      </c>
      <c r="J217" s="415">
        <v>1773</v>
      </c>
      <c r="K217" s="415">
        <v>2196</v>
      </c>
      <c r="L217" s="415">
        <v>468</v>
      </c>
      <c r="M217" s="415">
        <v>406</v>
      </c>
      <c r="N217" s="415">
        <v>4500</v>
      </c>
      <c r="O217" s="415">
        <v>1535</v>
      </c>
      <c r="P217" s="415">
        <v>2052</v>
      </c>
      <c r="Q217" s="415">
        <v>476</v>
      </c>
      <c r="R217" s="415">
        <v>437</v>
      </c>
      <c r="S217" s="415">
        <v>4384</v>
      </c>
      <c r="T217" s="415">
        <v>1498</v>
      </c>
      <c r="U217" s="415">
        <v>1883</v>
      </c>
      <c r="V217" s="415">
        <v>420</v>
      </c>
      <c r="W217" s="415">
        <v>583</v>
      </c>
      <c r="X217" s="415">
        <v>4609</v>
      </c>
      <c r="Y217" s="415">
        <v>1424</v>
      </c>
      <c r="Z217" s="415">
        <v>1964</v>
      </c>
      <c r="AA217" s="415">
        <v>516</v>
      </c>
      <c r="AB217" s="415">
        <v>705</v>
      </c>
    </row>
    <row r="218" spans="1:28" x14ac:dyDescent="0.2">
      <c r="A218" s="523"/>
      <c r="B218" s="422" t="s">
        <v>50</v>
      </c>
      <c r="C218" s="424"/>
      <c r="D218" s="415">
        <v>4148</v>
      </c>
      <c r="E218" s="415">
        <v>1391</v>
      </c>
      <c r="F218" s="415">
        <v>1934</v>
      </c>
      <c r="G218" s="415">
        <v>477</v>
      </c>
      <c r="H218" s="415">
        <v>346</v>
      </c>
      <c r="I218" s="415">
        <v>3625</v>
      </c>
      <c r="J218" s="415">
        <v>1268</v>
      </c>
      <c r="K218" s="415">
        <v>1681</v>
      </c>
      <c r="L218" s="415">
        <v>358</v>
      </c>
      <c r="M218" s="415">
        <v>318</v>
      </c>
      <c r="N218" s="415">
        <v>3307</v>
      </c>
      <c r="O218" s="415">
        <v>1049</v>
      </c>
      <c r="P218" s="415">
        <v>1577</v>
      </c>
      <c r="Q218" s="415">
        <v>333</v>
      </c>
      <c r="R218" s="415">
        <v>348</v>
      </c>
      <c r="S218" s="415">
        <v>3301</v>
      </c>
      <c r="T218" s="415">
        <v>1060</v>
      </c>
      <c r="U218" s="415">
        <v>1468</v>
      </c>
      <c r="V218" s="415">
        <v>317</v>
      </c>
      <c r="W218" s="415">
        <v>456</v>
      </c>
      <c r="X218" s="415">
        <v>3484</v>
      </c>
      <c r="Y218" s="415">
        <v>1036</v>
      </c>
      <c r="Z218" s="415">
        <v>1556</v>
      </c>
      <c r="AA218" s="415">
        <v>363</v>
      </c>
      <c r="AB218" s="415">
        <v>529</v>
      </c>
    </row>
    <row r="219" spans="1:28" ht="12.75" customHeight="1" x14ac:dyDescent="0.2">
      <c r="A219" s="523" t="s">
        <v>113</v>
      </c>
      <c r="B219" s="422" t="s">
        <v>101</v>
      </c>
      <c r="C219" s="424"/>
      <c r="D219" s="415">
        <v>21932</v>
      </c>
      <c r="E219" s="415">
        <v>8889</v>
      </c>
      <c r="F219" s="415">
        <v>9255</v>
      </c>
      <c r="G219" s="415">
        <v>2514</v>
      </c>
      <c r="H219" s="415">
        <v>1274</v>
      </c>
      <c r="I219" s="415">
        <v>20945</v>
      </c>
      <c r="J219" s="415">
        <v>8927</v>
      </c>
      <c r="K219" s="415">
        <v>8891</v>
      </c>
      <c r="L219" s="415">
        <v>2018</v>
      </c>
      <c r="M219" s="415">
        <v>1109</v>
      </c>
      <c r="N219" s="415">
        <v>21459</v>
      </c>
      <c r="O219" s="415">
        <v>9606</v>
      </c>
      <c r="P219" s="415">
        <v>8509</v>
      </c>
      <c r="Q219" s="415">
        <v>2020</v>
      </c>
      <c r="R219" s="415">
        <v>1324</v>
      </c>
      <c r="S219" s="415">
        <v>21667</v>
      </c>
      <c r="T219" s="415">
        <v>9331</v>
      </c>
      <c r="U219" s="415">
        <v>8582</v>
      </c>
      <c r="V219" s="415">
        <v>2171</v>
      </c>
      <c r="W219" s="415">
        <v>1583</v>
      </c>
      <c r="X219" s="415">
        <v>22707</v>
      </c>
      <c r="Y219" s="415">
        <v>8993</v>
      </c>
      <c r="Z219" s="415">
        <v>8898</v>
      </c>
      <c r="AA219" s="415">
        <v>2450</v>
      </c>
      <c r="AB219" s="415">
        <v>2366</v>
      </c>
    </row>
    <row r="220" spans="1:28" x14ac:dyDescent="0.2">
      <c r="A220" s="523"/>
      <c r="B220" s="422" t="s">
        <v>102</v>
      </c>
      <c r="C220" s="424"/>
      <c r="D220" s="415">
        <v>13307</v>
      </c>
      <c r="E220" s="415">
        <v>5532</v>
      </c>
      <c r="F220" s="415">
        <v>5696</v>
      </c>
      <c r="G220" s="415">
        <v>1397</v>
      </c>
      <c r="H220" s="415">
        <v>682</v>
      </c>
      <c r="I220" s="415">
        <v>12770</v>
      </c>
      <c r="J220" s="415">
        <v>5449</v>
      </c>
      <c r="K220" s="415">
        <v>5581</v>
      </c>
      <c r="L220" s="415">
        <v>1145</v>
      </c>
      <c r="M220" s="415">
        <v>595</v>
      </c>
      <c r="N220" s="415">
        <v>13177</v>
      </c>
      <c r="O220" s="415">
        <v>5747</v>
      </c>
      <c r="P220" s="415">
        <v>5571</v>
      </c>
      <c r="Q220" s="415">
        <v>1174</v>
      </c>
      <c r="R220" s="415">
        <v>685</v>
      </c>
      <c r="S220" s="415">
        <v>12991</v>
      </c>
      <c r="T220" s="415">
        <v>5484</v>
      </c>
      <c r="U220" s="415">
        <v>5478</v>
      </c>
      <c r="V220" s="415">
        <v>1196</v>
      </c>
      <c r="W220" s="415">
        <v>833</v>
      </c>
      <c r="X220" s="415">
        <v>13566</v>
      </c>
      <c r="Y220" s="415">
        <v>5353</v>
      </c>
      <c r="Z220" s="415">
        <v>5581</v>
      </c>
      <c r="AA220" s="415">
        <v>1356</v>
      </c>
      <c r="AB220" s="415">
        <v>1276</v>
      </c>
    </row>
    <row r="221" spans="1:28" x14ac:dyDescent="0.2">
      <c r="A221" s="523"/>
      <c r="B221" s="422" t="s">
        <v>54</v>
      </c>
      <c r="C221" s="424"/>
      <c r="D221" s="415">
        <v>27171</v>
      </c>
      <c r="E221" s="415">
        <v>11752</v>
      </c>
      <c r="F221" s="415">
        <v>10906</v>
      </c>
      <c r="G221" s="415">
        <v>3036</v>
      </c>
      <c r="H221" s="415">
        <v>1477</v>
      </c>
      <c r="I221" s="415">
        <v>25868</v>
      </c>
      <c r="J221" s="415">
        <v>11552</v>
      </c>
      <c r="K221" s="415">
        <v>10613</v>
      </c>
      <c r="L221" s="415">
        <v>2418</v>
      </c>
      <c r="M221" s="415">
        <v>1285</v>
      </c>
      <c r="N221" s="415">
        <v>26620</v>
      </c>
      <c r="O221" s="415">
        <v>12438</v>
      </c>
      <c r="P221" s="415">
        <v>10284</v>
      </c>
      <c r="Q221" s="415">
        <v>2472</v>
      </c>
      <c r="R221" s="415">
        <v>1426</v>
      </c>
      <c r="S221" s="415">
        <v>25797</v>
      </c>
      <c r="T221" s="415">
        <v>11751</v>
      </c>
      <c r="U221" s="415">
        <v>9904</v>
      </c>
      <c r="V221" s="415">
        <v>2461</v>
      </c>
      <c r="W221" s="415">
        <v>1681</v>
      </c>
      <c r="X221" s="415">
        <v>26035</v>
      </c>
      <c r="Y221" s="415">
        <v>10987</v>
      </c>
      <c r="Z221" s="415">
        <v>9911</v>
      </c>
      <c r="AA221" s="415">
        <v>2680</v>
      </c>
      <c r="AB221" s="415">
        <v>2457</v>
      </c>
    </row>
    <row r="222" spans="1:28" x14ac:dyDescent="0.2">
      <c r="A222" s="523"/>
      <c r="B222" s="422" t="s">
        <v>55</v>
      </c>
      <c r="C222" s="424"/>
      <c r="D222" s="415">
        <v>8071</v>
      </c>
      <c r="E222" s="415">
        <v>2671</v>
      </c>
      <c r="F222" s="415">
        <v>4046</v>
      </c>
      <c r="G222" s="415">
        <v>875</v>
      </c>
      <c r="H222" s="415">
        <v>479</v>
      </c>
      <c r="I222" s="415">
        <v>7854</v>
      </c>
      <c r="J222" s="415">
        <v>2827</v>
      </c>
      <c r="K222" s="415">
        <v>3863</v>
      </c>
      <c r="L222" s="415">
        <v>745</v>
      </c>
      <c r="M222" s="415">
        <v>419</v>
      </c>
      <c r="N222" s="415">
        <v>8016</v>
      </c>
      <c r="O222" s="415">
        <v>2915</v>
      </c>
      <c r="P222" s="415">
        <v>3796</v>
      </c>
      <c r="Q222" s="415">
        <v>722</v>
      </c>
      <c r="R222" s="415">
        <v>583</v>
      </c>
      <c r="S222" s="415">
        <v>8861</v>
      </c>
      <c r="T222" s="415">
        <v>3064</v>
      </c>
      <c r="U222" s="415">
        <v>4156</v>
      </c>
      <c r="V222" s="415">
        <v>906</v>
      </c>
      <c r="W222" s="415">
        <v>735</v>
      </c>
      <c r="X222" s="415">
        <v>10238</v>
      </c>
      <c r="Y222" s="415">
        <v>3359</v>
      </c>
      <c r="Z222" s="415">
        <v>4568</v>
      </c>
      <c r="AA222" s="415">
        <v>1126</v>
      </c>
      <c r="AB222" s="415">
        <v>1185</v>
      </c>
    </row>
    <row r="223" spans="1:28" x14ac:dyDescent="0.2">
      <c r="A223" s="523"/>
      <c r="B223" s="422" t="s">
        <v>284</v>
      </c>
      <c r="C223" s="424"/>
      <c r="D223" s="415">
        <v>905</v>
      </c>
      <c r="E223" s="415">
        <v>302</v>
      </c>
      <c r="F223" s="415">
        <v>452</v>
      </c>
      <c r="G223" s="415">
        <v>99</v>
      </c>
      <c r="H223" s="415">
        <v>52</v>
      </c>
      <c r="I223" s="415">
        <v>700</v>
      </c>
      <c r="J223" s="415">
        <v>234</v>
      </c>
      <c r="K223" s="415">
        <v>354</v>
      </c>
      <c r="L223" s="415">
        <v>65</v>
      </c>
      <c r="M223" s="415">
        <v>47</v>
      </c>
      <c r="N223" s="415">
        <v>609</v>
      </c>
      <c r="O223" s="415">
        <v>227</v>
      </c>
      <c r="P223" s="415">
        <v>270</v>
      </c>
      <c r="Q223" s="415">
        <v>67</v>
      </c>
      <c r="R223" s="415">
        <v>45</v>
      </c>
      <c r="S223" s="415">
        <v>596</v>
      </c>
      <c r="T223" s="415">
        <v>213</v>
      </c>
      <c r="U223" s="415">
        <v>284</v>
      </c>
      <c r="V223" s="415">
        <v>52</v>
      </c>
      <c r="W223" s="415">
        <v>47</v>
      </c>
      <c r="X223" s="415">
        <v>631</v>
      </c>
      <c r="Y223" s="415">
        <v>246</v>
      </c>
      <c r="Z223" s="415">
        <v>248</v>
      </c>
      <c r="AA223" s="415">
        <v>69</v>
      </c>
      <c r="AB223" s="415">
        <v>68</v>
      </c>
    </row>
    <row r="224" spans="1:28" x14ac:dyDescent="0.2">
      <c r="A224" s="523"/>
      <c r="B224" s="422" t="s">
        <v>57</v>
      </c>
      <c r="C224" s="424"/>
      <c r="D224" s="415">
        <v>513</v>
      </c>
      <c r="E224" s="415">
        <v>172</v>
      </c>
      <c r="F224" s="415">
        <v>252</v>
      </c>
      <c r="G224" s="415">
        <v>53</v>
      </c>
      <c r="H224" s="415">
        <v>36</v>
      </c>
      <c r="I224" s="415">
        <v>464</v>
      </c>
      <c r="J224" s="415">
        <v>183</v>
      </c>
      <c r="K224" s="415">
        <v>220</v>
      </c>
      <c r="L224" s="415">
        <v>39</v>
      </c>
      <c r="M224" s="415">
        <v>22</v>
      </c>
      <c r="N224" s="415">
        <v>415</v>
      </c>
      <c r="O224" s="415">
        <v>173</v>
      </c>
      <c r="P224" s="415">
        <v>185</v>
      </c>
      <c r="Q224" s="415">
        <v>34</v>
      </c>
      <c r="R224" s="415">
        <v>23</v>
      </c>
      <c r="S224" s="415">
        <v>349</v>
      </c>
      <c r="T224" s="415">
        <v>124</v>
      </c>
      <c r="U224" s="415">
        <v>158</v>
      </c>
      <c r="V224" s="415">
        <v>42</v>
      </c>
      <c r="W224" s="415">
        <v>25</v>
      </c>
      <c r="X224" s="415">
        <v>372</v>
      </c>
      <c r="Y224" s="415">
        <v>139</v>
      </c>
      <c r="Z224" s="415">
        <v>169</v>
      </c>
      <c r="AA224" s="415">
        <v>34</v>
      </c>
      <c r="AB224" s="415">
        <v>30</v>
      </c>
    </row>
    <row r="225" spans="1:28" ht="21" customHeight="1" x14ac:dyDescent="0.2">
      <c r="A225" s="523"/>
      <c r="B225" s="422" t="s">
        <v>285</v>
      </c>
      <c r="C225" s="424"/>
      <c r="D225" s="415">
        <v>759</v>
      </c>
      <c r="E225" s="415">
        <v>403</v>
      </c>
      <c r="F225" s="415">
        <v>218</v>
      </c>
      <c r="G225" s="415">
        <v>122</v>
      </c>
      <c r="H225" s="415">
        <v>16</v>
      </c>
      <c r="I225" s="415">
        <v>707</v>
      </c>
      <c r="J225" s="415">
        <v>358</v>
      </c>
      <c r="K225" s="415">
        <v>226</v>
      </c>
      <c r="L225" s="415">
        <v>103</v>
      </c>
      <c r="M225" s="415">
        <v>20</v>
      </c>
      <c r="N225" s="415">
        <v>789</v>
      </c>
      <c r="O225" s="415">
        <v>430</v>
      </c>
      <c r="P225" s="415">
        <v>242</v>
      </c>
      <c r="Q225" s="415">
        <v>89</v>
      </c>
      <c r="R225" s="415">
        <v>28</v>
      </c>
      <c r="S225" s="415">
        <v>825</v>
      </c>
      <c r="T225" s="415">
        <v>399</v>
      </c>
      <c r="U225" s="415">
        <v>287</v>
      </c>
      <c r="V225" s="415">
        <v>101</v>
      </c>
      <c r="W225" s="415">
        <v>38</v>
      </c>
      <c r="X225" s="415">
        <v>922</v>
      </c>
      <c r="Y225" s="415">
        <v>419</v>
      </c>
      <c r="Z225" s="415">
        <v>332</v>
      </c>
      <c r="AA225" s="415">
        <v>122</v>
      </c>
      <c r="AB225" s="415">
        <v>49</v>
      </c>
    </row>
    <row r="226" spans="1:28" ht="21" customHeight="1" x14ac:dyDescent="0.2">
      <c r="A226" s="523"/>
      <c r="B226" s="422" t="s">
        <v>286</v>
      </c>
      <c r="C226" s="424"/>
      <c r="D226" s="415">
        <v>9903</v>
      </c>
      <c r="E226" s="415">
        <v>3810</v>
      </c>
      <c r="F226" s="415">
        <v>4410</v>
      </c>
      <c r="G226" s="415">
        <v>1133</v>
      </c>
      <c r="H226" s="415">
        <v>550</v>
      </c>
      <c r="I226" s="415">
        <v>9276</v>
      </c>
      <c r="J226" s="415">
        <v>3666</v>
      </c>
      <c r="K226" s="415">
        <v>4164</v>
      </c>
      <c r="L226" s="415">
        <v>938</v>
      </c>
      <c r="M226" s="415">
        <v>508</v>
      </c>
      <c r="N226" s="415">
        <v>9689</v>
      </c>
      <c r="O226" s="415">
        <v>4172</v>
      </c>
      <c r="P226" s="415">
        <v>3838</v>
      </c>
      <c r="Q226" s="415">
        <v>1009</v>
      </c>
      <c r="R226" s="415">
        <v>670</v>
      </c>
      <c r="S226" s="415">
        <v>9610</v>
      </c>
      <c r="T226" s="415">
        <v>3977</v>
      </c>
      <c r="U226" s="415">
        <v>3909</v>
      </c>
      <c r="V226" s="415">
        <v>998</v>
      </c>
      <c r="W226" s="415">
        <v>726</v>
      </c>
      <c r="X226" s="415">
        <v>10040</v>
      </c>
      <c r="Y226" s="415">
        <v>3840</v>
      </c>
      <c r="Z226" s="415">
        <v>4030</v>
      </c>
      <c r="AA226" s="415">
        <v>1091</v>
      </c>
      <c r="AB226" s="415">
        <v>1079</v>
      </c>
    </row>
    <row r="227" spans="1:28" ht="21" x14ac:dyDescent="0.2">
      <c r="A227" s="523"/>
      <c r="B227" s="422" t="s">
        <v>170</v>
      </c>
      <c r="C227" s="424"/>
      <c r="D227" s="415">
        <v>14420</v>
      </c>
      <c r="E227" s="415">
        <v>6729</v>
      </c>
      <c r="F227" s="415">
        <v>5289</v>
      </c>
      <c r="G227" s="415">
        <v>1606</v>
      </c>
      <c r="H227" s="415">
        <v>796</v>
      </c>
      <c r="I227" s="415">
        <v>14180</v>
      </c>
      <c r="J227" s="415">
        <v>7095</v>
      </c>
      <c r="K227" s="415">
        <v>5134</v>
      </c>
      <c r="L227" s="415">
        <v>1280</v>
      </c>
      <c r="M227" s="415">
        <v>671</v>
      </c>
      <c r="N227" s="415">
        <v>14645</v>
      </c>
      <c r="O227" s="415">
        <v>7718</v>
      </c>
      <c r="P227" s="415">
        <v>4918</v>
      </c>
      <c r="Q227" s="415">
        <v>1264</v>
      </c>
      <c r="R227" s="415">
        <v>745</v>
      </c>
      <c r="S227" s="415">
        <v>14768</v>
      </c>
      <c r="T227" s="415">
        <v>7513</v>
      </c>
      <c r="U227" s="415">
        <v>4923</v>
      </c>
      <c r="V227" s="415">
        <v>1384</v>
      </c>
      <c r="W227" s="415">
        <v>948</v>
      </c>
      <c r="X227" s="415">
        <v>15210</v>
      </c>
      <c r="Y227" s="415">
        <v>7343</v>
      </c>
      <c r="Z227" s="415">
        <v>4894</v>
      </c>
      <c r="AA227" s="415">
        <v>1510</v>
      </c>
      <c r="AB227" s="415">
        <v>1463</v>
      </c>
    </row>
    <row r="228" spans="1:28" ht="21" x14ac:dyDescent="0.2">
      <c r="A228" s="523"/>
      <c r="B228" s="422" t="s">
        <v>60</v>
      </c>
      <c r="C228" s="424"/>
      <c r="D228" s="415">
        <v>4923</v>
      </c>
      <c r="E228" s="415">
        <v>1561</v>
      </c>
      <c r="F228" s="415">
        <v>2600</v>
      </c>
      <c r="G228" s="415">
        <v>494</v>
      </c>
      <c r="H228" s="415">
        <v>268</v>
      </c>
      <c r="I228" s="415">
        <v>4451</v>
      </c>
      <c r="J228" s="415">
        <v>1554</v>
      </c>
      <c r="K228" s="415">
        <v>2319</v>
      </c>
      <c r="L228" s="415">
        <v>366</v>
      </c>
      <c r="M228" s="415">
        <v>212</v>
      </c>
      <c r="N228" s="415">
        <v>4416</v>
      </c>
      <c r="O228" s="415">
        <v>1415</v>
      </c>
      <c r="P228" s="415">
        <v>2398</v>
      </c>
      <c r="Q228" s="415">
        <v>374</v>
      </c>
      <c r="R228" s="415">
        <v>229</v>
      </c>
      <c r="S228" s="415">
        <v>4203</v>
      </c>
      <c r="T228" s="415">
        <v>1255</v>
      </c>
      <c r="U228" s="415">
        <v>2280</v>
      </c>
      <c r="V228" s="415">
        <v>393</v>
      </c>
      <c r="W228" s="415">
        <v>275</v>
      </c>
      <c r="X228" s="415">
        <v>4545</v>
      </c>
      <c r="Y228" s="415">
        <v>1204</v>
      </c>
      <c r="Z228" s="415">
        <v>2477</v>
      </c>
      <c r="AA228" s="415">
        <v>482</v>
      </c>
      <c r="AB228" s="415">
        <v>382</v>
      </c>
    </row>
    <row r="229" spans="1:28" ht="21" customHeight="1" x14ac:dyDescent="0.2">
      <c r="A229" s="523"/>
      <c r="B229" s="422" t="s">
        <v>171</v>
      </c>
      <c r="C229" s="424"/>
      <c r="D229" s="415">
        <v>3372</v>
      </c>
      <c r="E229" s="415">
        <v>1238</v>
      </c>
      <c r="F229" s="415">
        <v>1595</v>
      </c>
      <c r="G229" s="415">
        <v>347</v>
      </c>
      <c r="H229" s="415">
        <v>192</v>
      </c>
      <c r="I229" s="415">
        <v>3337</v>
      </c>
      <c r="J229" s="415">
        <v>1139</v>
      </c>
      <c r="K229" s="415">
        <v>1737</v>
      </c>
      <c r="L229" s="415">
        <v>289</v>
      </c>
      <c r="M229" s="415">
        <v>172</v>
      </c>
      <c r="N229" s="415">
        <v>3341</v>
      </c>
      <c r="O229" s="415">
        <v>1043</v>
      </c>
      <c r="P229" s="415">
        <v>1805</v>
      </c>
      <c r="Q229" s="415">
        <v>288</v>
      </c>
      <c r="R229" s="415">
        <v>205</v>
      </c>
      <c r="S229" s="415">
        <v>3332</v>
      </c>
      <c r="T229" s="415">
        <v>1032</v>
      </c>
      <c r="U229" s="415">
        <v>1724</v>
      </c>
      <c r="V229" s="415">
        <v>319</v>
      </c>
      <c r="W229" s="415">
        <v>257</v>
      </c>
      <c r="X229" s="415">
        <v>3386</v>
      </c>
      <c r="Y229" s="415">
        <v>883</v>
      </c>
      <c r="Z229" s="415">
        <v>1798</v>
      </c>
      <c r="AA229" s="415">
        <v>361</v>
      </c>
      <c r="AB229" s="415">
        <v>344</v>
      </c>
    </row>
    <row r="230" spans="1:28" ht="21" customHeight="1" x14ac:dyDescent="0.2">
      <c r="A230" s="523"/>
      <c r="B230" s="422" t="s">
        <v>287</v>
      </c>
      <c r="C230" s="424"/>
      <c r="D230" s="415">
        <v>1865</v>
      </c>
      <c r="E230" s="415">
        <v>682</v>
      </c>
      <c r="F230" s="415">
        <v>840</v>
      </c>
      <c r="G230" s="415">
        <v>209</v>
      </c>
      <c r="H230" s="415">
        <v>134</v>
      </c>
      <c r="I230" s="415">
        <v>1771</v>
      </c>
      <c r="J230" s="415">
        <v>567</v>
      </c>
      <c r="K230" s="415">
        <v>896</v>
      </c>
      <c r="L230" s="415">
        <v>187</v>
      </c>
      <c r="M230" s="415">
        <v>121</v>
      </c>
      <c r="N230" s="415">
        <v>1756</v>
      </c>
      <c r="O230" s="415">
        <v>575</v>
      </c>
      <c r="P230" s="415">
        <v>879</v>
      </c>
      <c r="Q230" s="415">
        <v>170</v>
      </c>
      <c r="R230" s="415">
        <v>132</v>
      </c>
      <c r="S230" s="415">
        <v>1920</v>
      </c>
      <c r="T230" s="415">
        <v>639</v>
      </c>
      <c r="U230" s="415">
        <v>937</v>
      </c>
      <c r="V230" s="415">
        <v>172</v>
      </c>
      <c r="W230" s="415">
        <v>172</v>
      </c>
      <c r="X230" s="415">
        <v>2170</v>
      </c>
      <c r="Y230" s="415">
        <v>657</v>
      </c>
      <c r="Z230" s="415">
        <v>948</v>
      </c>
      <c r="AA230" s="415">
        <v>240</v>
      </c>
      <c r="AB230" s="415">
        <v>325</v>
      </c>
    </row>
    <row r="231" spans="1:28" ht="21" customHeight="1" x14ac:dyDescent="0.2">
      <c r="A231" s="523"/>
      <c r="B231" s="422" t="s">
        <v>288</v>
      </c>
      <c r="C231" s="424"/>
      <c r="D231" s="415">
        <v>15894</v>
      </c>
      <c r="E231" s="415">
        <v>7802</v>
      </c>
      <c r="F231" s="415">
        <v>5671</v>
      </c>
      <c r="G231" s="415">
        <v>1607</v>
      </c>
      <c r="H231" s="415">
        <v>814</v>
      </c>
      <c r="I231" s="415">
        <v>15721</v>
      </c>
      <c r="J231" s="415">
        <v>8001</v>
      </c>
      <c r="K231" s="415">
        <v>5687</v>
      </c>
      <c r="L231" s="415">
        <v>1331</v>
      </c>
      <c r="M231" s="415">
        <v>702</v>
      </c>
      <c r="N231" s="415">
        <v>17204</v>
      </c>
      <c r="O231" s="415">
        <v>9124</v>
      </c>
      <c r="P231" s="415">
        <v>5648</v>
      </c>
      <c r="Q231" s="415">
        <v>1497</v>
      </c>
      <c r="R231" s="415">
        <v>935</v>
      </c>
      <c r="S231" s="415">
        <v>17682</v>
      </c>
      <c r="T231" s="415">
        <v>9160</v>
      </c>
      <c r="U231" s="415">
        <v>5815</v>
      </c>
      <c r="V231" s="415">
        <v>1583</v>
      </c>
      <c r="W231" s="415">
        <v>1124</v>
      </c>
      <c r="X231" s="415">
        <v>18198</v>
      </c>
      <c r="Y231" s="415">
        <v>8879</v>
      </c>
      <c r="Z231" s="415">
        <v>5827</v>
      </c>
      <c r="AA231" s="415">
        <v>1754</v>
      </c>
      <c r="AB231" s="415">
        <v>1738</v>
      </c>
    </row>
    <row r="232" spans="1:28" ht="21" customHeight="1" x14ac:dyDescent="0.2">
      <c r="A232" s="523"/>
      <c r="B232" s="422" t="s">
        <v>289</v>
      </c>
      <c r="C232" s="424"/>
      <c r="D232" s="415">
        <v>14396</v>
      </c>
      <c r="E232" s="415">
        <v>4837</v>
      </c>
      <c r="F232" s="415">
        <v>7021</v>
      </c>
      <c r="G232" s="415">
        <v>1735</v>
      </c>
      <c r="H232" s="415">
        <v>803</v>
      </c>
      <c r="I232" s="415">
        <v>13882</v>
      </c>
      <c r="J232" s="415">
        <v>5020</v>
      </c>
      <c r="K232" s="415">
        <v>6778</v>
      </c>
      <c r="L232" s="415">
        <v>1373</v>
      </c>
      <c r="M232" s="415">
        <v>711</v>
      </c>
      <c r="N232" s="415">
        <v>13536</v>
      </c>
      <c r="O232" s="415">
        <v>4902</v>
      </c>
      <c r="P232" s="415">
        <v>6496</v>
      </c>
      <c r="Q232" s="415">
        <v>1363</v>
      </c>
      <c r="R232" s="415">
        <v>775</v>
      </c>
      <c r="S232" s="415">
        <v>12886</v>
      </c>
      <c r="T232" s="415">
        <v>4358</v>
      </c>
      <c r="U232" s="415">
        <v>6244</v>
      </c>
      <c r="V232" s="415">
        <v>1399</v>
      </c>
      <c r="W232" s="415">
        <v>885</v>
      </c>
      <c r="X232" s="415">
        <v>13445</v>
      </c>
      <c r="Y232" s="415">
        <v>4109</v>
      </c>
      <c r="Z232" s="415">
        <v>6473</v>
      </c>
      <c r="AA232" s="415">
        <v>1567</v>
      </c>
      <c r="AB232" s="415">
        <v>1296</v>
      </c>
    </row>
    <row r="233" spans="1:28" ht="21" customHeight="1" x14ac:dyDescent="0.2">
      <c r="A233" s="523"/>
      <c r="B233" s="422" t="s">
        <v>64</v>
      </c>
      <c r="C233" s="424"/>
      <c r="D233" s="415">
        <v>2093</v>
      </c>
      <c r="E233" s="415">
        <v>789</v>
      </c>
      <c r="F233" s="415">
        <v>909</v>
      </c>
      <c r="G233" s="415">
        <v>250</v>
      </c>
      <c r="H233" s="415">
        <v>145</v>
      </c>
      <c r="I233" s="415">
        <v>1750</v>
      </c>
      <c r="J233" s="415">
        <v>643</v>
      </c>
      <c r="K233" s="415">
        <v>828</v>
      </c>
      <c r="L233" s="415">
        <v>162</v>
      </c>
      <c r="M233" s="415">
        <v>117</v>
      </c>
      <c r="N233" s="415">
        <v>1625</v>
      </c>
      <c r="O233" s="415">
        <v>593</v>
      </c>
      <c r="P233" s="415">
        <v>750</v>
      </c>
      <c r="Q233" s="415">
        <v>151</v>
      </c>
      <c r="R233" s="415">
        <v>131</v>
      </c>
      <c r="S233" s="415">
        <v>1692</v>
      </c>
      <c r="T233" s="415">
        <v>555</v>
      </c>
      <c r="U233" s="415">
        <v>809</v>
      </c>
      <c r="V233" s="415">
        <v>172</v>
      </c>
      <c r="W233" s="415">
        <v>156</v>
      </c>
      <c r="X233" s="415">
        <v>1884</v>
      </c>
      <c r="Y233" s="415">
        <v>520</v>
      </c>
      <c r="Z233" s="415">
        <v>923</v>
      </c>
      <c r="AA233" s="415">
        <v>192</v>
      </c>
      <c r="AB233" s="415">
        <v>249</v>
      </c>
    </row>
    <row r="234" spans="1:28" ht="21" customHeight="1" x14ac:dyDescent="0.2">
      <c r="A234" s="523"/>
      <c r="B234" s="422" t="s">
        <v>290</v>
      </c>
      <c r="C234" s="424"/>
      <c r="D234" s="415">
        <v>826</v>
      </c>
      <c r="E234" s="415">
        <v>305</v>
      </c>
      <c r="F234" s="415">
        <v>421</v>
      </c>
      <c r="G234" s="415">
        <v>62</v>
      </c>
      <c r="H234" s="415">
        <v>38</v>
      </c>
      <c r="I234" s="415">
        <v>642</v>
      </c>
      <c r="J234" s="415">
        <v>190</v>
      </c>
      <c r="K234" s="415">
        <v>350</v>
      </c>
      <c r="L234" s="415">
        <v>54</v>
      </c>
      <c r="M234" s="415">
        <v>48</v>
      </c>
      <c r="N234" s="415">
        <v>604</v>
      </c>
      <c r="O234" s="415">
        <v>198</v>
      </c>
      <c r="P234" s="415">
        <v>342</v>
      </c>
      <c r="Q234" s="415">
        <v>21</v>
      </c>
      <c r="R234" s="415">
        <v>43</v>
      </c>
      <c r="S234" s="415">
        <v>631</v>
      </c>
      <c r="T234" s="415">
        <v>195</v>
      </c>
      <c r="U234" s="415">
        <v>345</v>
      </c>
      <c r="V234" s="415">
        <v>26</v>
      </c>
      <c r="W234" s="415">
        <v>65</v>
      </c>
      <c r="X234" s="415">
        <v>773</v>
      </c>
      <c r="Y234" s="415">
        <v>259</v>
      </c>
      <c r="Z234" s="415">
        <v>343</v>
      </c>
      <c r="AA234" s="415">
        <v>53</v>
      </c>
      <c r="AB234" s="415">
        <v>118</v>
      </c>
    </row>
    <row r="235" spans="1:28" ht="21" customHeight="1" x14ac:dyDescent="0.2">
      <c r="A235" s="523"/>
      <c r="B235" s="422" t="s">
        <v>40</v>
      </c>
      <c r="C235" s="424"/>
      <c r="D235" s="415">
        <v>769</v>
      </c>
      <c r="E235" s="415">
        <v>259</v>
      </c>
      <c r="F235" s="415">
        <v>401</v>
      </c>
      <c r="G235" s="415">
        <v>102</v>
      </c>
      <c r="H235" s="415">
        <v>7</v>
      </c>
      <c r="I235" s="415">
        <v>830</v>
      </c>
      <c r="J235" s="415">
        <v>304</v>
      </c>
      <c r="K235" s="415">
        <v>433</v>
      </c>
      <c r="L235" s="415">
        <v>85</v>
      </c>
      <c r="M235" s="415">
        <v>8</v>
      </c>
      <c r="N235" s="415">
        <v>1039</v>
      </c>
      <c r="O235" s="415">
        <v>379</v>
      </c>
      <c r="P235" s="415">
        <v>502</v>
      </c>
      <c r="Q235" s="415">
        <v>136</v>
      </c>
      <c r="R235" s="415">
        <v>22</v>
      </c>
      <c r="S235" s="415">
        <v>965</v>
      </c>
      <c r="T235" s="415">
        <v>354</v>
      </c>
      <c r="U235" s="415">
        <v>447</v>
      </c>
      <c r="V235" s="415">
        <v>143</v>
      </c>
      <c r="W235" s="415">
        <v>21</v>
      </c>
      <c r="X235" s="415">
        <v>893</v>
      </c>
      <c r="Y235" s="415">
        <v>322</v>
      </c>
      <c r="Z235" s="415">
        <v>413</v>
      </c>
      <c r="AA235" s="415">
        <v>137</v>
      </c>
      <c r="AB235" s="415">
        <v>21</v>
      </c>
    </row>
    <row r="236" spans="1:28" ht="21" x14ac:dyDescent="0.2">
      <c r="A236" s="523"/>
      <c r="B236" s="422" t="s">
        <v>291</v>
      </c>
      <c r="C236" s="424"/>
      <c r="D236" s="415">
        <v>20421</v>
      </c>
      <c r="E236" s="415">
        <v>9066</v>
      </c>
      <c r="F236" s="415">
        <v>8296</v>
      </c>
      <c r="G236" s="415">
        <v>2209</v>
      </c>
      <c r="H236" s="415">
        <v>850</v>
      </c>
      <c r="I236" s="415">
        <v>20517</v>
      </c>
      <c r="J236" s="415">
        <v>9650</v>
      </c>
      <c r="K236" s="415">
        <v>8252</v>
      </c>
      <c r="L236" s="415">
        <v>1830</v>
      </c>
      <c r="M236" s="415">
        <v>785</v>
      </c>
      <c r="N236" s="415">
        <v>22308</v>
      </c>
      <c r="O236" s="415">
        <v>10857</v>
      </c>
      <c r="P236" s="415">
        <v>8533</v>
      </c>
      <c r="Q236" s="415">
        <v>1955</v>
      </c>
      <c r="R236" s="415">
        <v>963</v>
      </c>
      <c r="S236" s="415">
        <v>22546</v>
      </c>
      <c r="T236" s="415">
        <v>10663</v>
      </c>
      <c r="U236" s="415">
        <v>8543</v>
      </c>
      <c r="V236" s="415">
        <v>2151</v>
      </c>
      <c r="W236" s="415">
        <v>1189</v>
      </c>
      <c r="X236" s="415">
        <v>23021</v>
      </c>
      <c r="Y236" s="415">
        <v>10203</v>
      </c>
      <c r="Z236" s="415">
        <v>8662</v>
      </c>
      <c r="AA236" s="415">
        <v>2400</v>
      </c>
      <c r="AB236" s="415">
        <v>1756</v>
      </c>
    </row>
    <row r="237" spans="1:28" x14ac:dyDescent="0.2">
      <c r="A237" s="523"/>
      <c r="B237" s="422" t="s">
        <v>293</v>
      </c>
      <c r="C237" s="424"/>
      <c r="D237" s="415">
        <v>3110</v>
      </c>
      <c r="E237" s="415">
        <v>920</v>
      </c>
      <c r="F237" s="415">
        <v>1638</v>
      </c>
      <c r="G237" s="415">
        <v>302</v>
      </c>
      <c r="H237" s="415">
        <v>250</v>
      </c>
      <c r="I237" s="415">
        <v>2829</v>
      </c>
      <c r="J237" s="415">
        <v>792</v>
      </c>
      <c r="K237" s="415">
        <v>1540</v>
      </c>
      <c r="L237" s="415">
        <v>257</v>
      </c>
      <c r="M237" s="415">
        <v>240</v>
      </c>
      <c r="N237" s="415">
        <v>2715</v>
      </c>
      <c r="O237" s="415">
        <v>750</v>
      </c>
      <c r="P237" s="415">
        <v>1430</v>
      </c>
      <c r="Q237" s="415">
        <v>230</v>
      </c>
      <c r="R237" s="415">
        <v>305</v>
      </c>
      <c r="S237" s="415">
        <v>2783</v>
      </c>
      <c r="T237" s="415">
        <v>747</v>
      </c>
      <c r="U237" s="415">
        <v>1477</v>
      </c>
      <c r="V237" s="415">
        <v>227</v>
      </c>
      <c r="W237" s="415">
        <v>332</v>
      </c>
      <c r="X237" s="415">
        <v>3162</v>
      </c>
      <c r="Y237" s="415">
        <v>770</v>
      </c>
      <c r="Z237" s="415">
        <v>1567</v>
      </c>
      <c r="AA237" s="415">
        <v>291</v>
      </c>
      <c r="AB237" s="415">
        <v>534</v>
      </c>
    </row>
    <row r="238" spans="1:28" x14ac:dyDescent="0.2">
      <c r="A238" s="523"/>
      <c r="B238" s="422" t="s">
        <v>271</v>
      </c>
      <c r="C238" s="424"/>
      <c r="D238" s="415">
        <v>35242</v>
      </c>
      <c r="E238" s="415">
        <v>14423</v>
      </c>
      <c r="F238" s="415">
        <v>14952</v>
      </c>
      <c r="G238" s="415">
        <v>3911</v>
      </c>
      <c r="H238" s="415">
        <v>1956</v>
      </c>
      <c r="I238" s="415">
        <v>33722</v>
      </c>
      <c r="J238" s="415">
        <v>14379</v>
      </c>
      <c r="K238" s="415">
        <v>14476</v>
      </c>
      <c r="L238" s="415">
        <v>3163</v>
      </c>
      <c r="M238" s="415">
        <v>1704</v>
      </c>
      <c r="N238" s="415">
        <v>34636</v>
      </c>
      <c r="O238" s="415">
        <v>15353</v>
      </c>
      <c r="P238" s="415">
        <v>14080</v>
      </c>
      <c r="Q238" s="415">
        <v>3194</v>
      </c>
      <c r="R238" s="415">
        <v>2009</v>
      </c>
      <c r="S238" s="415">
        <v>34658</v>
      </c>
      <c r="T238" s="415">
        <v>14815</v>
      </c>
      <c r="U238" s="415">
        <v>14060</v>
      </c>
      <c r="V238" s="415">
        <v>3367</v>
      </c>
      <c r="W238" s="415">
        <v>2416</v>
      </c>
      <c r="X238" s="415">
        <v>36273</v>
      </c>
      <c r="Y238" s="415">
        <v>14346</v>
      </c>
      <c r="Z238" s="415">
        <v>14479</v>
      </c>
      <c r="AA238" s="415">
        <v>3806</v>
      </c>
      <c r="AB238" s="415">
        <v>3642</v>
      </c>
    </row>
    <row r="239" spans="1:28" ht="21" x14ac:dyDescent="0.2">
      <c r="A239" s="523"/>
      <c r="B239" s="422" t="s">
        <v>359</v>
      </c>
      <c r="C239" s="424"/>
      <c r="D239" s="415">
        <v>32132</v>
      </c>
      <c r="E239" s="415">
        <v>13503</v>
      </c>
      <c r="F239" s="415">
        <v>13314</v>
      </c>
      <c r="G239" s="415">
        <v>3609</v>
      </c>
      <c r="H239" s="415">
        <v>1706</v>
      </c>
      <c r="I239" s="415">
        <v>30892</v>
      </c>
      <c r="J239" s="415">
        <v>13587</v>
      </c>
      <c r="K239" s="415">
        <v>12935</v>
      </c>
      <c r="L239" s="415">
        <v>2906</v>
      </c>
      <c r="M239" s="415">
        <v>1464</v>
      </c>
      <c r="N239" s="415">
        <v>31920</v>
      </c>
      <c r="O239" s="415">
        <v>14603</v>
      </c>
      <c r="P239" s="415">
        <v>12649</v>
      </c>
      <c r="Q239" s="415">
        <v>2964</v>
      </c>
      <c r="R239" s="415">
        <v>1704</v>
      </c>
      <c r="S239" s="415">
        <v>31875</v>
      </c>
      <c r="T239" s="415">
        <v>14068</v>
      </c>
      <c r="U239" s="415">
        <v>12583</v>
      </c>
      <c r="V239" s="415">
        <v>3140</v>
      </c>
      <c r="W239" s="415">
        <v>2084</v>
      </c>
      <c r="X239" s="415">
        <v>33111</v>
      </c>
      <c r="Y239" s="415">
        <v>13576</v>
      </c>
      <c r="Z239" s="415">
        <v>12912</v>
      </c>
      <c r="AA239" s="415">
        <v>3515</v>
      </c>
      <c r="AB239" s="415">
        <v>3108</v>
      </c>
    </row>
    <row r="240" spans="1:28" x14ac:dyDescent="0.2">
      <c r="A240" s="523"/>
      <c r="B240" s="422" t="s">
        <v>41</v>
      </c>
      <c r="C240" s="424"/>
      <c r="D240" s="415">
        <v>4268</v>
      </c>
      <c r="E240" s="415">
        <v>1904</v>
      </c>
      <c r="F240" s="415">
        <v>1904</v>
      </c>
      <c r="G240" s="415">
        <v>396</v>
      </c>
      <c r="H240" s="415">
        <v>64</v>
      </c>
      <c r="I240" s="415">
        <v>4544</v>
      </c>
      <c r="J240" s="415">
        <v>2209</v>
      </c>
      <c r="K240" s="415">
        <v>1939</v>
      </c>
      <c r="L240" s="415">
        <v>323</v>
      </c>
      <c r="M240" s="415">
        <v>73</v>
      </c>
      <c r="N240" s="415">
        <v>5388</v>
      </c>
      <c r="O240" s="415">
        <v>2727</v>
      </c>
      <c r="P240" s="415">
        <v>2127</v>
      </c>
      <c r="Q240" s="415">
        <v>418</v>
      </c>
      <c r="R240" s="415">
        <v>116</v>
      </c>
      <c r="S240" s="415">
        <v>5645</v>
      </c>
      <c r="T240" s="415">
        <v>2893</v>
      </c>
      <c r="U240" s="415">
        <v>2168</v>
      </c>
      <c r="V240" s="415">
        <v>441</v>
      </c>
      <c r="W240" s="415">
        <v>143</v>
      </c>
      <c r="X240" s="415">
        <v>5578</v>
      </c>
      <c r="Y240" s="415">
        <v>2651</v>
      </c>
      <c r="Z240" s="415">
        <v>2157</v>
      </c>
      <c r="AA240" s="415">
        <v>548</v>
      </c>
      <c r="AB240" s="415">
        <v>222</v>
      </c>
    </row>
    <row r="241" spans="1:28" x14ac:dyDescent="0.2">
      <c r="A241" s="523"/>
      <c r="B241" s="422" t="s">
        <v>42</v>
      </c>
      <c r="C241" s="424"/>
      <c r="D241" s="415">
        <v>5529</v>
      </c>
      <c r="E241" s="415">
        <v>2493</v>
      </c>
      <c r="F241" s="415">
        <v>2303</v>
      </c>
      <c r="G241" s="415">
        <v>550</v>
      </c>
      <c r="H241" s="415">
        <v>183</v>
      </c>
      <c r="I241" s="415">
        <v>5608</v>
      </c>
      <c r="J241" s="415">
        <v>2709</v>
      </c>
      <c r="K241" s="415">
        <v>2239</v>
      </c>
      <c r="L241" s="415">
        <v>475</v>
      </c>
      <c r="M241" s="415">
        <v>185</v>
      </c>
      <c r="N241" s="415">
        <v>6167</v>
      </c>
      <c r="O241" s="415">
        <v>3172</v>
      </c>
      <c r="P241" s="415">
        <v>2262</v>
      </c>
      <c r="Q241" s="415">
        <v>510</v>
      </c>
      <c r="R241" s="415">
        <v>223</v>
      </c>
      <c r="S241" s="415">
        <v>6471</v>
      </c>
      <c r="T241" s="415">
        <v>3159</v>
      </c>
      <c r="U241" s="415">
        <v>2407</v>
      </c>
      <c r="V241" s="415">
        <v>603</v>
      </c>
      <c r="W241" s="415">
        <v>302</v>
      </c>
      <c r="X241" s="415">
        <v>6425</v>
      </c>
      <c r="Y241" s="415">
        <v>3003</v>
      </c>
      <c r="Z241" s="415">
        <v>2388</v>
      </c>
      <c r="AA241" s="415">
        <v>613</v>
      </c>
      <c r="AB241" s="415">
        <v>421</v>
      </c>
    </row>
    <row r="242" spans="1:28" x14ac:dyDescent="0.2">
      <c r="A242" s="523"/>
      <c r="B242" s="422" t="s">
        <v>43</v>
      </c>
      <c r="C242" s="424"/>
      <c r="D242" s="415">
        <v>5203</v>
      </c>
      <c r="E242" s="415">
        <v>2400</v>
      </c>
      <c r="F242" s="415">
        <v>1939</v>
      </c>
      <c r="G242" s="415">
        <v>569</v>
      </c>
      <c r="H242" s="415">
        <v>295</v>
      </c>
      <c r="I242" s="415">
        <v>5001</v>
      </c>
      <c r="J242" s="415">
        <v>2383</v>
      </c>
      <c r="K242" s="415">
        <v>1899</v>
      </c>
      <c r="L242" s="415">
        <v>460</v>
      </c>
      <c r="M242" s="415">
        <v>259</v>
      </c>
      <c r="N242" s="415">
        <v>5269</v>
      </c>
      <c r="O242" s="415">
        <v>2545</v>
      </c>
      <c r="P242" s="415">
        <v>1924</v>
      </c>
      <c r="Q242" s="415">
        <v>470</v>
      </c>
      <c r="R242" s="415">
        <v>330</v>
      </c>
      <c r="S242" s="415">
        <v>5120</v>
      </c>
      <c r="T242" s="415">
        <v>2364</v>
      </c>
      <c r="U242" s="415">
        <v>1842</v>
      </c>
      <c r="V242" s="415">
        <v>526</v>
      </c>
      <c r="W242" s="415">
        <v>388</v>
      </c>
      <c r="X242" s="415">
        <v>5381</v>
      </c>
      <c r="Y242" s="415">
        <v>2341</v>
      </c>
      <c r="Z242" s="415">
        <v>1890</v>
      </c>
      <c r="AA242" s="415">
        <v>599</v>
      </c>
      <c r="AB242" s="415">
        <v>551</v>
      </c>
    </row>
    <row r="243" spans="1:28" x14ac:dyDescent="0.2">
      <c r="A243" s="523"/>
      <c r="B243" s="422" t="s">
        <v>44</v>
      </c>
      <c r="C243" s="424"/>
      <c r="D243" s="415">
        <v>4652</v>
      </c>
      <c r="E243" s="415">
        <v>2010</v>
      </c>
      <c r="F243" s="415">
        <v>1749</v>
      </c>
      <c r="G243" s="415">
        <v>592</v>
      </c>
      <c r="H243" s="415">
        <v>301</v>
      </c>
      <c r="I243" s="415">
        <v>4534</v>
      </c>
      <c r="J243" s="415">
        <v>2045</v>
      </c>
      <c r="K243" s="415">
        <v>1742</v>
      </c>
      <c r="L243" s="415">
        <v>487</v>
      </c>
      <c r="M243" s="415">
        <v>260</v>
      </c>
      <c r="N243" s="415">
        <v>4445</v>
      </c>
      <c r="O243" s="415">
        <v>2034</v>
      </c>
      <c r="P243" s="415">
        <v>1718</v>
      </c>
      <c r="Q243" s="415">
        <v>421</v>
      </c>
      <c r="R243" s="415">
        <v>272</v>
      </c>
      <c r="S243" s="415">
        <v>4345</v>
      </c>
      <c r="T243" s="415">
        <v>1893</v>
      </c>
      <c r="U243" s="415">
        <v>1679</v>
      </c>
      <c r="V243" s="415">
        <v>438</v>
      </c>
      <c r="W243" s="415">
        <v>335</v>
      </c>
      <c r="X243" s="415">
        <v>4744</v>
      </c>
      <c r="Y243" s="415">
        <v>1886</v>
      </c>
      <c r="Z243" s="415">
        <v>1814</v>
      </c>
      <c r="AA243" s="415">
        <v>503</v>
      </c>
      <c r="AB243" s="415">
        <v>541</v>
      </c>
    </row>
    <row r="244" spans="1:28" x14ac:dyDescent="0.2">
      <c r="A244" s="523"/>
      <c r="B244" s="422" t="s">
        <v>46</v>
      </c>
      <c r="C244" s="424"/>
      <c r="D244" s="415">
        <v>3808</v>
      </c>
      <c r="E244" s="415">
        <v>1562</v>
      </c>
      <c r="F244" s="415">
        <v>1521</v>
      </c>
      <c r="G244" s="415">
        <v>471</v>
      </c>
      <c r="H244" s="415">
        <v>254</v>
      </c>
      <c r="I244" s="415">
        <v>3523</v>
      </c>
      <c r="J244" s="415">
        <v>1529</v>
      </c>
      <c r="K244" s="415">
        <v>1422</v>
      </c>
      <c r="L244" s="415">
        <v>359</v>
      </c>
      <c r="M244" s="415">
        <v>213</v>
      </c>
      <c r="N244" s="415">
        <v>3397</v>
      </c>
      <c r="O244" s="415">
        <v>1438</v>
      </c>
      <c r="P244" s="415">
        <v>1357</v>
      </c>
      <c r="Q244" s="415">
        <v>356</v>
      </c>
      <c r="R244" s="415">
        <v>246</v>
      </c>
      <c r="S244" s="415">
        <v>3340</v>
      </c>
      <c r="T244" s="415">
        <v>1339</v>
      </c>
      <c r="U244" s="415">
        <v>1335</v>
      </c>
      <c r="V244" s="415">
        <v>350</v>
      </c>
      <c r="W244" s="415">
        <v>316</v>
      </c>
      <c r="X244" s="415">
        <v>3511</v>
      </c>
      <c r="Y244" s="415">
        <v>1273</v>
      </c>
      <c r="Z244" s="415">
        <v>1412</v>
      </c>
      <c r="AA244" s="415">
        <v>384</v>
      </c>
      <c r="AB244" s="415">
        <v>442</v>
      </c>
    </row>
    <row r="245" spans="1:28" x14ac:dyDescent="0.2">
      <c r="A245" s="523"/>
      <c r="B245" s="422" t="s">
        <v>47</v>
      </c>
      <c r="C245" s="424"/>
      <c r="D245" s="415">
        <v>2996</v>
      </c>
      <c r="E245" s="415">
        <v>1176</v>
      </c>
      <c r="F245" s="415">
        <v>1240</v>
      </c>
      <c r="G245" s="415">
        <v>356</v>
      </c>
      <c r="H245" s="415">
        <v>224</v>
      </c>
      <c r="I245" s="415">
        <v>2541</v>
      </c>
      <c r="J245" s="415">
        <v>983</v>
      </c>
      <c r="K245" s="415">
        <v>1124</v>
      </c>
      <c r="L245" s="415">
        <v>270</v>
      </c>
      <c r="M245" s="415">
        <v>164</v>
      </c>
      <c r="N245" s="415">
        <v>2369</v>
      </c>
      <c r="O245" s="415">
        <v>961</v>
      </c>
      <c r="P245" s="415">
        <v>982</v>
      </c>
      <c r="Q245" s="415">
        <v>241</v>
      </c>
      <c r="R245" s="415">
        <v>185</v>
      </c>
      <c r="S245" s="415">
        <v>2354</v>
      </c>
      <c r="T245" s="415">
        <v>905</v>
      </c>
      <c r="U245" s="415">
        <v>990</v>
      </c>
      <c r="V245" s="415">
        <v>250</v>
      </c>
      <c r="W245" s="415">
        <v>209</v>
      </c>
      <c r="X245" s="415">
        <v>2574</v>
      </c>
      <c r="Y245" s="415">
        <v>910</v>
      </c>
      <c r="Z245" s="415">
        <v>1051</v>
      </c>
      <c r="AA245" s="415">
        <v>293</v>
      </c>
      <c r="AB245" s="415">
        <v>320</v>
      </c>
    </row>
    <row r="246" spans="1:28" x14ac:dyDescent="0.2">
      <c r="A246" s="523"/>
      <c r="B246" s="422" t="s">
        <v>292</v>
      </c>
      <c r="C246" s="424"/>
      <c r="D246" s="415">
        <v>2170</v>
      </c>
      <c r="E246" s="415">
        <v>783</v>
      </c>
      <c r="F246" s="415">
        <v>970</v>
      </c>
      <c r="G246" s="415">
        <v>250</v>
      </c>
      <c r="H246" s="415">
        <v>167</v>
      </c>
      <c r="I246" s="415">
        <v>1824</v>
      </c>
      <c r="J246" s="415">
        <v>623</v>
      </c>
      <c r="K246" s="415">
        <v>868</v>
      </c>
      <c r="L246" s="415">
        <v>204</v>
      </c>
      <c r="M246" s="415">
        <v>129</v>
      </c>
      <c r="N246" s="415">
        <v>1629</v>
      </c>
      <c r="O246" s="415">
        <v>588</v>
      </c>
      <c r="P246" s="415">
        <v>729</v>
      </c>
      <c r="Q246" s="415">
        <v>189</v>
      </c>
      <c r="R246" s="415">
        <v>123</v>
      </c>
      <c r="S246" s="415">
        <v>1541</v>
      </c>
      <c r="T246" s="415">
        <v>518</v>
      </c>
      <c r="U246" s="415">
        <v>710</v>
      </c>
      <c r="V246" s="415">
        <v>161</v>
      </c>
      <c r="W246" s="415">
        <v>152</v>
      </c>
      <c r="X246" s="415">
        <v>1724</v>
      </c>
      <c r="Y246" s="415">
        <v>528</v>
      </c>
      <c r="Z246" s="415">
        <v>744</v>
      </c>
      <c r="AA246" s="415">
        <v>188</v>
      </c>
      <c r="AB246" s="415">
        <v>264</v>
      </c>
    </row>
    <row r="247" spans="1:28" x14ac:dyDescent="0.2">
      <c r="A247" s="523"/>
      <c r="B247" s="422" t="s">
        <v>49</v>
      </c>
      <c r="C247" s="424"/>
      <c r="D247" s="415">
        <v>1561</v>
      </c>
      <c r="E247" s="415">
        <v>529</v>
      </c>
      <c r="F247" s="415">
        <v>730</v>
      </c>
      <c r="G247" s="415">
        <v>184</v>
      </c>
      <c r="H247" s="415">
        <v>118</v>
      </c>
      <c r="I247" s="415">
        <v>1453</v>
      </c>
      <c r="J247" s="415">
        <v>482</v>
      </c>
      <c r="K247" s="415">
        <v>730</v>
      </c>
      <c r="L247" s="415">
        <v>143</v>
      </c>
      <c r="M247" s="415">
        <v>98</v>
      </c>
      <c r="N247" s="415">
        <v>1274</v>
      </c>
      <c r="O247" s="415">
        <v>463</v>
      </c>
      <c r="P247" s="415">
        <v>581</v>
      </c>
      <c r="Q247" s="415">
        <v>126</v>
      </c>
      <c r="R247" s="415">
        <v>104</v>
      </c>
      <c r="S247" s="415">
        <v>1183</v>
      </c>
      <c r="T247" s="415">
        <v>364</v>
      </c>
      <c r="U247" s="415">
        <v>580</v>
      </c>
      <c r="V247" s="415">
        <v>125</v>
      </c>
      <c r="W247" s="415">
        <v>114</v>
      </c>
      <c r="X247" s="415">
        <v>1273</v>
      </c>
      <c r="Y247" s="415">
        <v>372</v>
      </c>
      <c r="Z247" s="415">
        <v>590</v>
      </c>
      <c r="AA247" s="415">
        <v>140</v>
      </c>
      <c r="AB247" s="415">
        <v>171</v>
      </c>
    </row>
    <row r="248" spans="1:28" x14ac:dyDescent="0.2">
      <c r="A248" s="523"/>
      <c r="B248" s="422" t="s">
        <v>50</v>
      </c>
      <c r="C248" s="424"/>
      <c r="D248" s="415">
        <v>1176</v>
      </c>
      <c r="E248" s="415">
        <v>387</v>
      </c>
      <c r="F248" s="415">
        <v>557</v>
      </c>
      <c r="G248" s="415">
        <v>139</v>
      </c>
      <c r="H248" s="415">
        <v>93</v>
      </c>
      <c r="I248" s="415">
        <v>1034</v>
      </c>
      <c r="J248" s="415">
        <v>320</v>
      </c>
      <c r="K248" s="415">
        <v>539</v>
      </c>
      <c r="L248" s="415">
        <v>100</v>
      </c>
      <c r="M248" s="415">
        <v>75</v>
      </c>
      <c r="N248" s="415">
        <v>943</v>
      </c>
      <c r="O248" s="415">
        <v>296</v>
      </c>
      <c r="P248" s="415">
        <v>467</v>
      </c>
      <c r="Q248" s="415">
        <v>97</v>
      </c>
      <c r="R248" s="415">
        <v>83</v>
      </c>
      <c r="S248" s="415">
        <v>911</v>
      </c>
      <c r="T248" s="415">
        <v>279</v>
      </c>
      <c r="U248" s="415">
        <v>425</v>
      </c>
      <c r="V248" s="415">
        <v>103</v>
      </c>
      <c r="W248" s="415">
        <v>104</v>
      </c>
      <c r="X248" s="415">
        <v>1008</v>
      </c>
      <c r="Y248" s="415">
        <v>290</v>
      </c>
      <c r="Z248" s="415">
        <v>453</v>
      </c>
      <c r="AA248" s="415">
        <v>110</v>
      </c>
      <c r="AB248" s="415">
        <v>155</v>
      </c>
    </row>
    <row r="249" spans="1:28" ht="12.75" customHeight="1" x14ac:dyDescent="0.2">
      <c r="A249" s="523" t="s">
        <v>114</v>
      </c>
      <c r="B249" s="422" t="s">
        <v>101</v>
      </c>
      <c r="C249" s="424"/>
      <c r="D249" s="415">
        <v>13018</v>
      </c>
      <c r="E249" s="415">
        <v>5865</v>
      </c>
      <c r="F249" s="415">
        <v>4955</v>
      </c>
      <c r="G249" s="415">
        <v>1517</v>
      </c>
      <c r="H249" s="415">
        <v>681</v>
      </c>
      <c r="I249" s="415">
        <v>12088</v>
      </c>
      <c r="J249" s="415">
        <v>5527</v>
      </c>
      <c r="K249" s="415">
        <v>4592</v>
      </c>
      <c r="L249" s="415">
        <v>1313</v>
      </c>
      <c r="M249" s="415">
        <v>656</v>
      </c>
      <c r="N249" s="415">
        <v>12371</v>
      </c>
      <c r="O249" s="415">
        <v>5983</v>
      </c>
      <c r="P249" s="415">
        <v>4300</v>
      </c>
      <c r="Q249" s="415">
        <v>1325</v>
      </c>
      <c r="R249" s="415">
        <v>763</v>
      </c>
      <c r="S249" s="415">
        <v>12403</v>
      </c>
      <c r="T249" s="415">
        <v>5579</v>
      </c>
      <c r="U249" s="415">
        <v>4662</v>
      </c>
      <c r="V249" s="415">
        <v>1272</v>
      </c>
      <c r="W249" s="415">
        <v>890</v>
      </c>
      <c r="X249" s="415">
        <v>12832</v>
      </c>
      <c r="Y249" s="415">
        <v>5555</v>
      </c>
      <c r="Z249" s="415">
        <v>5033</v>
      </c>
      <c r="AA249" s="415">
        <v>1380</v>
      </c>
      <c r="AB249" s="415">
        <v>864</v>
      </c>
    </row>
    <row r="250" spans="1:28" x14ac:dyDescent="0.2">
      <c r="A250" s="523"/>
      <c r="B250" s="422" t="s">
        <v>102</v>
      </c>
      <c r="C250" s="424"/>
      <c r="D250" s="415">
        <v>8553</v>
      </c>
      <c r="E250" s="415">
        <v>3798</v>
      </c>
      <c r="F250" s="415">
        <v>3347</v>
      </c>
      <c r="G250" s="415">
        <v>942</v>
      </c>
      <c r="H250" s="415">
        <v>466</v>
      </c>
      <c r="I250" s="415">
        <v>8010</v>
      </c>
      <c r="J250" s="415">
        <v>3506</v>
      </c>
      <c r="K250" s="415">
        <v>3234</v>
      </c>
      <c r="L250" s="415">
        <v>820</v>
      </c>
      <c r="M250" s="415">
        <v>450</v>
      </c>
      <c r="N250" s="415">
        <v>8155</v>
      </c>
      <c r="O250" s="415">
        <v>3712</v>
      </c>
      <c r="P250" s="415">
        <v>3025</v>
      </c>
      <c r="Q250" s="415">
        <v>913</v>
      </c>
      <c r="R250" s="415">
        <v>505</v>
      </c>
      <c r="S250" s="415">
        <v>7943</v>
      </c>
      <c r="T250" s="415">
        <v>3431</v>
      </c>
      <c r="U250" s="415">
        <v>3126</v>
      </c>
      <c r="V250" s="415">
        <v>813</v>
      </c>
      <c r="W250" s="415">
        <v>573</v>
      </c>
      <c r="X250" s="415">
        <v>8080</v>
      </c>
      <c r="Y250" s="415">
        <v>3403</v>
      </c>
      <c r="Z250" s="415">
        <v>3314</v>
      </c>
      <c r="AA250" s="415">
        <v>855</v>
      </c>
      <c r="AB250" s="415">
        <v>508</v>
      </c>
    </row>
    <row r="251" spans="1:28" x14ac:dyDescent="0.2">
      <c r="A251" s="523"/>
      <c r="B251" s="422" t="s">
        <v>54</v>
      </c>
      <c r="C251" s="424"/>
      <c r="D251" s="415">
        <v>18010</v>
      </c>
      <c r="E251" s="415">
        <v>8433</v>
      </c>
      <c r="F251" s="415">
        <v>6629</v>
      </c>
      <c r="G251" s="415">
        <v>2030</v>
      </c>
      <c r="H251" s="415">
        <v>918</v>
      </c>
      <c r="I251" s="415">
        <v>16715</v>
      </c>
      <c r="J251" s="415">
        <v>7757</v>
      </c>
      <c r="K251" s="415">
        <v>6330</v>
      </c>
      <c r="L251" s="415">
        <v>1777</v>
      </c>
      <c r="M251" s="415">
        <v>851</v>
      </c>
      <c r="N251" s="415">
        <v>16988</v>
      </c>
      <c r="O251" s="415">
        <v>8375</v>
      </c>
      <c r="P251" s="415">
        <v>5824</v>
      </c>
      <c r="Q251" s="415">
        <v>1807</v>
      </c>
      <c r="R251" s="415">
        <v>982</v>
      </c>
      <c r="S251" s="415">
        <v>16241</v>
      </c>
      <c r="T251" s="415">
        <v>7557</v>
      </c>
      <c r="U251" s="415">
        <v>5988</v>
      </c>
      <c r="V251" s="415">
        <v>1613</v>
      </c>
      <c r="W251" s="415">
        <v>1083</v>
      </c>
      <c r="X251" s="415">
        <v>16027</v>
      </c>
      <c r="Y251" s="415">
        <v>7315</v>
      </c>
      <c r="Z251" s="415">
        <v>6128</v>
      </c>
      <c r="AA251" s="415">
        <v>1619</v>
      </c>
      <c r="AB251" s="415">
        <v>965</v>
      </c>
    </row>
    <row r="252" spans="1:28" x14ac:dyDescent="0.2">
      <c r="A252" s="523"/>
      <c r="B252" s="422" t="s">
        <v>55</v>
      </c>
      <c r="C252" s="424"/>
      <c r="D252" s="415">
        <v>3563</v>
      </c>
      <c r="E252" s="415">
        <v>1230</v>
      </c>
      <c r="F252" s="415">
        <v>1673</v>
      </c>
      <c r="G252" s="415">
        <v>430</v>
      </c>
      <c r="H252" s="415">
        <v>230</v>
      </c>
      <c r="I252" s="415">
        <v>3392</v>
      </c>
      <c r="J252" s="415">
        <v>1280</v>
      </c>
      <c r="K252" s="415">
        <v>1498</v>
      </c>
      <c r="L252" s="415">
        <v>359</v>
      </c>
      <c r="M252" s="415">
        <v>255</v>
      </c>
      <c r="N252" s="415">
        <v>3538</v>
      </c>
      <c r="O252" s="415">
        <v>1320</v>
      </c>
      <c r="P252" s="415">
        <v>1501</v>
      </c>
      <c r="Q252" s="415">
        <v>431</v>
      </c>
      <c r="R252" s="415">
        <v>286</v>
      </c>
      <c r="S252" s="415">
        <v>4105</v>
      </c>
      <c r="T252" s="415">
        <v>1453</v>
      </c>
      <c r="U252" s="415">
        <v>1800</v>
      </c>
      <c r="V252" s="415">
        <v>472</v>
      </c>
      <c r="W252" s="415">
        <v>380</v>
      </c>
      <c r="X252" s="415">
        <v>4885</v>
      </c>
      <c r="Y252" s="415">
        <v>1643</v>
      </c>
      <c r="Z252" s="415">
        <v>2219</v>
      </c>
      <c r="AA252" s="415">
        <v>616</v>
      </c>
      <c r="AB252" s="415">
        <v>407</v>
      </c>
    </row>
    <row r="253" spans="1:28" x14ac:dyDescent="0.2">
      <c r="A253" s="523"/>
      <c r="B253" s="422" t="s">
        <v>284</v>
      </c>
      <c r="C253" s="424"/>
      <c r="D253" s="415">
        <v>319</v>
      </c>
      <c r="E253" s="415">
        <v>104</v>
      </c>
      <c r="F253" s="415">
        <v>161</v>
      </c>
      <c r="G253" s="415">
        <v>38</v>
      </c>
      <c r="H253" s="415">
        <v>16</v>
      </c>
      <c r="I253" s="415">
        <v>273</v>
      </c>
      <c r="J253" s="415">
        <v>95</v>
      </c>
      <c r="K253" s="415">
        <v>128</v>
      </c>
      <c r="L253" s="415">
        <v>31</v>
      </c>
      <c r="M253" s="415">
        <v>19</v>
      </c>
      <c r="N253" s="415">
        <v>245</v>
      </c>
      <c r="O253" s="415">
        <v>94</v>
      </c>
      <c r="P253" s="415">
        <v>98</v>
      </c>
      <c r="Q253" s="415">
        <v>31</v>
      </c>
      <c r="R253" s="415">
        <v>22</v>
      </c>
      <c r="S253" s="415">
        <v>217</v>
      </c>
      <c r="T253" s="415">
        <v>76</v>
      </c>
      <c r="U253" s="415">
        <v>100</v>
      </c>
      <c r="V253" s="415">
        <v>24</v>
      </c>
      <c r="W253" s="415">
        <v>17</v>
      </c>
      <c r="X253" s="415">
        <v>214</v>
      </c>
      <c r="Y253" s="415">
        <v>90</v>
      </c>
      <c r="Z253" s="415">
        <v>87</v>
      </c>
      <c r="AA253" s="415">
        <v>21</v>
      </c>
      <c r="AB253" s="415">
        <v>16</v>
      </c>
    </row>
    <row r="254" spans="1:28" x14ac:dyDescent="0.2">
      <c r="A254" s="523"/>
      <c r="B254" s="422" t="s">
        <v>57</v>
      </c>
      <c r="C254" s="424"/>
      <c r="D254" s="415">
        <v>178</v>
      </c>
      <c r="E254" s="415">
        <v>73</v>
      </c>
      <c r="F254" s="415">
        <v>67</v>
      </c>
      <c r="G254" s="415">
        <v>25</v>
      </c>
      <c r="H254" s="415">
        <v>13</v>
      </c>
      <c r="I254" s="415">
        <v>172</v>
      </c>
      <c r="J254" s="415">
        <v>72</v>
      </c>
      <c r="K254" s="415">
        <v>78</v>
      </c>
      <c r="L254" s="415">
        <v>15</v>
      </c>
      <c r="M254" s="415">
        <v>7</v>
      </c>
      <c r="N254" s="415">
        <v>156</v>
      </c>
      <c r="O254" s="415">
        <v>77</v>
      </c>
      <c r="P254" s="415">
        <v>55</v>
      </c>
      <c r="Q254" s="415">
        <v>13</v>
      </c>
      <c r="R254" s="415">
        <v>11</v>
      </c>
      <c r="S254" s="415">
        <v>167</v>
      </c>
      <c r="T254" s="415">
        <v>60</v>
      </c>
      <c r="U254" s="415">
        <v>73</v>
      </c>
      <c r="V254" s="415">
        <v>13</v>
      </c>
      <c r="W254" s="415">
        <v>21</v>
      </c>
      <c r="X254" s="415">
        <v>147</v>
      </c>
      <c r="Y254" s="415">
        <v>55</v>
      </c>
      <c r="Z254" s="415">
        <v>68</v>
      </c>
      <c r="AA254" s="415">
        <v>14</v>
      </c>
      <c r="AB254" s="415">
        <v>10</v>
      </c>
    </row>
    <row r="255" spans="1:28" ht="31.5" customHeight="1" x14ac:dyDescent="0.2">
      <c r="A255" s="523"/>
      <c r="B255" s="422" t="s">
        <v>285</v>
      </c>
      <c r="C255" s="424"/>
      <c r="D255" s="415">
        <v>177</v>
      </c>
      <c r="E255" s="415">
        <v>62</v>
      </c>
      <c r="F255" s="415">
        <v>75</v>
      </c>
      <c r="G255" s="415">
        <v>21</v>
      </c>
      <c r="H255" s="415">
        <v>19</v>
      </c>
      <c r="I255" s="415">
        <v>176</v>
      </c>
      <c r="J255" s="415">
        <v>68</v>
      </c>
      <c r="K255" s="415">
        <v>74</v>
      </c>
      <c r="L255" s="415">
        <v>16</v>
      </c>
      <c r="M255" s="415">
        <v>18</v>
      </c>
      <c r="N255" s="415">
        <v>178</v>
      </c>
      <c r="O255" s="415">
        <v>63</v>
      </c>
      <c r="P255" s="415">
        <v>71</v>
      </c>
      <c r="Q255" s="415">
        <v>20</v>
      </c>
      <c r="R255" s="415">
        <v>24</v>
      </c>
      <c r="S255" s="415">
        <v>186</v>
      </c>
      <c r="T255" s="415">
        <v>69</v>
      </c>
      <c r="U255" s="415">
        <v>81</v>
      </c>
      <c r="V255" s="415">
        <v>11</v>
      </c>
      <c r="W255" s="415">
        <v>25</v>
      </c>
      <c r="X255" s="415">
        <v>209</v>
      </c>
      <c r="Y255" s="415">
        <v>88</v>
      </c>
      <c r="Z255" s="415">
        <v>70</v>
      </c>
      <c r="AA255" s="415">
        <v>17</v>
      </c>
      <c r="AB255" s="415">
        <v>34</v>
      </c>
    </row>
    <row r="256" spans="1:28" ht="31.5" x14ac:dyDescent="0.2">
      <c r="A256" s="523"/>
      <c r="B256" s="422" t="s">
        <v>286</v>
      </c>
      <c r="C256" s="424"/>
      <c r="D256" s="415">
        <v>7405</v>
      </c>
      <c r="E256" s="415">
        <v>2813</v>
      </c>
      <c r="F256" s="415">
        <v>3194</v>
      </c>
      <c r="G256" s="415">
        <v>938</v>
      </c>
      <c r="H256" s="415">
        <v>460</v>
      </c>
      <c r="I256" s="415">
        <v>6942</v>
      </c>
      <c r="J256" s="415">
        <v>2697</v>
      </c>
      <c r="K256" s="415">
        <v>2995</v>
      </c>
      <c r="L256" s="415">
        <v>813</v>
      </c>
      <c r="M256" s="415">
        <v>437</v>
      </c>
      <c r="N256" s="415">
        <v>7097</v>
      </c>
      <c r="O256" s="415">
        <v>2941</v>
      </c>
      <c r="P256" s="415">
        <v>2820</v>
      </c>
      <c r="Q256" s="415">
        <v>843</v>
      </c>
      <c r="R256" s="415">
        <v>493</v>
      </c>
      <c r="S256" s="415">
        <v>6825</v>
      </c>
      <c r="T256" s="415">
        <v>2642</v>
      </c>
      <c r="U256" s="415">
        <v>2854</v>
      </c>
      <c r="V256" s="415">
        <v>783</v>
      </c>
      <c r="W256" s="415">
        <v>546</v>
      </c>
      <c r="X256" s="415">
        <v>6893</v>
      </c>
      <c r="Y256" s="415">
        <v>2529</v>
      </c>
      <c r="Z256" s="415">
        <v>3032</v>
      </c>
      <c r="AA256" s="415">
        <v>831</v>
      </c>
      <c r="AB256" s="415">
        <v>501</v>
      </c>
    </row>
    <row r="257" spans="1:28" ht="21" x14ac:dyDescent="0.2">
      <c r="A257" s="523"/>
      <c r="B257" s="422" t="s">
        <v>170</v>
      </c>
      <c r="C257" s="424"/>
      <c r="D257" s="415">
        <v>7160</v>
      </c>
      <c r="E257" s="415">
        <v>3775</v>
      </c>
      <c r="F257" s="415">
        <v>2247</v>
      </c>
      <c r="G257" s="415">
        <v>801</v>
      </c>
      <c r="H257" s="415">
        <v>337</v>
      </c>
      <c r="I257" s="415">
        <v>6833</v>
      </c>
      <c r="J257" s="415">
        <v>3672</v>
      </c>
      <c r="K257" s="415">
        <v>2125</v>
      </c>
      <c r="L257" s="415">
        <v>714</v>
      </c>
      <c r="M257" s="415">
        <v>322</v>
      </c>
      <c r="N257" s="415">
        <v>7031</v>
      </c>
      <c r="O257" s="415">
        <v>4071</v>
      </c>
      <c r="P257" s="415">
        <v>1894</v>
      </c>
      <c r="Q257" s="415">
        <v>713</v>
      </c>
      <c r="R257" s="415">
        <v>353</v>
      </c>
      <c r="S257" s="415">
        <v>7117</v>
      </c>
      <c r="T257" s="415">
        <v>3844</v>
      </c>
      <c r="U257" s="415">
        <v>2146</v>
      </c>
      <c r="V257" s="415">
        <v>688</v>
      </c>
      <c r="W257" s="415">
        <v>439</v>
      </c>
      <c r="X257" s="415">
        <v>7463</v>
      </c>
      <c r="Y257" s="415">
        <v>3896</v>
      </c>
      <c r="Z257" s="415">
        <v>2376</v>
      </c>
      <c r="AA257" s="415">
        <v>773</v>
      </c>
      <c r="AB257" s="415">
        <v>418</v>
      </c>
    </row>
    <row r="258" spans="1:28" ht="21" x14ac:dyDescent="0.2">
      <c r="A258" s="523"/>
      <c r="B258" s="422" t="s">
        <v>60</v>
      </c>
      <c r="C258" s="424"/>
      <c r="D258" s="415">
        <v>2783</v>
      </c>
      <c r="E258" s="415">
        <v>1451</v>
      </c>
      <c r="F258" s="415">
        <v>905</v>
      </c>
      <c r="G258" s="415">
        <v>288</v>
      </c>
      <c r="H258" s="415">
        <v>139</v>
      </c>
      <c r="I258" s="415">
        <v>2392</v>
      </c>
      <c r="J258" s="415">
        <v>1252</v>
      </c>
      <c r="K258" s="415">
        <v>775</v>
      </c>
      <c r="L258" s="415">
        <v>231</v>
      </c>
      <c r="M258" s="415">
        <v>134</v>
      </c>
      <c r="N258" s="415">
        <v>2410</v>
      </c>
      <c r="O258" s="415">
        <v>1269</v>
      </c>
      <c r="P258" s="415">
        <v>746</v>
      </c>
      <c r="Q258" s="415">
        <v>246</v>
      </c>
      <c r="R258" s="415">
        <v>149</v>
      </c>
      <c r="S258" s="415">
        <v>2375</v>
      </c>
      <c r="T258" s="415">
        <v>1203</v>
      </c>
      <c r="U258" s="415">
        <v>792</v>
      </c>
      <c r="V258" s="415">
        <v>212</v>
      </c>
      <c r="W258" s="415">
        <v>168</v>
      </c>
      <c r="X258" s="415">
        <v>2484</v>
      </c>
      <c r="Y258" s="415">
        <v>1223</v>
      </c>
      <c r="Z258" s="415">
        <v>852</v>
      </c>
      <c r="AA258" s="415">
        <v>246</v>
      </c>
      <c r="AB258" s="415">
        <v>163</v>
      </c>
    </row>
    <row r="259" spans="1:28" ht="31.5" customHeight="1" x14ac:dyDescent="0.2">
      <c r="A259" s="523"/>
      <c r="B259" s="422" t="s">
        <v>171</v>
      </c>
      <c r="C259" s="424"/>
      <c r="D259" s="415">
        <v>2891</v>
      </c>
      <c r="E259" s="415">
        <v>1122</v>
      </c>
      <c r="F259" s="415">
        <v>1378</v>
      </c>
      <c r="G259" s="415">
        <v>286</v>
      </c>
      <c r="H259" s="415">
        <v>105</v>
      </c>
      <c r="I259" s="415">
        <v>2783</v>
      </c>
      <c r="J259" s="415">
        <v>985</v>
      </c>
      <c r="K259" s="415">
        <v>1422</v>
      </c>
      <c r="L259" s="415">
        <v>260</v>
      </c>
      <c r="M259" s="415">
        <v>116</v>
      </c>
      <c r="N259" s="415">
        <v>2813</v>
      </c>
      <c r="O259" s="415">
        <v>987</v>
      </c>
      <c r="P259" s="415">
        <v>1370</v>
      </c>
      <c r="Q259" s="415">
        <v>312</v>
      </c>
      <c r="R259" s="415">
        <v>144</v>
      </c>
      <c r="S259" s="415">
        <v>2749</v>
      </c>
      <c r="T259" s="415">
        <v>893</v>
      </c>
      <c r="U259" s="415">
        <v>1384</v>
      </c>
      <c r="V259" s="415">
        <v>304</v>
      </c>
      <c r="W259" s="415">
        <v>168</v>
      </c>
      <c r="X259" s="415">
        <v>2751</v>
      </c>
      <c r="Y259" s="415">
        <v>879</v>
      </c>
      <c r="Z259" s="415">
        <v>1441</v>
      </c>
      <c r="AA259" s="415">
        <v>274</v>
      </c>
      <c r="AB259" s="415">
        <v>157</v>
      </c>
    </row>
    <row r="260" spans="1:28" ht="31.5" customHeight="1" x14ac:dyDescent="0.2">
      <c r="A260" s="523"/>
      <c r="B260" s="422" t="s">
        <v>287</v>
      </c>
      <c r="C260" s="424"/>
      <c r="D260" s="415">
        <v>1157</v>
      </c>
      <c r="E260" s="415">
        <v>440</v>
      </c>
      <c r="F260" s="415">
        <v>503</v>
      </c>
      <c r="G260" s="415">
        <v>126</v>
      </c>
      <c r="H260" s="415">
        <v>88</v>
      </c>
      <c r="I260" s="415">
        <v>981</v>
      </c>
      <c r="J260" s="415">
        <v>363</v>
      </c>
      <c r="K260" s="415">
        <v>437</v>
      </c>
      <c r="L260" s="415">
        <v>102</v>
      </c>
      <c r="M260" s="415">
        <v>79</v>
      </c>
      <c r="N260" s="415">
        <v>997</v>
      </c>
      <c r="O260" s="415">
        <v>364</v>
      </c>
      <c r="P260" s="415">
        <v>424</v>
      </c>
      <c r="Q260" s="415">
        <v>104</v>
      </c>
      <c r="R260" s="415">
        <v>105</v>
      </c>
      <c r="S260" s="415">
        <v>1094</v>
      </c>
      <c r="T260" s="415">
        <v>359</v>
      </c>
      <c r="U260" s="415">
        <v>531</v>
      </c>
      <c r="V260" s="415">
        <v>87</v>
      </c>
      <c r="W260" s="415">
        <v>117</v>
      </c>
      <c r="X260" s="415">
        <v>1112</v>
      </c>
      <c r="Y260" s="415">
        <v>343</v>
      </c>
      <c r="Z260" s="415">
        <v>576</v>
      </c>
      <c r="AA260" s="415">
        <v>94</v>
      </c>
      <c r="AB260" s="415">
        <v>99</v>
      </c>
    </row>
    <row r="261" spans="1:28" ht="31.5" x14ac:dyDescent="0.2">
      <c r="A261" s="523"/>
      <c r="B261" s="422" t="s">
        <v>288</v>
      </c>
      <c r="C261" s="424"/>
      <c r="D261" s="415">
        <v>8882</v>
      </c>
      <c r="E261" s="415">
        <v>4749</v>
      </c>
      <c r="F261" s="415">
        <v>2922</v>
      </c>
      <c r="G261" s="415">
        <v>827</v>
      </c>
      <c r="H261" s="415">
        <v>384</v>
      </c>
      <c r="I261" s="415">
        <v>8569</v>
      </c>
      <c r="J261" s="415">
        <v>4586</v>
      </c>
      <c r="K261" s="415">
        <v>2785</v>
      </c>
      <c r="L261" s="415">
        <v>775</v>
      </c>
      <c r="M261" s="415">
        <v>423</v>
      </c>
      <c r="N261" s="415">
        <v>9256</v>
      </c>
      <c r="O261" s="415">
        <v>5293</v>
      </c>
      <c r="P261" s="415">
        <v>2626</v>
      </c>
      <c r="Q261" s="415">
        <v>867</v>
      </c>
      <c r="R261" s="415">
        <v>470</v>
      </c>
      <c r="S261" s="415">
        <v>8983</v>
      </c>
      <c r="T261" s="415">
        <v>4969</v>
      </c>
      <c r="U261" s="415">
        <v>2723</v>
      </c>
      <c r="V261" s="415">
        <v>769</v>
      </c>
      <c r="W261" s="415">
        <v>522</v>
      </c>
      <c r="X261" s="415">
        <v>9196</v>
      </c>
      <c r="Y261" s="415">
        <v>4876</v>
      </c>
      <c r="Z261" s="415">
        <v>2938</v>
      </c>
      <c r="AA261" s="415">
        <v>850</v>
      </c>
      <c r="AB261" s="415">
        <v>532</v>
      </c>
    </row>
    <row r="262" spans="1:28" ht="31.5" x14ac:dyDescent="0.2">
      <c r="A262" s="523"/>
      <c r="B262" s="422" t="s">
        <v>289</v>
      </c>
      <c r="C262" s="424"/>
      <c r="D262" s="415">
        <v>10260</v>
      </c>
      <c r="E262" s="415">
        <v>4049</v>
      </c>
      <c r="F262" s="415">
        <v>4243</v>
      </c>
      <c r="G262" s="415">
        <v>1391</v>
      </c>
      <c r="H262" s="415">
        <v>577</v>
      </c>
      <c r="I262" s="415">
        <v>9566</v>
      </c>
      <c r="J262" s="415">
        <v>3751</v>
      </c>
      <c r="K262" s="415">
        <v>4073</v>
      </c>
      <c r="L262" s="415">
        <v>1203</v>
      </c>
      <c r="M262" s="415">
        <v>539</v>
      </c>
      <c r="N262" s="415">
        <v>9406</v>
      </c>
      <c r="O262" s="415">
        <v>3714</v>
      </c>
      <c r="P262" s="415">
        <v>3826</v>
      </c>
      <c r="Q262" s="415">
        <v>1228</v>
      </c>
      <c r="R262" s="415">
        <v>638</v>
      </c>
      <c r="S262" s="415">
        <v>9344</v>
      </c>
      <c r="T262" s="415">
        <v>3423</v>
      </c>
      <c r="U262" s="415">
        <v>4043</v>
      </c>
      <c r="V262" s="415">
        <v>1149</v>
      </c>
      <c r="W262" s="415">
        <v>729</v>
      </c>
      <c r="X262" s="415">
        <v>9590</v>
      </c>
      <c r="Y262" s="415">
        <v>3429</v>
      </c>
      <c r="Z262" s="415">
        <v>4300</v>
      </c>
      <c r="AA262" s="415">
        <v>1210</v>
      </c>
      <c r="AB262" s="415">
        <v>651</v>
      </c>
    </row>
    <row r="263" spans="1:28" ht="31.5" customHeight="1" x14ac:dyDescent="0.2">
      <c r="A263" s="523"/>
      <c r="B263" s="422" t="s">
        <v>64</v>
      </c>
      <c r="C263" s="424"/>
      <c r="D263" s="415">
        <v>1080</v>
      </c>
      <c r="E263" s="415">
        <v>402</v>
      </c>
      <c r="F263" s="415">
        <v>508</v>
      </c>
      <c r="G263" s="415">
        <v>101</v>
      </c>
      <c r="H263" s="415">
        <v>69</v>
      </c>
      <c r="I263" s="415">
        <v>960</v>
      </c>
      <c r="J263" s="415">
        <v>350</v>
      </c>
      <c r="K263" s="415">
        <v>481</v>
      </c>
      <c r="L263" s="415">
        <v>70</v>
      </c>
      <c r="M263" s="415">
        <v>59</v>
      </c>
      <c r="N263" s="415">
        <v>1000</v>
      </c>
      <c r="O263" s="415">
        <v>381</v>
      </c>
      <c r="P263" s="415">
        <v>474</v>
      </c>
      <c r="Q263" s="415">
        <v>74</v>
      </c>
      <c r="R263" s="415">
        <v>71</v>
      </c>
      <c r="S263" s="415">
        <v>1042</v>
      </c>
      <c r="T263" s="415">
        <v>342</v>
      </c>
      <c r="U263" s="415">
        <v>510</v>
      </c>
      <c r="V263" s="415">
        <v>94</v>
      </c>
      <c r="W263" s="415">
        <v>96</v>
      </c>
      <c r="X263" s="415">
        <v>1118</v>
      </c>
      <c r="Y263" s="415">
        <v>372</v>
      </c>
      <c r="Z263" s="415">
        <v>575</v>
      </c>
      <c r="AA263" s="415">
        <v>95</v>
      </c>
      <c r="AB263" s="415">
        <v>76</v>
      </c>
    </row>
    <row r="264" spans="1:28" ht="31.5" x14ac:dyDescent="0.2">
      <c r="A264" s="523"/>
      <c r="B264" s="422" t="s">
        <v>290</v>
      </c>
      <c r="C264" s="424"/>
      <c r="D264" s="415">
        <v>245</v>
      </c>
      <c r="E264" s="415">
        <v>68</v>
      </c>
      <c r="F264" s="415">
        <v>136</v>
      </c>
      <c r="G264" s="415">
        <v>22</v>
      </c>
      <c r="H264" s="415">
        <v>19</v>
      </c>
      <c r="I264" s="415">
        <v>196</v>
      </c>
      <c r="J264" s="415">
        <v>54</v>
      </c>
      <c r="K264" s="415">
        <v>106</v>
      </c>
      <c r="L264" s="415">
        <v>14</v>
      </c>
      <c r="M264" s="415">
        <v>22</v>
      </c>
      <c r="N264" s="415">
        <v>197</v>
      </c>
      <c r="O264" s="415">
        <v>59</v>
      </c>
      <c r="P264" s="415">
        <v>105</v>
      </c>
      <c r="Q264" s="415">
        <v>6</v>
      </c>
      <c r="R264" s="415">
        <v>27</v>
      </c>
      <c r="S264" s="415">
        <v>291</v>
      </c>
      <c r="T264" s="415">
        <v>72</v>
      </c>
      <c r="U264" s="415">
        <v>160</v>
      </c>
      <c r="V264" s="415">
        <v>18</v>
      </c>
      <c r="W264" s="415">
        <v>41</v>
      </c>
      <c r="X264" s="415">
        <v>332</v>
      </c>
      <c r="Y264" s="415">
        <v>84</v>
      </c>
      <c r="Z264" s="415">
        <v>177</v>
      </c>
      <c r="AA264" s="415">
        <v>28</v>
      </c>
      <c r="AB264" s="415">
        <v>43</v>
      </c>
    </row>
    <row r="265" spans="1:28" ht="31.5" x14ac:dyDescent="0.2">
      <c r="A265" s="523"/>
      <c r="B265" s="422" t="s">
        <v>40</v>
      </c>
      <c r="C265" s="424"/>
      <c r="D265" s="415">
        <v>583</v>
      </c>
      <c r="E265" s="415">
        <v>212</v>
      </c>
      <c r="F265" s="415">
        <v>261</v>
      </c>
      <c r="G265" s="415" t="s">
        <v>549</v>
      </c>
      <c r="H265" s="415" t="s">
        <v>549</v>
      </c>
      <c r="I265" s="415">
        <v>826</v>
      </c>
      <c r="J265" s="415">
        <v>299</v>
      </c>
      <c r="K265" s="415">
        <v>351</v>
      </c>
      <c r="L265" s="415">
        <v>171</v>
      </c>
      <c r="M265" s="415">
        <v>5</v>
      </c>
      <c r="N265" s="415">
        <v>1083</v>
      </c>
      <c r="O265" s="415">
        <v>437</v>
      </c>
      <c r="P265" s="415">
        <v>434</v>
      </c>
      <c r="Q265" s="415">
        <v>203</v>
      </c>
      <c r="R265" s="415">
        <v>9</v>
      </c>
      <c r="S265" s="415">
        <v>852</v>
      </c>
      <c r="T265" s="415">
        <v>336</v>
      </c>
      <c r="U265" s="415">
        <v>332</v>
      </c>
      <c r="V265" s="415">
        <v>177</v>
      </c>
      <c r="W265" s="415">
        <v>7</v>
      </c>
      <c r="X265" s="415">
        <v>805</v>
      </c>
      <c r="Y265" s="415">
        <v>289</v>
      </c>
      <c r="Z265" s="415">
        <v>328</v>
      </c>
      <c r="AA265" s="415">
        <v>184</v>
      </c>
      <c r="AB265" s="415">
        <v>4</v>
      </c>
    </row>
    <row r="266" spans="1:28" ht="21" x14ac:dyDescent="0.2">
      <c r="A266" s="523"/>
      <c r="B266" s="422" t="s">
        <v>291</v>
      </c>
      <c r="C266" s="424"/>
      <c r="D266" s="415">
        <v>12765</v>
      </c>
      <c r="E266" s="415">
        <v>6389</v>
      </c>
      <c r="F266" s="415">
        <v>4345</v>
      </c>
      <c r="G266" s="415">
        <v>1570</v>
      </c>
      <c r="H266" s="415">
        <v>461</v>
      </c>
      <c r="I266" s="415">
        <v>12752</v>
      </c>
      <c r="J266" s="415">
        <v>6354</v>
      </c>
      <c r="K266" s="415">
        <v>4477</v>
      </c>
      <c r="L266" s="415">
        <v>1448</v>
      </c>
      <c r="M266" s="415">
        <v>473</v>
      </c>
      <c r="N266" s="415">
        <v>13520</v>
      </c>
      <c r="O266" s="415">
        <v>7074</v>
      </c>
      <c r="P266" s="415">
        <v>4301</v>
      </c>
      <c r="Q266" s="415">
        <v>1587</v>
      </c>
      <c r="R266" s="415">
        <v>558</v>
      </c>
      <c r="S266" s="415">
        <v>13127</v>
      </c>
      <c r="T266" s="415">
        <v>6582</v>
      </c>
      <c r="U266" s="415">
        <v>4427</v>
      </c>
      <c r="V266" s="415">
        <v>1489</v>
      </c>
      <c r="W266" s="415">
        <v>629</v>
      </c>
      <c r="X266" s="415">
        <v>13392</v>
      </c>
      <c r="Y266" s="415">
        <v>6436</v>
      </c>
      <c r="Z266" s="415">
        <v>4700</v>
      </c>
      <c r="AA266" s="415">
        <v>1562</v>
      </c>
      <c r="AB266" s="415">
        <v>694</v>
      </c>
    </row>
    <row r="267" spans="1:28" x14ac:dyDescent="0.2">
      <c r="A267" s="523"/>
      <c r="B267" s="422" t="s">
        <v>293</v>
      </c>
      <c r="C267" s="424"/>
      <c r="D267" s="415">
        <v>1798</v>
      </c>
      <c r="E267" s="415">
        <v>426</v>
      </c>
      <c r="F267" s="415">
        <v>1024</v>
      </c>
      <c r="G267" s="415">
        <v>139</v>
      </c>
      <c r="H267" s="415">
        <v>209</v>
      </c>
      <c r="I267" s="415">
        <v>1551</v>
      </c>
      <c r="J267" s="415">
        <v>365</v>
      </c>
      <c r="K267" s="415">
        <v>845</v>
      </c>
      <c r="L267" s="415">
        <v>111</v>
      </c>
      <c r="M267" s="415">
        <v>230</v>
      </c>
      <c r="N267" s="415">
        <v>1558</v>
      </c>
      <c r="O267" s="415">
        <v>375</v>
      </c>
      <c r="P267" s="415">
        <v>814</v>
      </c>
      <c r="Q267" s="415">
        <v>104</v>
      </c>
      <c r="R267" s="415">
        <v>265</v>
      </c>
      <c r="S267" s="415">
        <v>1836</v>
      </c>
      <c r="T267" s="415">
        <v>406</v>
      </c>
      <c r="U267" s="415">
        <v>1011</v>
      </c>
      <c r="V267" s="415">
        <v>115</v>
      </c>
      <c r="W267" s="415">
        <v>304</v>
      </c>
      <c r="X267" s="415">
        <v>1905</v>
      </c>
      <c r="Y267" s="415">
        <v>409</v>
      </c>
      <c r="Z267" s="415">
        <v>1168</v>
      </c>
      <c r="AA267" s="415">
        <v>145</v>
      </c>
      <c r="AB267" s="415">
        <v>183</v>
      </c>
    </row>
    <row r="268" spans="1:28" x14ac:dyDescent="0.2">
      <c r="A268" s="523"/>
      <c r="B268" s="422" t="s">
        <v>271</v>
      </c>
      <c r="C268" s="424"/>
      <c r="D268" s="415">
        <v>21573</v>
      </c>
      <c r="E268" s="415">
        <v>9663</v>
      </c>
      <c r="F268" s="415">
        <v>8302</v>
      </c>
      <c r="G268" s="415">
        <v>2460</v>
      </c>
      <c r="H268" s="415">
        <v>1148</v>
      </c>
      <c r="I268" s="415">
        <v>20107</v>
      </c>
      <c r="J268" s="415">
        <v>9037</v>
      </c>
      <c r="K268" s="415">
        <v>7828</v>
      </c>
      <c r="L268" s="415">
        <v>2136</v>
      </c>
      <c r="M268" s="415">
        <v>1106</v>
      </c>
      <c r="N268" s="415">
        <v>20526</v>
      </c>
      <c r="O268" s="415">
        <v>9695</v>
      </c>
      <c r="P268" s="415">
        <v>7325</v>
      </c>
      <c r="Q268" s="415">
        <v>2238</v>
      </c>
      <c r="R268" s="415">
        <v>1268</v>
      </c>
      <c r="S268" s="415">
        <v>20346</v>
      </c>
      <c r="T268" s="415">
        <v>9010</v>
      </c>
      <c r="U268" s="415">
        <v>7788</v>
      </c>
      <c r="V268" s="415">
        <v>2085</v>
      </c>
      <c r="W268" s="415">
        <v>1463</v>
      </c>
      <c r="X268" s="415">
        <v>20912</v>
      </c>
      <c r="Y268" s="415">
        <v>8958</v>
      </c>
      <c r="Z268" s="415">
        <v>8347</v>
      </c>
      <c r="AA268" s="415">
        <v>2235</v>
      </c>
      <c r="AB268" s="415">
        <v>1372</v>
      </c>
    </row>
    <row r="269" spans="1:28" ht="21" x14ac:dyDescent="0.2">
      <c r="A269" s="523"/>
      <c r="B269" s="422" t="s">
        <v>359</v>
      </c>
      <c r="C269" s="424"/>
      <c r="D269" s="415">
        <v>19775</v>
      </c>
      <c r="E269" s="415">
        <v>9237</v>
      </c>
      <c r="F269" s="415">
        <v>7278</v>
      </c>
      <c r="G269" s="415">
        <v>2321</v>
      </c>
      <c r="H269" s="415">
        <v>939</v>
      </c>
      <c r="I269" s="415">
        <v>18556</v>
      </c>
      <c r="J269" s="415">
        <v>8672</v>
      </c>
      <c r="K269" s="415">
        <v>6983</v>
      </c>
      <c r="L269" s="415">
        <v>2025</v>
      </c>
      <c r="M269" s="415">
        <v>876</v>
      </c>
      <c r="N269" s="415">
        <v>18968</v>
      </c>
      <c r="O269" s="415">
        <v>9320</v>
      </c>
      <c r="P269" s="415">
        <v>6511</v>
      </c>
      <c r="Q269" s="415">
        <v>2134</v>
      </c>
      <c r="R269" s="415">
        <v>1003</v>
      </c>
      <c r="S269" s="415">
        <v>18510</v>
      </c>
      <c r="T269" s="415">
        <v>8604</v>
      </c>
      <c r="U269" s="415">
        <v>6777</v>
      </c>
      <c r="V269" s="415">
        <v>1970</v>
      </c>
      <c r="W269" s="415">
        <v>1159</v>
      </c>
      <c r="X269" s="415">
        <v>19007</v>
      </c>
      <c r="Y269" s="415">
        <v>8549</v>
      </c>
      <c r="Z269" s="415">
        <v>7179</v>
      </c>
      <c r="AA269" s="415">
        <v>2090</v>
      </c>
      <c r="AB269" s="415">
        <v>1189</v>
      </c>
    </row>
    <row r="270" spans="1:28" x14ac:dyDescent="0.2">
      <c r="A270" s="523"/>
      <c r="B270" s="422" t="s">
        <v>41</v>
      </c>
      <c r="C270" s="424"/>
      <c r="D270" s="415">
        <v>3230</v>
      </c>
      <c r="E270" s="415">
        <v>1772</v>
      </c>
      <c r="F270" s="415">
        <v>1048</v>
      </c>
      <c r="G270" s="415" t="s">
        <v>549</v>
      </c>
      <c r="H270" s="415" t="s">
        <v>549</v>
      </c>
      <c r="I270" s="415">
        <v>3163</v>
      </c>
      <c r="J270" s="415">
        <v>1737</v>
      </c>
      <c r="K270" s="415">
        <v>1030</v>
      </c>
      <c r="L270" s="415">
        <v>350</v>
      </c>
      <c r="M270" s="415">
        <v>46</v>
      </c>
      <c r="N270" s="415">
        <v>3665</v>
      </c>
      <c r="O270" s="415">
        <v>2125</v>
      </c>
      <c r="P270" s="415">
        <v>1066</v>
      </c>
      <c r="Q270" s="415">
        <v>410</v>
      </c>
      <c r="R270" s="415">
        <v>64</v>
      </c>
      <c r="S270" s="415">
        <v>3805</v>
      </c>
      <c r="T270" s="415">
        <v>2163</v>
      </c>
      <c r="U270" s="415">
        <v>1167</v>
      </c>
      <c r="V270" s="415">
        <v>401</v>
      </c>
      <c r="W270" s="415">
        <v>74</v>
      </c>
      <c r="X270" s="415">
        <v>3684</v>
      </c>
      <c r="Y270" s="415">
        <v>2002</v>
      </c>
      <c r="Z270" s="415">
        <v>1207</v>
      </c>
      <c r="AA270" s="415">
        <v>399</v>
      </c>
      <c r="AB270" s="415">
        <v>76</v>
      </c>
    </row>
    <row r="271" spans="1:28" x14ac:dyDescent="0.2">
      <c r="A271" s="523"/>
      <c r="B271" s="422" t="s">
        <v>42</v>
      </c>
      <c r="C271" s="424"/>
      <c r="D271" s="415">
        <v>3082</v>
      </c>
      <c r="E271" s="415">
        <v>1569</v>
      </c>
      <c r="F271" s="415">
        <v>988</v>
      </c>
      <c r="G271" s="415">
        <v>411</v>
      </c>
      <c r="H271" s="415">
        <v>114</v>
      </c>
      <c r="I271" s="415">
        <v>3095</v>
      </c>
      <c r="J271" s="415">
        <v>1629</v>
      </c>
      <c r="K271" s="415">
        <v>1009</v>
      </c>
      <c r="L271" s="415">
        <v>349</v>
      </c>
      <c r="M271" s="415">
        <v>108</v>
      </c>
      <c r="N271" s="415">
        <v>3103</v>
      </c>
      <c r="O271" s="415">
        <v>1703</v>
      </c>
      <c r="P271" s="415">
        <v>933</v>
      </c>
      <c r="Q271" s="415">
        <v>351</v>
      </c>
      <c r="R271" s="415">
        <v>116</v>
      </c>
      <c r="S271" s="415">
        <v>3138</v>
      </c>
      <c r="T271" s="415">
        <v>1641</v>
      </c>
      <c r="U271" s="415">
        <v>995</v>
      </c>
      <c r="V271" s="415">
        <v>370</v>
      </c>
      <c r="W271" s="415">
        <v>132</v>
      </c>
      <c r="X271" s="415">
        <v>3305</v>
      </c>
      <c r="Y271" s="415">
        <v>1674</v>
      </c>
      <c r="Z271" s="415">
        <v>1110</v>
      </c>
      <c r="AA271" s="415">
        <v>367</v>
      </c>
      <c r="AB271" s="415">
        <v>154</v>
      </c>
    </row>
    <row r="272" spans="1:28" x14ac:dyDescent="0.2">
      <c r="A272" s="523"/>
      <c r="B272" s="422" t="s">
        <v>43</v>
      </c>
      <c r="C272" s="424"/>
      <c r="D272" s="415">
        <v>2948</v>
      </c>
      <c r="E272" s="415">
        <v>1447</v>
      </c>
      <c r="F272" s="415">
        <v>998</v>
      </c>
      <c r="G272" s="415">
        <v>349</v>
      </c>
      <c r="H272" s="415">
        <v>154</v>
      </c>
      <c r="I272" s="415">
        <v>2852</v>
      </c>
      <c r="J272" s="415">
        <v>1391</v>
      </c>
      <c r="K272" s="415">
        <v>1002</v>
      </c>
      <c r="L272" s="415">
        <v>303</v>
      </c>
      <c r="M272" s="415">
        <v>156</v>
      </c>
      <c r="N272" s="415">
        <v>2828</v>
      </c>
      <c r="O272" s="415">
        <v>1456</v>
      </c>
      <c r="P272" s="415">
        <v>872</v>
      </c>
      <c r="Q272" s="415">
        <v>325</v>
      </c>
      <c r="R272" s="415">
        <v>175</v>
      </c>
      <c r="S272" s="415">
        <v>2655</v>
      </c>
      <c r="T272" s="415">
        <v>1287</v>
      </c>
      <c r="U272" s="415">
        <v>887</v>
      </c>
      <c r="V272" s="415">
        <v>278</v>
      </c>
      <c r="W272" s="415">
        <v>203</v>
      </c>
      <c r="X272" s="415">
        <v>2814</v>
      </c>
      <c r="Y272" s="415">
        <v>1319</v>
      </c>
      <c r="Z272" s="415">
        <v>972</v>
      </c>
      <c r="AA272" s="415">
        <v>317</v>
      </c>
      <c r="AB272" s="415">
        <v>206</v>
      </c>
    </row>
    <row r="273" spans="1:28" x14ac:dyDescent="0.2">
      <c r="A273" s="523"/>
      <c r="B273" s="422" t="s">
        <v>44</v>
      </c>
      <c r="C273" s="424"/>
      <c r="D273" s="415">
        <v>2922</v>
      </c>
      <c r="E273" s="415">
        <v>1389</v>
      </c>
      <c r="F273" s="415">
        <v>1050</v>
      </c>
      <c r="G273" s="415">
        <v>336</v>
      </c>
      <c r="H273" s="415">
        <v>147</v>
      </c>
      <c r="I273" s="415">
        <v>2816</v>
      </c>
      <c r="J273" s="415">
        <v>1298</v>
      </c>
      <c r="K273" s="415">
        <v>1085</v>
      </c>
      <c r="L273" s="415">
        <v>275</v>
      </c>
      <c r="M273" s="415">
        <v>158</v>
      </c>
      <c r="N273" s="415">
        <v>2841</v>
      </c>
      <c r="O273" s="415">
        <v>1353</v>
      </c>
      <c r="P273" s="415">
        <v>996</v>
      </c>
      <c r="Q273" s="415">
        <v>298</v>
      </c>
      <c r="R273" s="415">
        <v>194</v>
      </c>
      <c r="S273" s="415">
        <v>2677</v>
      </c>
      <c r="T273" s="415">
        <v>1155</v>
      </c>
      <c r="U273" s="415">
        <v>1046</v>
      </c>
      <c r="V273" s="415">
        <v>263</v>
      </c>
      <c r="W273" s="415">
        <v>213</v>
      </c>
      <c r="X273" s="415">
        <v>2784</v>
      </c>
      <c r="Y273" s="415">
        <v>1152</v>
      </c>
      <c r="Z273" s="415">
        <v>1083</v>
      </c>
      <c r="AA273" s="415">
        <v>295</v>
      </c>
      <c r="AB273" s="415">
        <v>254</v>
      </c>
    </row>
    <row r="274" spans="1:28" x14ac:dyDescent="0.2">
      <c r="A274" s="523"/>
      <c r="B274" s="422" t="s">
        <v>46</v>
      </c>
      <c r="C274" s="424"/>
      <c r="D274" s="415">
        <v>2407</v>
      </c>
      <c r="E274" s="415">
        <v>1090</v>
      </c>
      <c r="F274" s="415">
        <v>909</v>
      </c>
      <c r="G274" s="415">
        <v>253</v>
      </c>
      <c r="H274" s="415">
        <v>155</v>
      </c>
      <c r="I274" s="415">
        <v>2002</v>
      </c>
      <c r="J274" s="415">
        <v>868</v>
      </c>
      <c r="K274" s="415">
        <v>803</v>
      </c>
      <c r="L274" s="415">
        <v>206</v>
      </c>
      <c r="M274" s="415">
        <v>125</v>
      </c>
      <c r="N274" s="415">
        <v>2014</v>
      </c>
      <c r="O274" s="415">
        <v>891</v>
      </c>
      <c r="P274" s="415">
        <v>763</v>
      </c>
      <c r="Q274" s="415">
        <v>212</v>
      </c>
      <c r="R274" s="415">
        <v>148</v>
      </c>
      <c r="S274" s="415">
        <v>1965</v>
      </c>
      <c r="T274" s="415">
        <v>835</v>
      </c>
      <c r="U274" s="415">
        <v>797</v>
      </c>
      <c r="V274" s="415">
        <v>173</v>
      </c>
      <c r="W274" s="415">
        <v>160</v>
      </c>
      <c r="X274" s="415">
        <v>2088</v>
      </c>
      <c r="Y274" s="415">
        <v>850</v>
      </c>
      <c r="Z274" s="415">
        <v>861</v>
      </c>
      <c r="AA274" s="415">
        <v>189</v>
      </c>
      <c r="AB274" s="415">
        <v>188</v>
      </c>
    </row>
    <row r="275" spans="1:28" x14ac:dyDescent="0.2">
      <c r="A275" s="523"/>
      <c r="B275" s="422" t="s">
        <v>47</v>
      </c>
      <c r="C275" s="424"/>
      <c r="D275" s="415">
        <v>1757</v>
      </c>
      <c r="E275" s="415">
        <v>731</v>
      </c>
      <c r="F275" s="415">
        <v>698</v>
      </c>
      <c r="G275" s="415">
        <v>203</v>
      </c>
      <c r="H275" s="415">
        <v>125</v>
      </c>
      <c r="I275" s="415">
        <v>1479</v>
      </c>
      <c r="J275" s="415">
        <v>625</v>
      </c>
      <c r="K275" s="415">
        <v>620</v>
      </c>
      <c r="L275" s="415">
        <v>138</v>
      </c>
      <c r="M275" s="415">
        <v>96</v>
      </c>
      <c r="N275" s="415">
        <v>1313</v>
      </c>
      <c r="O275" s="415">
        <v>557</v>
      </c>
      <c r="P275" s="415">
        <v>522</v>
      </c>
      <c r="Q275" s="415">
        <v>132</v>
      </c>
      <c r="R275" s="415">
        <v>102</v>
      </c>
      <c r="S275" s="415">
        <v>1284</v>
      </c>
      <c r="T275" s="415">
        <v>489</v>
      </c>
      <c r="U275" s="415">
        <v>551</v>
      </c>
      <c r="V275" s="415">
        <v>111</v>
      </c>
      <c r="W275" s="415">
        <v>133</v>
      </c>
      <c r="X275" s="415">
        <v>1400</v>
      </c>
      <c r="Y275" s="415">
        <v>509</v>
      </c>
      <c r="Z275" s="415">
        <v>638</v>
      </c>
      <c r="AA275" s="415">
        <v>139</v>
      </c>
      <c r="AB275" s="415">
        <v>114</v>
      </c>
    </row>
    <row r="276" spans="1:28" x14ac:dyDescent="0.2">
      <c r="A276" s="523"/>
      <c r="B276" s="422" t="s">
        <v>292</v>
      </c>
      <c r="C276" s="424"/>
      <c r="D276" s="415">
        <v>1302</v>
      </c>
      <c r="E276" s="415">
        <v>505</v>
      </c>
      <c r="F276" s="415">
        <v>574</v>
      </c>
      <c r="G276" s="415">
        <v>140</v>
      </c>
      <c r="H276" s="415">
        <v>83</v>
      </c>
      <c r="I276" s="415">
        <v>1035</v>
      </c>
      <c r="J276" s="415">
        <v>382</v>
      </c>
      <c r="K276" s="415">
        <v>483</v>
      </c>
      <c r="L276" s="415">
        <v>103</v>
      </c>
      <c r="M276" s="415">
        <v>67</v>
      </c>
      <c r="N276" s="415">
        <v>912</v>
      </c>
      <c r="O276" s="415">
        <v>359</v>
      </c>
      <c r="P276" s="415">
        <v>392</v>
      </c>
      <c r="Q276" s="415">
        <v>82</v>
      </c>
      <c r="R276" s="415">
        <v>79</v>
      </c>
      <c r="S276" s="415">
        <v>895</v>
      </c>
      <c r="T276" s="415">
        <v>292</v>
      </c>
      <c r="U276" s="415">
        <v>426</v>
      </c>
      <c r="V276" s="415">
        <v>77</v>
      </c>
      <c r="W276" s="415">
        <v>100</v>
      </c>
      <c r="X276" s="415">
        <v>914</v>
      </c>
      <c r="Y276" s="415">
        <v>340</v>
      </c>
      <c r="Z276" s="415">
        <v>421</v>
      </c>
      <c r="AA276" s="415">
        <v>83</v>
      </c>
      <c r="AB276" s="415">
        <v>70</v>
      </c>
    </row>
    <row r="277" spans="1:28" x14ac:dyDescent="0.2">
      <c r="A277" s="523"/>
      <c r="B277" s="422" t="s">
        <v>49</v>
      </c>
      <c r="C277" s="424"/>
      <c r="D277" s="415">
        <v>899</v>
      </c>
      <c r="E277" s="415">
        <v>317</v>
      </c>
      <c r="F277" s="415">
        <v>432</v>
      </c>
      <c r="G277" s="415">
        <v>83</v>
      </c>
      <c r="H277" s="415">
        <v>67</v>
      </c>
      <c r="I277" s="415">
        <v>751</v>
      </c>
      <c r="J277" s="415">
        <v>265</v>
      </c>
      <c r="K277" s="415">
        <v>355</v>
      </c>
      <c r="L277" s="415">
        <v>72</v>
      </c>
      <c r="M277" s="415">
        <v>59</v>
      </c>
      <c r="N277" s="415">
        <v>696</v>
      </c>
      <c r="O277" s="415">
        <v>252</v>
      </c>
      <c r="P277" s="415">
        <v>299</v>
      </c>
      <c r="Q277" s="415">
        <v>76</v>
      </c>
      <c r="R277" s="415">
        <v>69</v>
      </c>
      <c r="S277" s="415">
        <v>721</v>
      </c>
      <c r="T277" s="415">
        <v>241</v>
      </c>
      <c r="U277" s="415">
        <v>324</v>
      </c>
      <c r="V277" s="415">
        <v>75</v>
      </c>
      <c r="W277" s="415">
        <v>81</v>
      </c>
      <c r="X277" s="415">
        <v>680</v>
      </c>
      <c r="Y277" s="415">
        <v>241</v>
      </c>
      <c r="Z277" s="415">
        <v>308</v>
      </c>
      <c r="AA277" s="415">
        <v>62</v>
      </c>
      <c r="AB277" s="415">
        <v>69</v>
      </c>
    </row>
    <row r="278" spans="1:28" x14ac:dyDescent="0.2">
      <c r="A278" s="523"/>
      <c r="B278" s="422" t="s">
        <v>50</v>
      </c>
      <c r="C278" s="424"/>
      <c r="D278" s="415">
        <v>645</v>
      </c>
      <c r="E278" s="415">
        <v>205</v>
      </c>
      <c r="F278" s="415">
        <v>320</v>
      </c>
      <c r="G278" s="415">
        <v>72</v>
      </c>
      <c r="H278" s="415">
        <v>48</v>
      </c>
      <c r="I278" s="415">
        <v>537</v>
      </c>
      <c r="J278" s="415">
        <v>178</v>
      </c>
      <c r="K278" s="415">
        <v>245</v>
      </c>
      <c r="L278" s="415">
        <v>58</v>
      </c>
      <c r="M278" s="415">
        <v>56</v>
      </c>
      <c r="N278" s="415">
        <v>513</v>
      </c>
      <c r="O278" s="415">
        <v>187</v>
      </c>
      <c r="P278" s="415">
        <v>234</v>
      </c>
      <c r="Q278" s="415">
        <v>45</v>
      </c>
      <c r="R278" s="415">
        <v>47</v>
      </c>
      <c r="S278" s="415">
        <v>518</v>
      </c>
      <c r="T278" s="415">
        <v>165</v>
      </c>
      <c r="U278" s="415">
        <v>252</v>
      </c>
      <c r="V278" s="415">
        <v>45</v>
      </c>
      <c r="W278" s="415">
        <v>56</v>
      </c>
      <c r="X278" s="415">
        <v>533</v>
      </c>
      <c r="Y278" s="415">
        <v>173</v>
      </c>
      <c r="Z278" s="415">
        <v>251</v>
      </c>
      <c r="AA278" s="415">
        <v>55</v>
      </c>
      <c r="AB278" s="415">
        <v>54</v>
      </c>
    </row>
    <row r="279" spans="1:28" ht="12.75" customHeight="1" x14ac:dyDescent="0.2">
      <c r="A279" s="523" t="s">
        <v>115</v>
      </c>
      <c r="B279" s="422" t="s">
        <v>101</v>
      </c>
      <c r="C279" s="424"/>
      <c r="D279" s="415">
        <v>32346</v>
      </c>
      <c r="E279" s="415">
        <v>15846</v>
      </c>
      <c r="F279" s="415">
        <v>11671</v>
      </c>
      <c r="G279" s="415">
        <v>4127</v>
      </c>
      <c r="H279" s="415">
        <v>702</v>
      </c>
      <c r="I279" s="415">
        <v>31299</v>
      </c>
      <c r="J279" s="415">
        <v>16036</v>
      </c>
      <c r="K279" s="415">
        <v>11328</v>
      </c>
      <c r="L279" s="415">
        <v>3319</v>
      </c>
      <c r="M279" s="415">
        <v>616</v>
      </c>
      <c r="N279" s="415">
        <v>32302</v>
      </c>
      <c r="O279" s="415">
        <v>17045</v>
      </c>
      <c r="P279" s="415">
        <v>11503</v>
      </c>
      <c r="Q279" s="415">
        <v>3043</v>
      </c>
      <c r="R279" s="415">
        <v>711</v>
      </c>
      <c r="S279" s="415">
        <v>32986</v>
      </c>
      <c r="T279" s="415">
        <v>16928</v>
      </c>
      <c r="U279" s="415">
        <v>12123</v>
      </c>
      <c r="V279" s="415">
        <v>3007</v>
      </c>
      <c r="W279" s="415">
        <v>928</v>
      </c>
      <c r="X279" s="415">
        <v>33625</v>
      </c>
      <c r="Y279" s="415">
        <v>15336</v>
      </c>
      <c r="Z279" s="415">
        <v>13029</v>
      </c>
      <c r="AA279" s="415">
        <v>3483</v>
      </c>
      <c r="AB279" s="415">
        <v>1777</v>
      </c>
    </row>
    <row r="280" spans="1:28" x14ac:dyDescent="0.2">
      <c r="A280" s="523"/>
      <c r="B280" s="422" t="s">
        <v>102</v>
      </c>
      <c r="C280" s="424"/>
      <c r="D280" s="415">
        <v>19944</v>
      </c>
      <c r="E280" s="415">
        <v>9570</v>
      </c>
      <c r="F280" s="415">
        <v>7560</v>
      </c>
      <c r="G280" s="415">
        <v>2398</v>
      </c>
      <c r="H280" s="415">
        <v>416</v>
      </c>
      <c r="I280" s="415">
        <v>19383</v>
      </c>
      <c r="J280" s="415">
        <v>9636</v>
      </c>
      <c r="K280" s="415">
        <v>7356</v>
      </c>
      <c r="L280" s="415">
        <v>1997</v>
      </c>
      <c r="M280" s="415">
        <v>394</v>
      </c>
      <c r="N280" s="415">
        <v>19594</v>
      </c>
      <c r="O280" s="415">
        <v>9688</v>
      </c>
      <c r="P280" s="415">
        <v>7661</v>
      </c>
      <c r="Q280" s="415">
        <v>1822</v>
      </c>
      <c r="R280" s="415">
        <v>423</v>
      </c>
      <c r="S280" s="415">
        <v>19782</v>
      </c>
      <c r="T280" s="415">
        <v>9563</v>
      </c>
      <c r="U280" s="415">
        <v>7916</v>
      </c>
      <c r="V280" s="415">
        <v>1741</v>
      </c>
      <c r="W280" s="415">
        <v>562</v>
      </c>
      <c r="X280" s="415">
        <v>20156</v>
      </c>
      <c r="Y280" s="415">
        <v>9087</v>
      </c>
      <c r="Z280" s="415">
        <v>8137</v>
      </c>
      <c r="AA280" s="415">
        <v>1991</v>
      </c>
      <c r="AB280" s="415">
        <v>941</v>
      </c>
    </row>
    <row r="281" spans="1:28" x14ac:dyDescent="0.2">
      <c r="A281" s="523"/>
      <c r="B281" s="422" t="s">
        <v>54</v>
      </c>
      <c r="C281" s="424"/>
      <c r="D281" s="415">
        <v>40244</v>
      </c>
      <c r="E281" s="415">
        <v>20620</v>
      </c>
      <c r="F281" s="415">
        <v>13988</v>
      </c>
      <c r="G281" s="415">
        <v>4861</v>
      </c>
      <c r="H281" s="415">
        <v>775</v>
      </c>
      <c r="I281" s="415">
        <v>39240</v>
      </c>
      <c r="J281" s="415">
        <v>20871</v>
      </c>
      <c r="K281" s="415">
        <v>13666</v>
      </c>
      <c r="L281" s="415">
        <v>3953</v>
      </c>
      <c r="M281" s="415">
        <v>750</v>
      </c>
      <c r="N281" s="415">
        <v>40357</v>
      </c>
      <c r="O281" s="415">
        <v>21744</v>
      </c>
      <c r="P281" s="415">
        <v>14172</v>
      </c>
      <c r="Q281" s="415">
        <v>3623</v>
      </c>
      <c r="R281" s="415">
        <v>818</v>
      </c>
      <c r="S281" s="415">
        <v>40093</v>
      </c>
      <c r="T281" s="415">
        <v>21259</v>
      </c>
      <c r="U281" s="415">
        <v>14377</v>
      </c>
      <c r="V281" s="415">
        <v>3456</v>
      </c>
      <c r="W281" s="415">
        <v>1001</v>
      </c>
      <c r="X281" s="415">
        <v>39228</v>
      </c>
      <c r="Y281" s="415">
        <v>18988</v>
      </c>
      <c r="Z281" s="415">
        <v>14720</v>
      </c>
      <c r="AA281" s="415">
        <v>3715</v>
      </c>
      <c r="AB281" s="415">
        <v>1805</v>
      </c>
    </row>
    <row r="282" spans="1:28" x14ac:dyDescent="0.2">
      <c r="A282" s="523"/>
      <c r="B282" s="422" t="s">
        <v>55</v>
      </c>
      <c r="C282" s="424"/>
      <c r="D282" s="415">
        <v>12052</v>
      </c>
      <c r="E282" s="415">
        <v>4798</v>
      </c>
      <c r="F282" s="415">
        <v>5244</v>
      </c>
      <c r="G282" s="415">
        <v>1667</v>
      </c>
      <c r="H282" s="415">
        <v>343</v>
      </c>
      <c r="I282" s="415">
        <v>11455</v>
      </c>
      <c r="J282" s="415">
        <v>4805</v>
      </c>
      <c r="K282" s="415">
        <v>5026</v>
      </c>
      <c r="L282" s="415">
        <v>1364</v>
      </c>
      <c r="M282" s="415">
        <v>260</v>
      </c>
      <c r="N282" s="415">
        <v>11539</v>
      </c>
      <c r="O282" s="415">
        <v>4989</v>
      </c>
      <c r="P282" s="415">
        <v>4992</v>
      </c>
      <c r="Q282" s="415">
        <v>1242</v>
      </c>
      <c r="R282" s="415">
        <v>316</v>
      </c>
      <c r="S282" s="415">
        <v>12675</v>
      </c>
      <c r="T282" s="415">
        <v>5232</v>
      </c>
      <c r="U282" s="415">
        <v>5662</v>
      </c>
      <c r="V282" s="415">
        <v>1292</v>
      </c>
      <c r="W282" s="415">
        <v>489</v>
      </c>
      <c r="X282" s="415">
        <v>14553</v>
      </c>
      <c r="Y282" s="415">
        <v>5435</v>
      </c>
      <c r="Z282" s="415">
        <v>6446</v>
      </c>
      <c r="AA282" s="415">
        <v>1759</v>
      </c>
      <c r="AB282" s="415">
        <v>913</v>
      </c>
    </row>
    <row r="283" spans="1:28" x14ac:dyDescent="0.2">
      <c r="A283" s="523"/>
      <c r="B283" s="422" t="s">
        <v>284</v>
      </c>
      <c r="C283" s="424"/>
      <c r="D283" s="415">
        <v>1528</v>
      </c>
      <c r="E283" s="415">
        <v>592</v>
      </c>
      <c r="F283" s="415">
        <v>657</v>
      </c>
      <c r="G283" s="415">
        <v>238</v>
      </c>
      <c r="H283" s="415">
        <v>41</v>
      </c>
      <c r="I283" s="415">
        <v>1222</v>
      </c>
      <c r="J283" s="415">
        <v>496</v>
      </c>
      <c r="K283" s="415">
        <v>552</v>
      </c>
      <c r="L283" s="415">
        <v>155</v>
      </c>
      <c r="M283" s="415">
        <v>19</v>
      </c>
      <c r="N283" s="415">
        <v>1034</v>
      </c>
      <c r="O283" s="415">
        <v>429</v>
      </c>
      <c r="P283" s="415">
        <v>472</v>
      </c>
      <c r="Q283" s="415">
        <v>107</v>
      </c>
      <c r="R283" s="415">
        <v>26</v>
      </c>
      <c r="S283" s="415">
        <v>955</v>
      </c>
      <c r="T283" s="415">
        <v>409</v>
      </c>
      <c r="U283" s="415">
        <v>419</v>
      </c>
      <c r="V283" s="415">
        <v>89</v>
      </c>
      <c r="W283" s="415">
        <v>38</v>
      </c>
      <c r="X283" s="415">
        <v>979</v>
      </c>
      <c r="Y283" s="415">
        <v>391</v>
      </c>
      <c r="Z283" s="415">
        <v>410</v>
      </c>
      <c r="AA283" s="415">
        <v>120</v>
      </c>
      <c r="AB283" s="415">
        <v>58</v>
      </c>
    </row>
    <row r="284" spans="1:28" x14ac:dyDescent="0.2">
      <c r="A284" s="523"/>
      <c r="B284" s="422" t="s">
        <v>57</v>
      </c>
      <c r="C284" s="424"/>
      <c r="D284" s="415">
        <v>1263</v>
      </c>
      <c r="E284" s="415">
        <v>554</v>
      </c>
      <c r="F284" s="415">
        <v>497</v>
      </c>
      <c r="G284" s="415">
        <v>179</v>
      </c>
      <c r="H284" s="415">
        <v>33</v>
      </c>
      <c r="I284" s="415">
        <v>1093</v>
      </c>
      <c r="J284" s="415">
        <v>504</v>
      </c>
      <c r="K284" s="415">
        <v>444</v>
      </c>
      <c r="L284" s="415">
        <v>124</v>
      </c>
      <c r="M284" s="415">
        <v>21</v>
      </c>
      <c r="N284" s="415">
        <v>1004</v>
      </c>
      <c r="O284" s="415">
        <v>486</v>
      </c>
      <c r="P284" s="415">
        <v>393</v>
      </c>
      <c r="Q284" s="415">
        <v>92</v>
      </c>
      <c r="R284" s="415">
        <v>33</v>
      </c>
      <c r="S284" s="415">
        <v>938</v>
      </c>
      <c r="T284" s="415">
        <v>404</v>
      </c>
      <c r="U284" s="415">
        <v>413</v>
      </c>
      <c r="V284" s="415">
        <v>88</v>
      </c>
      <c r="W284" s="415">
        <v>33</v>
      </c>
      <c r="X284" s="415">
        <v>904</v>
      </c>
      <c r="Y284" s="415">
        <v>333</v>
      </c>
      <c r="Z284" s="415">
        <v>408</v>
      </c>
      <c r="AA284" s="415">
        <v>106</v>
      </c>
      <c r="AB284" s="415">
        <v>57</v>
      </c>
    </row>
    <row r="285" spans="1:28" ht="31.5" customHeight="1" x14ac:dyDescent="0.2">
      <c r="A285" s="523"/>
      <c r="B285" s="422" t="s">
        <v>285</v>
      </c>
      <c r="C285" s="424"/>
      <c r="D285" s="415">
        <v>540</v>
      </c>
      <c r="E285" s="415">
        <v>291</v>
      </c>
      <c r="F285" s="415">
        <v>164</v>
      </c>
      <c r="G285" s="415">
        <v>56</v>
      </c>
      <c r="H285" s="415">
        <v>29</v>
      </c>
      <c r="I285" s="415">
        <v>462</v>
      </c>
      <c r="J285" s="415">
        <v>273</v>
      </c>
      <c r="K285" s="415">
        <v>121</v>
      </c>
      <c r="L285" s="415">
        <v>43</v>
      </c>
      <c r="M285" s="415">
        <v>25</v>
      </c>
      <c r="N285" s="415">
        <v>407</v>
      </c>
      <c r="O285" s="415">
        <v>244</v>
      </c>
      <c r="P285" s="415">
        <v>96</v>
      </c>
      <c r="Q285" s="415">
        <v>47</v>
      </c>
      <c r="R285" s="415">
        <v>20</v>
      </c>
      <c r="S285" s="415">
        <v>376</v>
      </c>
      <c r="T285" s="415">
        <v>210</v>
      </c>
      <c r="U285" s="415">
        <v>113</v>
      </c>
      <c r="V285" s="415">
        <v>33</v>
      </c>
      <c r="W285" s="415">
        <v>20</v>
      </c>
      <c r="X285" s="415">
        <v>381</v>
      </c>
      <c r="Y285" s="415">
        <v>186</v>
      </c>
      <c r="Z285" s="415">
        <v>124</v>
      </c>
      <c r="AA285" s="415">
        <v>34</v>
      </c>
      <c r="AB285" s="415">
        <v>37</v>
      </c>
    </row>
    <row r="286" spans="1:28" ht="31.5" x14ac:dyDescent="0.2">
      <c r="A286" s="523"/>
      <c r="B286" s="422" t="s">
        <v>286</v>
      </c>
      <c r="C286" s="424"/>
      <c r="D286" s="415">
        <v>13699</v>
      </c>
      <c r="E286" s="415">
        <v>6407</v>
      </c>
      <c r="F286" s="415">
        <v>5170</v>
      </c>
      <c r="G286" s="415">
        <v>1763</v>
      </c>
      <c r="H286" s="415">
        <v>359</v>
      </c>
      <c r="I286" s="415">
        <v>13001</v>
      </c>
      <c r="J286" s="415">
        <v>6479</v>
      </c>
      <c r="K286" s="415">
        <v>4862</v>
      </c>
      <c r="L286" s="415">
        <v>1361</v>
      </c>
      <c r="M286" s="415">
        <v>299</v>
      </c>
      <c r="N286" s="415">
        <v>13000</v>
      </c>
      <c r="O286" s="415">
        <v>6787</v>
      </c>
      <c r="P286" s="415">
        <v>4664</v>
      </c>
      <c r="Q286" s="415">
        <v>1205</v>
      </c>
      <c r="R286" s="415">
        <v>344</v>
      </c>
      <c r="S286" s="415">
        <v>13258</v>
      </c>
      <c r="T286" s="415">
        <v>6707</v>
      </c>
      <c r="U286" s="415">
        <v>4898</v>
      </c>
      <c r="V286" s="415">
        <v>1177</v>
      </c>
      <c r="W286" s="415">
        <v>476</v>
      </c>
      <c r="X286" s="415">
        <v>13640</v>
      </c>
      <c r="Y286" s="415">
        <v>6285</v>
      </c>
      <c r="Z286" s="415">
        <v>5095</v>
      </c>
      <c r="AA286" s="415">
        <v>1425</v>
      </c>
      <c r="AB286" s="415">
        <v>835</v>
      </c>
    </row>
    <row r="287" spans="1:28" ht="21" x14ac:dyDescent="0.2">
      <c r="A287" s="523"/>
      <c r="B287" s="422" t="s">
        <v>170</v>
      </c>
      <c r="C287" s="424"/>
      <c r="D287" s="415">
        <v>24844</v>
      </c>
      <c r="E287" s="415">
        <v>13300</v>
      </c>
      <c r="F287" s="415">
        <v>8063</v>
      </c>
      <c r="G287" s="415">
        <v>3084</v>
      </c>
      <c r="H287" s="415">
        <v>397</v>
      </c>
      <c r="I287" s="415">
        <v>24485</v>
      </c>
      <c r="J287" s="415">
        <v>13720</v>
      </c>
      <c r="K287" s="415">
        <v>7881</v>
      </c>
      <c r="L287" s="415">
        <v>2533</v>
      </c>
      <c r="M287" s="415">
        <v>351</v>
      </c>
      <c r="N287" s="415">
        <v>25335</v>
      </c>
      <c r="O287" s="415">
        <v>14652</v>
      </c>
      <c r="P287" s="415">
        <v>7965</v>
      </c>
      <c r="Q287" s="415">
        <v>2312</v>
      </c>
      <c r="R287" s="415">
        <v>406</v>
      </c>
      <c r="S287" s="415">
        <v>26136</v>
      </c>
      <c r="T287" s="415">
        <v>14761</v>
      </c>
      <c r="U287" s="415">
        <v>8500</v>
      </c>
      <c r="V287" s="415">
        <v>2324</v>
      </c>
      <c r="W287" s="415">
        <v>551</v>
      </c>
      <c r="X287" s="415">
        <v>25883</v>
      </c>
      <c r="Y287" s="415">
        <v>13358</v>
      </c>
      <c r="Z287" s="415">
        <v>8929</v>
      </c>
      <c r="AA287" s="415">
        <v>2580</v>
      </c>
      <c r="AB287" s="415">
        <v>1016</v>
      </c>
    </row>
    <row r="288" spans="1:28" ht="21" x14ac:dyDescent="0.2">
      <c r="A288" s="523"/>
      <c r="B288" s="422" t="s">
        <v>60</v>
      </c>
      <c r="C288" s="424"/>
      <c r="D288" s="415">
        <v>5617</v>
      </c>
      <c r="E288" s="415">
        <v>2369</v>
      </c>
      <c r="F288" s="415">
        <v>2233</v>
      </c>
      <c r="G288" s="415">
        <v>891</v>
      </c>
      <c r="H288" s="415">
        <v>124</v>
      </c>
      <c r="I288" s="415">
        <v>5697</v>
      </c>
      <c r="J288" s="415">
        <v>2516</v>
      </c>
      <c r="K288" s="415">
        <v>2293</v>
      </c>
      <c r="L288" s="415">
        <v>754</v>
      </c>
      <c r="M288" s="415">
        <v>134</v>
      </c>
      <c r="N288" s="415">
        <v>5750</v>
      </c>
      <c r="O288" s="415">
        <v>2385</v>
      </c>
      <c r="P288" s="415">
        <v>2567</v>
      </c>
      <c r="Q288" s="415">
        <v>660</v>
      </c>
      <c r="R288" s="415">
        <v>138</v>
      </c>
      <c r="S288" s="415">
        <v>5657</v>
      </c>
      <c r="T288" s="415">
        <v>2208</v>
      </c>
      <c r="U288" s="415">
        <v>2671</v>
      </c>
      <c r="V288" s="415">
        <v>614</v>
      </c>
      <c r="W288" s="415">
        <v>164</v>
      </c>
      <c r="X288" s="415">
        <v>6146</v>
      </c>
      <c r="Y288" s="415">
        <v>2122</v>
      </c>
      <c r="Z288" s="415">
        <v>3042</v>
      </c>
      <c r="AA288" s="415">
        <v>693</v>
      </c>
      <c r="AB288" s="415">
        <v>289</v>
      </c>
    </row>
    <row r="289" spans="1:28" ht="31.5" customHeight="1" x14ac:dyDescent="0.2">
      <c r="A289" s="523"/>
      <c r="B289" s="422" t="s">
        <v>171</v>
      </c>
      <c r="C289" s="424"/>
      <c r="D289" s="415">
        <v>5064</v>
      </c>
      <c r="E289" s="415">
        <v>1914</v>
      </c>
      <c r="F289" s="415">
        <v>2493</v>
      </c>
      <c r="G289" s="415">
        <v>532</v>
      </c>
      <c r="H289" s="415">
        <v>125</v>
      </c>
      <c r="I289" s="415">
        <v>4833</v>
      </c>
      <c r="J289" s="415">
        <v>1701</v>
      </c>
      <c r="K289" s="415">
        <v>2576</v>
      </c>
      <c r="L289" s="415">
        <v>442</v>
      </c>
      <c r="M289" s="415">
        <v>114</v>
      </c>
      <c r="N289" s="415">
        <v>4998</v>
      </c>
      <c r="O289" s="415">
        <v>1634</v>
      </c>
      <c r="P289" s="415">
        <v>2793</v>
      </c>
      <c r="Q289" s="415">
        <v>448</v>
      </c>
      <c r="R289" s="415">
        <v>123</v>
      </c>
      <c r="S289" s="415">
        <v>5073</v>
      </c>
      <c r="T289" s="415">
        <v>1630</v>
      </c>
      <c r="U289" s="415">
        <v>2828</v>
      </c>
      <c r="V289" s="415">
        <v>443</v>
      </c>
      <c r="W289" s="415">
        <v>172</v>
      </c>
      <c r="X289" s="415">
        <v>5070</v>
      </c>
      <c r="Y289" s="415">
        <v>1465</v>
      </c>
      <c r="Z289" s="415">
        <v>2824</v>
      </c>
      <c r="AA289" s="415">
        <v>481</v>
      </c>
      <c r="AB289" s="415">
        <v>300</v>
      </c>
    </row>
    <row r="290" spans="1:28" ht="31.5" customHeight="1" x14ac:dyDescent="0.2">
      <c r="A290" s="523"/>
      <c r="B290" s="422" t="s">
        <v>287</v>
      </c>
      <c r="C290" s="424"/>
      <c r="D290" s="415">
        <v>2532</v>
      </c>
      <c r="E290" s="415">
        <v>1137</v>
      </c>
      <c r="F290" s="415">
        <v>1109</v>
      </c>
      <c r="G290" s="415">
        <v>202</v>
      </c>
      <c r="H290" s="415">
        <v>84</v>
      </c>
      <c r="I290" s="415">
        <v>2217</v>
      </c>
      <c r="J290" s="415">
        <v>987</v>
      </c>
      <c r="K290" s="415">
        <v>959</v>
      </c>
      <c r="L290" s="415">
        <v>184</v>
      </c>
      <c r="M290" s="415">
        <v>87</v>
      </c>
      <c r="N290" s="415">
        <v>2406</v>
      </c>
      <c r="O290" s="415">
        <v>1031</v>
      </c>
      <c r="P290" s="415">
        <v>1079</v>
      </c>
      <c r="Q290" s="415">
        <v>193</v>
      </c>
      <c r="R290" s="415">
        <v>103</v>
      </c>
      <c r="S290" s="415">
        <v>2268</v>
      </c>
      <c r="T290" s="415">
        <v>975</v>
      </c>
      <c r="U290" s="415">
        <v>1029</v>
      </c>
      <c r="V290" s="415">
        <v>157</v>
      </c>
      <c r="W290" s="415">
        <v>107</v>
      </c>
      <c r="X290" s="415">
        <v>2661</v>
      </c>
      <c r="Y290" s="415">
        <v>1007</v>
      </c>
      <c r="Z290" s="415">
        <v>1152</v>
      </c>
      <c r="AA290" s="415">
        <v>261</v>
      </c>
      <c r="AB290" s="415">
        <v>241</v>
      </c>
    </row>
    <row r="291" spans="1:28" ht="31.5" x14ac:dyDescent="0.2">
      <c r="A291" s="523"/>
      <c r="B291" s="422" t="s">
        <v>288</v>
      </c>
      <c r="C291" s="424"/>
      <c r="D291" s="415">
        <v>20363</v>
      </c>
      <c r="E291" s="415">
        <v>12545</v>
      </c>
      <c r="F291" s="415">
        <v>5645</v>
      </c>
      <c r="G291" s="415">
        <v>1834</v>
      </c>
      <c r="H291" s="415">
        <v>339</v>
      </c>
      <c r="I291" s="415">
        <v>19752</v>
      </c>
      <c r="J291" s="415">
        <v>12687</v>
      </c>
      <c r="K291" s="415">
        <v>5206</v>
      </c>
      <c r="L291" s="415">
        <v>1516</v>
      </c>
      <c r="M291" s="415">
        <v>343</v>
      </c>
      <c r="N291" s="415">
        <v>22042</v>
      </c>
      <c r="O291" s="415">
        <v>14343</v>
      </c>
      <c r="P291" s="415">
        <v>5780</v>
      </c>
      <c r="Q291" s="415">
        <v>1577</v>
      </c>
      <c r="R291" s="415">
        <v>342</v>
      </c>
      <c r="S291" s="415">
        <v>22867</v>
      </c>
      <c r="T291" s="415">
        <v>14832</v>
      </c>
      <c r="U291" s="415">
        <v>5955</v>
      </c>
      <c r="V291" s="415">
        <v>1589</v>
      </c>
      <c r="W291" s="415">
        <v>491</v>
      </c>
      <c r="X291" s="415">
        <v>22545</v>
      </c>
      <c r="Y291" s="415">
        <v>13524</v>
      </c>
      <c r="Z291" s="415">
        <v>6278</v>
      </c>
      <c r="AA291" s="415">
        <v>1841</v>
      </c>
      <c r="AB291" s="415">
        <v>902</v>
      </c>
    </row>
    <row r="292" spans="1:28" ht="31.5" x14ac:dyDescent="0.2">
      <c r="A292" s="523"/>
      <c r="B292" s="422" t="s">
        <v>289</v>
      </c>
      <c r="C292" s="424"/>
      <c r="D292" s="415">
        <v>27898</v>
      </c>
      <c r="E292" s="415">
        <v>11378</v>
      </c>
      <c r="F292" s="415">
        <v>11661</v>
      </c>
      <c r="G292" s="415">
        <v>4276</v>
      </c>
      <c r="H292" s="415">
        <v>583</v>
      </c>
      <c r="I292" s="415">
        <v>27371</v>
      </c>
      <c r="J292" s="415">
        <v>11696</v>
      </c>
      <c r="K292" s="415">
        <v>11694</v>
      </c>
      <c r="L292" s="415">
        <v>3460</v>
      </c>
      <c r="M292" s="415">
        <v>521</v>
      </c>
      <c r="N292" s="415">
        <v>26297</v>
      </c>
      <c r="O292" s="415">
        <v>11111</v>
      </c>
      <c r="P292" s="415">
        <v>11554</v>
      </c>
      <c r="Q292" s="415">
        <v>2997</v>
      </c>
      <c r="R292" s="415">
        <v>635</v>
      </c>
      <c r="S292" s="415">
        <v>26118</v>
      </c>
      <c r="T292" s="415">
        <v>10301</v>
      </c>
      <c r="U292" s="415">
        <v>12183</v>
      </c>
      <c r="V292" s="415">
        <v>2846</v>
      </c>
      <c r="W292" s="415">
        <v>788</v>
      </c>
      <c r="X292" s="415">
        <v>27017</v>
      </c>
      <c r="Y292" s="415">
        <v>9501</v>
      </c>
      <c r="Z292" s="415">
        <v>12843</v>
      </c>
      <c r="AA292" s="415">
        <v>3243</v>
      </c>
      <c r="AB292" s="415">
        <v>1430</v>
      </c>
    </row>
    <row r="293" spans="1:28" ht="31.5" customHeight="1" x14ac:dyDescent="0.2">
      <c r="A293" s="523"/>
      <c r="B293" s="422" t="s">
        <v>64</v>
      </c>
      <c r="C293" s="424"/>
      <c r="D293" s="415">
        <v>2136</v>
      </c>
      <c r="E293" s="415">
        <v>798</v>
      </c>
      <c r="F293" s="415">
        <v>1034</v>
      </c>
      <c r="G293" s="415">
        <v>215</v>
      </c>
      <c r="H293" s="415">
        <v>89</v>
      </c>
      <c r="I293" s="415">
        <v>1898</v>
      </c>
      <c r="J293" s="415">
        <v>697</v>
      </c>
      <c r="K293" s="415">
        <v>964</v>
      </c>
      <c r="L293" s="415">
        <v>171</v>
      </c>
      <c r="M293" s="415">
        <v>66</v>
      </c>
      <c r="N293" s="415">
        <v>1889</v>
      </c>
      <c r="O293" s="415">
        <v>683</v>
      </c>
      <c r="P293" s="415">
        <v>984</v>
      </c>
      <c r="Q293" s="415">
        <v>154</v>
      </c>
      <c r="R293" s="415">
        <v>68</v>
      </c>
      <c r="S293" s="415">
        <v>1981</v>
      </c>
      <c r="T293" s="415">
        <v>715</v>
      </c>
      <c r="U293" s="415">
        <v>998</v>
      </c>
      <c r="V293" s="415">
        <v>166</v>
      </c>
      <c r="W293" s="415">
        <v>102</v>
      </c>
      <c r="X293" s="415">
        <v>2212</v>
      </c>
      <c r="Y293" s="415">
        <v>718</v>
      </c>
      <c r="Z293" s="415">
        <v>1094</v>
      </c>
      <c r="AA293" s="415">
        <v>204</v>
      </c>
      <c r="AB293" s="415">
        <v>196</v>
      </c>
    </row>
    <row r="294" spans="1:28" ht="31.5" x14ac:dyDescent="0.2">
      <c r="A294" s="523"/>
      <c r="B294" s="422" t="s">
        <v>290</v>
      </c>
      <c r="C294" s="424"/>
      <c r="D294" s="415">
        <v>680</v>
      </c>
      <c r="E294" s="415">
        <v>230</v>
      </c>
      <c r="F294" s="415">
        <v>356</v>
      </c>
      <c r="G294" s="415">
        <v>51</v>
      </c>
      <c r="H294" s="415">
        <v>43</v>
      </c>
      <c r="I294" s="415">
        <v>585</v>
      </c>
      <c r="J294" s="415">
        <v>199</v>
      </c>
      <c r="K294" s="415">
        <v>295</v>
      </c>
      <c r="L294" s="415">
        <v>51</v>
      </c>
      <c r="M294" s="415">
        <v>40</v>
      </c>
      <c r="N294" s="415">
        <v>523</v>
      </c>
      <c r="O294" s="415">
        <v>161</v>
      </c>
      <c r="P294" s="415">
        <v>268</v>
      </c>
      <c r="Q294" s="415">
        <v>41</v>
      </c>
      <c r="R294" s="415">
        <v>53</v>
      </c>
      <c r="S294" s="415">
        <v>559</v>
      </c>
      <c r="T294" s="415">
        <v>164</v>
      </c>
      <c r="U294" s="415">
        <v>309</v>
      </c>
      <c r="V294" s="415">
        <v>32</v>
      </c>
      <c r="W294" s="415">
        <v>54</v>
      </c>
      <c r="X294" s="415">
        <v>626</v>
      </c>
      <c r="Y294" s="415">
        <v>172</v>
      </c>
      <c r="Z294" s="415">
        <v>307</v>
      </c>
      <c r="AA294" s="415">
        <v>47</v>
      </c>
      <c r="AB294" s="415">
        <v>100</v>
      </c>
    </row>
    <row r="295" spans="1:28" ht="31.5" x14ac:dyDescent="0.2">
      <c r="A295" s="523"/>
      <c r="B295" s="422" t="s">
        <v>40</v>
      </c>
      <c r="C295" s="424"/>
      <c r="D295" s="415">
        <v>1628</v>
      </c>
      <c r="E295" s="415">
        <v>588</v>
      </c>
      <c r="F295" s="415">
        <v>744</v>
      </c>
      <c r="G295" s="415">
        <v>291</v>
      </c>
      <c r="H295" s="415">
        <v>5</v>
      </c>
      <c r="I295" s="415">
        <v>1790</v>
      </c>
      <c r="J295" s="415">
        <v>701</v>
      </c>
      <c r="K295" s="415">
        <v>794</v>
      </c>
      <c r="L295" s="415">
        <v>286</v>
      </c>
      <c r="M295" s="415">
        <v>9</v>
      </c>
      <c r="N295" s="415">
        <v>2239</v>
      </c>
      <c r="O295" s="415">
        <v>978</v>
      </c>
      <c r="P295" s="415">
        <v>913</v>
      </c>
      <c r="Q295" s="415">
        <v>340</v>
      </c>
      <c r="R295" s="415">
        <v>8</v>
      </c>
      <c r="S295" s="415">
        <v>2211</v>
      </c>
      <c r="T295" s="415">
        <v>937</v>
      </c>
      <c r="U295" s="415">
        <v>979</v>
      </c>
      <c r="V295" s="415">
        <v>289</v>
      </c>
      <c r="W295" s="415">
        <v>6</v>
      </c>
      <c r="X295" s="415">
        <v>2374</v>
      </c>
      <c r="Y295" s="415">
        <v>921</v>
      </c>
      <c r="Z295" s="415">
        <v>1077</v>
      </c>
      <c r="AA295" s="415">
        <v>353</v>
      </c>
      <c r="AB295" s="415">
        <v>23</v>
      </c>
    </row>
    <row r="296" spans="1:28" ht="21" x14ac:dyDescent="0.2">
      <c r="A296" s="523"/>
      <c r="B296" s="422" t="s">
        <v>291</v>
      </c>
      <c r="C296" s="424"/>
      <c r="D296" s="415">
        <v>34600</v>
      </c>
      <c r="E296" s="415">
        <v>18361</v>
      </c>
      <c r="F296" s="415">
        <v>11326</v>
      </c>
      <c r="G296" s="415">
        <v>4471</v>
      </c>
      <c r="H296" s="415">
        <v>442</v>
      </c>
      <c r="I296" s="415">
        <v>35253</v>
      </c>
      <c r="J296" s="415">
        <v>19403</v>
      </c>
      <c r="K296" s="415">
        <v>11720</v>
      </c>
      <c r="L296" s="415">
        <v>3710</v>
      </c>
      <c r="M296" s="415">
        <v>420</v>
      </c>
      <c r="N296" s="415">
        <v>37337</v>
      </c>
      <c r="O296" s="415">
        <v>20994</v>
      </c>
      <c r="P296" s="415">
        <v>12424</v>
      </c>
      <c r="Q296" s="415">
        <v>3399</v>
      </c>
      <c r="R296" s="415">
        <v>520</v>
      </c>
      <c r="S296" s="415">
        <v>38405</v>
      </c>
      <c r="T296" s="415">
        <v>20957</v>
      </c>
      <c r="U296" s="415">
        <v>13326</v>
      </c>
      <c r="V296" s="415">
        <v>3396</v>
      </c>
      <c r="W296" s="415">
        <v>726</v>
      </c>
      <c r="X296" s="415">
        <v>38105</v>
      </c>
      <c r="Y296" s="415">
        <v>18874</v>
      </c>
      <c r="Z296" s="415">
        <v>14198</v>
      </c>
      <c r="AA296" s="415">
        <v>3730</v>
      </c>
      <c r="AB296" s="415">
        <v>1303</v>
      </c>
    </row>
    <row r="297" spans="1:28" x14ac:dyDescent="0.2">
      <c r="A297" s="523"/>
      <c r="B297" s="422" t="s">
        <v>293</v>
      </c>
      <c r="C297" s="424"/>
      <c r="D297" s="415">
        <v>3475</v>
      </c>
      <c r="E297" s="415">
        <v>975</v>
      </c>
      <c r="F297" s="415">
        <v>1994</v>
      </c>
      <c r="G297" s="415">
        <v>296</v>
      </c>
      <c r="H297" s="415">
        <v>210</v>
      </c>
      <c r="I297" s="415">
        <v>3132</v>
      </c>
      <c r="J297" s="415">
        <v>872</v>
      </c>
      <c r="K297" s="415">
        <v>1810</v>
      </c>
      <c r="L297" s="415">
        <v>266</v>
      </c>
      <c r="M297" s="415">
        <v>184</v>
      </c>
      <c r="N297" s="415">
        <v>2940</v>
      </c>
      <c r="O297" s="415">
        <v>819</v>
      </c>
      <c r="P297" s="415">
        <v>1716</v>
      </c>
      <c r="Q297" s="415">
        <v>235</v>
      </c>
      <c r="R297" s="415">
        <v>170</v>
      </c>
      <c r="S297" s="415">
        <v>3080</v>
      </c>
      <c r="T297" s="415">
        <v>800</v>
      </c>
      <c r="U297" s="415">
        <v>1860</v>
      </c>
      <c r="V297" s="415">
        <v>227</v>
      </c>
      <c r="W297" s="415">
        <v>193</v>
      </c>
      <c r="X297" s="415">
        <v>3468</v>
      </c>
      <c r="Y297" s="415">
        <v>826</v>
      </c>
      <c r="Z297" s="415">
        <v>1925</v>
      </c>
      <c r="AA297" s="415">
        <v>341</v>
      </c>
      <c r="AB297" s="415">
        <v>376</v>
      </c>
    </row>
    <row r="298" spans="1:28" x14ac:dyDescent="0.2">
      <c r="A298" s="523"/>
      <c r="B298" s="422" t="s">
        <v>271</v>
      </c>
      <c r="C298" s="424"/>
      <c r="D298" s="415">
        <v>52296</v>
      </c>
      <c r="E298" s="415">
        <v>25418</v>
      </c>
      <c r="F298" s="415">
        <v>19232</v>
      </c>
      <c r="G298" s="415">
        <v>6528</v>
      </c>
      <c r="H298" s="415">
        <v>1118</v>
      </c>
      <c r="I298" s="415">
        <v>50695</v>
      </c>
      <c r="J298" s="415">
        <v>25676</v>
      </c>
      <c r="K298" s="415">
        <v>18692</v>
      </c>
      <c r="L298" s="415">
        <v>5317</v>
      </c>
      <c r="M298" s="415">
        <v>1010</v>
      </c>
      <c r="N298" s="415">
        <v>51896</v>
      </c>
      <c r="O298" s="415">
        <v>26733</v>
      </c>
      <c r="P298" s="415">
        <v>19164</v>
      </c>
      <c r="Q298" s="415">
        <v>4865</v>
      </c>
      <c r="R298" s="415">
        <v>1134</v>
      </c>
      <c r="S298" s="415">
        <v>52768</v>
      </c>
      <c r="T298" s="415">
        <v>26491</v>
      </c>
      <c r="U298" s="415">
        <v>20039</v>
      </c>
      <c r="V298" s="415">
        <v>4748</v>
      </c>
      <c r="W298" s="415">
        <v>1490</v>
      </c>
      <c r="X298" s="415">
        <v>53781</v>
      </c>
      <c r="Y298" s="415">
        <v>24423</v>
      </c>
      <c r="Z298" s="415">
        <v>21166</v>
      </c>
      <c r="AA298" s="415">
        <v>5474</v>
      </c>
      <c r="AB298" s="415">
        <v>2718</v>
      </c>
    </row>
    <row r="299" spans="1:28" ht="21" x14ac:dyDescent="0.2">
      <c r="A299" s="523"/>
      <c r="B299" s="422" t="s">
        <v>359</v>
      </c>
      <c r="C299" s="424"/>
      <c r="D299" s="415">
        <v>48821</v>
      </c>
      <c r="E299" s="415">
        <v>24443</v>
      </c>
      <c r="F299" s="415">
        <v>17238</v>
      </c>
      <c r="G299" s="415">
        <v>6232</v>
      </c>
      <c r="H299" s="415">
        <v>908</v>
      </c>
      <c r="I299" s="415">
        <v>47562</v>
      </c>
      <c r="J299" s="415">
        <v>24803</v>
      </c>
      <c r="K299" s="415">
        <v>16882</v>
      </c>
      <c r="L299" s="415">
        <v>5051</v>
      </c>
      <c r="M299" s="415">
        <v>826</v>
      </c>
      <c r="N299" s="415">
        <v>48955</v>
      </c>
      <c r="O299" s="415">
        <v>25914</v>
      </c>
      <c r="P299" s="415">
        <v>17448</v>
      </c>
      <c r="Q299" s="415">
        <v>4630</v>
      </c>
      <c r="R299" s="415">
        <v>963</v>
      </c>
      <c r="S299" s="415">
        <v>49687</v>
      </c>
      <c r="T299" s="415">
        <v>25691</v>
      </c>
      <c r="U299" s="415">
        <v>18178</v>
      </c>
      <c r="V299" s="415">
        <v>4521</v>
      </c>
      <c r="W299" s="415">
        <v>1297</v>
      </c>
      <c r="X299" s="415">
        <v>50313</v>
      </c>
      <c r="Y299" s="415">
        <v>23597</v>
      </c>
      <c r="Z299" s="415">
        <v>19241</v>
      </c>
      <c r="AA299" s="415">
        <v>5133</v>
      </c>
      <c r="AB299" s="415">
        <v>2342</v>
      </c>
    </row>
    <row r="300" spans="1:28" x14ac:dyDescent="0.2">
      <c r="A300" s="523"/>
      <c r="B300" s="422" t="s">
        <v>41</v>
      </c>
      <c r="C300" s="424"/>
      <c r="D300" s="415">
        <v>9465</v>
      </c>
      <c r="E300" s="415">
        <v>5336</v>
      </c>
      <c r="F300" s="415">
        <v>3121</v>
      </c>
      <c r="G300" s="415">
        <v>981</v>
      </c>
      <c r="H300" s="415">
        <v>27</v>
      </c>
      <c r="I300" s="415">
        <v>9767</v>
      </c>
      <c r="J300" s="415">
        <v>5635</v>
      </c>
      <c r="K300" s="415">
        <v>3264</v>
      </c>
      <c r="L300" s="415">
        <v>841</v>
      </c>
      <c r="M300" s="415">
        <v>27</v>
      </c>
      <c r="N300" s="415">
        <v>11025</v>
      </c>
      <c r="O300" s="415">
        <v>6679</v>
      </c>
      <c r="P300" s="415">
        <v>3532</v>
      </c>
      <c r="Q300" s="415">
        <v>780</v>
      </c>
      <c r="R300" s="415">
        <v>34</v>
      </c>
      <c r="S300" s="415">
        <v>12047</v>
      </c>
      <c r="T300" s="415">
        <v>7229</v>
      </c>
      <c r="U300" s="415">
        <v>3969</v>
      </c>
      <c r="V300" s="415">
        <v>784</v>
      </c>
      <c r="W300" s="415">
        <v>65</v>
      </c>
      <c r="X300" s="415">
        <v>11475</v>
      </c>
      <c r="Y300" s="415">
        <v>6409</v>
      </c>
      <c r="Z300" s="415">
        <v>4153</v>
      </c>
      <c r="AA300" s="415">
        <v>788</v>
      </c>
      <c r="AB300" s="415">
        <v>125</v>
      </c>
    </row>
    <row r="301" spans="1:28" x14ac:dyDescent="0.2">
      <c r="A301" s="523"/>
      <c r="B301" s="422" t="s">
        <v>42</v>
      </c>
      <c r="C301" s="424"/>
      <c r="D301" s="415">
        <v>9049</v>
      </c>
      <c r="E301" s="415">
        <v>4949</v>
      </c>
      <c r="F301" s="415">
        <v>2851</v>
      </c>
      <c r="G301" s="415">
        <v>1178</v>
      </c>
      <c r="H301" s="415">
        <v>71</v>
      </c>
      <c r="I301" s="415">
        <v>9415</v>
      </c>
      <c r="J301" s="415">
        <v>5421</v>
      </c>
      <c r="K301" s="415">
        <v>2919</v>
      </c>
      <c r="L301" s="415">
        <v>995</v>
      </c>
      <c r="M301" s="415">
        <v>80</v>
      </c>
      <c r="N301" s="415">
        <v>9998</v>
      </c>
      <c r="O301" s="415">
        <v>5834</v>
      </c>
      <c r="P301" s="415">
        <v>3177</v>
      </c>
      <c r="Q301" s="415">
        <v>881</v>
      </c>
      <c r="R301" s="415">
        <v>106</v>
      </c>
      <c r="S301" s="415">
        <v>10206</v>
      </c>
      <c r="T301" s="415">
        <v>5751</v>
      </c>
      <c r="U301" s="415">
        <v>3457</v>
      </c>
      <c r="V301" s="415">
        <v>868</v>
      </c>
      <c r="W301" s="415">
        <v>130</v>
      </c>
      <c r="X301" s="415">
        <v>10138</v>
      </c>
      <c r="Y301" s="415">
        <v>5107</v>
      </c>
      <c r="Z301" s="415">
        <v>3794</v>
      </c>
      <c r="AA301" s="415">
        <v>977</v>
      </c>
      <c r="AB301" s="415">
        <v>260</v>
      </c>
    </row>
    <row r="302" spans="1:28" x14ac:dyDescent="0.2">
      <c r="A302" s="523"/>
      <c r="B302" s="422" t="s">
        <v>43</v>
      </c>
      <c r="C302" s="424"/>
      <c r="D302" s="415">
        <v>7912</v>
      </c>
      <c r="E302" s="415">
        <v>4262</v>
      </c>
      <c r="F302" s="415">
        <v>2382</v>
      </c>
      <c r="G302" s="415">
        <v>1108</v>
      </c>
      <c r="H302" s="415">
        <v>160</v>
      </c>
      <c r="I302" s="415">
        <v>7900</v>
      </c>
      <c r="J302" s="415">
        <v>4343</v>
      </c>
      <c r="K302" s="415">
        <v>2526</v>
      </c>
      <c r="L302" s="415">
        <v>882</v>
      </c>
      <c r="M302" s="415">
        <v>149</v>
      </c>
      <c r="N302" s="415">
        <v>7884</v>
      </c>
      <c r="O302" s="415">
        <v>4348</v>
      </c>
      <c r="P302" s="415">
        <v>2593</v>
      </c>
      <c r="Q302" s="415">
        <v>764</v>
      </c>
      <c r="R302" s="415">
        <v>179</v>
      </c>
      <c r="S302" s="415">
        <v>7848</v>
      </c>
      <c r="T302" s="415">
        <v>4059</v>
      </c>
      <c r="U302" s="415">
        <v>2728</v>
      </c>
      <c r="V302" s="415">
        <v>796</v>
      </c>
      <c r="W302" s="415">
        <v>265</v>
      </c>
      <c r="X302" s="415">
        <v>7791</v>
      </c>
      <c r="Y302" s="415">
        <v>3630</v>
      </c>
      <c r="Z302" s="415">
        <v>2840</v>
      </c>
      <c r="AA302" s="415">
        <v>866</v>
      </c>
      <c r="AB302" s="415">
        <v>455</v>
      </c>
    </row>
    <row r="303" spans="1:28" x14ac:dyDescent="0.2">
      <c r="A303" s="523"/>
      <c r="B303" s="422" t="s">
        <v>44</v>
      </c>
      <c r="C303" s="424"/>
      <c r="D303" s="415">
        <v>6546</v>
      </c>
      <c r="E303" s="415">
        <v>3226</v>
      </c>
      <c r="F303" s="415">
        <v>2228</v>
      </c>
      <c r="G303" s="415">
        <v>913</v>
      </c>
      <c r="H303" s="415">
        <v>179</v>
      </c>
      <c r="I303" s="415">
        <v>6381</v>
      </c>
      <c r="J303" s="415">
        <v>3303</v>
      </c>
      <c r="K303" s="415">
        <v>2217</v>
      </c>
      <c r="L303" s="415">
        <v>706</v>
      </c>
      <c r="M303" s="415">
        <v>155</v>
      </c>
      <c r="N303" s="415">
        <v>6191</v>
      </c>
      <c r="O303" s="415">
        <v>3155</v>
      </c>
      <c r="P303" s="415">
        <v>2209</v>
      </c>
      <c r="Q303" s="415">
        <v>634</v>
      </c>
      <c r="R303" s="415">
        <v>193</v>
      </c>
      <c r="S303" s="415">
        <v>6093</v>
      </c>
      <c r="T303" s="415">
        <v>2981</v>
      </c>
      <c r="U303" s="415">
        <v>2193</v>
      </c>
      <c r="V303" s="415">
        <v>659</v>
      </c>
      <c r="W303" s="415">
        <v>260</v>
      </c>
      <c r="X303" s="415">
        <v>6327</v>
      </c>
      <c r="Y303" s="415">
        <v>2807</v>
      </c>
      <c r="Z303" s="415">
        <v>2334</v>
      </c>
      <c r="AA303" s="415">
        <v>746</v>
      </c>
      <c r="AB303" s="415">
        <v>440</v>
      </c>
    </row>
    <row r="304" spans="1:28" x14ac:dyDescent="0.2">
      <c r="A304" s="523"/>
      <c r="B304" s="422" t="s">
        <v>46</v>
      </c>
      <c r="C304" s="424"/>
      <c r="D304" s="415">
        <v>5005</v>
      </c>
      <c r="E304" s="415">
        <v>2356</v>
      </c>
      <c r="F304" s="415">
        <v>1845</v>
      </c>
      <c r="G304" s="415">
        <v>673</v>
      </c>
      <c r="H304" s="415">
        <v>131</v>
      </c>
      <c r="I304" s="415">
        <v>4441</v>
      </c>
      <c r="J304" s="415">
        <v>2149</v>
      </c>
      <c r="K304" s="415">
        <v>1686</v>
      </c>
      <c r="L304" s="415">
        <v>493</v>
      </c>
      <c r="M304" s="415">
        <v>113</v>
      </c>
      <c r="N304" s="415">
        <v>4358</v>
      </c>
      <c r="O304" s="415">
        <v>2039</v>
      </c>
      <c r="P304" s="415">
        <v>1707</v>
      </c>
      <c r="Q304" s="415">
        <v>464</v>
      </c>
      <c r="R304" s="415">
        <v>148</v>
      </c>
      <c r="S304" s="415">
        <v>4328</v>
      </c>
      <c r="T304" s="415">
        <v>1970</v>
      </c>
      <c r="U304" s="415">
        <v>1709</v>
      </c>
      <c r="V304" s="415">
        <v>446</v>
      </c>
      <c r="W304" s="415">
        <v>203</v>
      </c>
      <c r="X304" s="415">
        <v>4702</v>
      </c>
      <c r="Y304" s="415">
        <v>1987</v>
      </c>
      <c r="Z304" s="415">
        <v>1830</v>
      </c>
      <c r="AA304" s="415">
        <v>543</v>
      </c>
      <c r="AB304" s="415">
        <v>342</v>
      </c>
    </row>
    <row r="305" spans="1:28" x14ac:dyDescent="0.2">
      <c r="A305" s="523"/>
      <c r="B305" s="422" t="s">
        <v>47</v>
      </c>
      <c r="C305" s="424"/>
      <c r="D305" s="415">
        <v>3600</v>
      </c>
      <c r="E305" s="415">
        <v>1598</v>
      </c>
      <c r="F305" s="415">
        <v>1436</v>
      </c>
      <c r="G305" s="415">
        <v>446</v>
      </c>
      <c r="H305" s="415">
        <v>120</v>
      </c>
      <c r="I305" s="415">
        <v>3077</v>
      </c>
      <c r="J305" s="415">
        <v>1381</v>
      </c>
      <c r="K305" s="415">
        <v>1277</v>
      </c>
      <c r="L305" s="415">
        <v>321</v>
      </c>
      <c r="M305" s="415">
        <v>98</v>
      </c>
      <c r="N305" s="415">
        <v>2761</v>
      </c>
      <c r="O305" s="415">
        <v>1201</v>
      </c>
      <c r="P305" s="415">
        <v>1171</v>
      </c>
      <c r="Q305" s="415">
        <v>299</v>
      </c>
      <c r="R305" s="415">
        <v>90</v>
      </c>
      <c r="S305" s="415">
        <v>2770</v>
      </c>
      <c r="T305" s="415">
        <v>1160</v>
      </c>
      <c r="U305" s="415">
        <v>1175</v>
      </c>
      <c r="V305" s="415">
        <v>307</v>
      </c>
      <c r="W305" s="415">
        <v>128</v>
      </c>
      <c r="X305" s="415">
        <v>3028</v>
      </c>
      <c r="Y305" s="415">
        <v>1161</v>
      </c>
      <c r="Z305" s="415">
        <v>1238</v>
      </c>
      <c r="AA305" s="415">
        <v>362</v>
      </c>
      <c r="AB305" s="415">
        <v>267</v>
      </c>
    </row>
    <row r="306" spans="1:28" x14ac:dyDescent="0.2">
      <c r="A306" s="523"/>
      <c r="B306" s="422" t="s">
        <v>292</v>
      </c>
      <c r="C306" s="424"/>
      <c r="D306" s="415">
        <v>2463</v>
      </c>
      <c r="E306" s="415">
        <v>998</v>
      </c>
      <c r="F306" s="415">
        <v>1084</v>
      </c>
      <c r="G306" s="415">
        <v>292</v>
      </c>
      <c r="H306" s="415">
        <v>89</v>
      </c>
      <c r="I306" s="415">
        <v>2178</v>
      </c>
      <c r="J306" s="415">
        <v>877</v>
      </c>
      <c r="K306" s="415">
        <v>982</v>
      </c>
      <c r="L306" s="415">
        <v>236</v>
      </c>
      <c r="M306" s="415">
        <v>83</v>
      </c>
      <c r="N306" s="415">
        <v>2005</v>
      </c>
      <c r="O306" s="415">
        <v>802</v>
      </c>
      <c r="P306" s="415">
        <v>905</v>
      </c>
      <c r="Q306" s="415">
        <v>213</v>
      </c>
      <c r="R306" s="415">
        <v>85</v>
      </c>
      <c r="S306" s="415">
        <v>1806</v>
      </c>
      <c r="T306" s="415">
        <v>735</v>
      </c>
      <c r="U306" s="415">
        <v>793</v>
      </c>
      <c r="V306" s="415">
        <v>178</v>
      </c>
      <c r="W306" s="415">
        <v>100</v>
      </c>
      <c r="X306" s="415">
        <v>1991</v>
      </c>
      <c r="Y306" s="415">
        <v>756</v>
      </c>
      <c r="Z306" s="415">
        <v>837</v>
      </c>
      <c r="AA306" s="415">
        <v>203</v>
      </c>
      <c r="AB306" s="415">
        <v>195</v>
      </c>
    </row>
    <row r="307" spans="1:28" x14ac:dyDescent="0.2">
      <c r="A307" s="523"/>
      <c r="B307" s="422" t="s">
        <v>49</v>
      </c>
      <c r="C307" s="424"/>
      <c r="D307" s="415">
        <v>1834</v>
      </c>
      <c r="E307" s="415">
        <v>682</v>
      </c>
      <c r="F307" s="415">
        <v>873</v>
      </c>
      <c r="G307" s="415">
        <v>201</v>
      </c>
      <c r="H307" s="415">
        <v>78</v>
      </c>
      <c r="I307" s="415">
        <v>1491</v>
      </c>
      <c r="J307" s="415">
        <v>585</v>
      </c>
      <c r="K307" s="415">
        <v>677</v>
      </c>
      <c r="L307" s="415">
        <v>166</v>
      </c>
      <c r="M307" s="415">
        <v>63</v>
      </c>
      <c r="N307" s="415">
        <v>1472</v>
      </c>
      <c r="O307" s="415">
        <v>540</v>
      </c>
      <c r="P307" s="415">
        <v>711</v>
      </c>
      <c r="Q307" s="415">
        <v>154</v>
      </c>
      <c r="R307" s="415">
        <v>67</v>
      </c>
      <c r="S307" s="415">
        <v>1406</v>
      </c>
      <c r="T307" s="415">
        <v>536</v>
      </c>
      <c r="U307" s="415">
        <v>672</v>
      </c>
      <c r="V307" s="415">
        <v>113</v>
      </c>
      <c r="W307" s="415">
        <v>85</v>
      </c>
      <c r="X307" s="415">
        <v>1425</v>
      </c>
      <c r="Y307" s="415">
        <v>490</v>
      </c>
      <c r="Z307" s="415">
        <v>646</v>
      </c>
      <c r="AA307" s="415">
        <v>161</v>
      </c>
      <c r="AB307" s="415">
        <v>128</v>
      </c>
    </row>
    <row r="308" spans="1:28" x14ac:dyDescent="0.2">
      <c r="A308" s="523"/>
      <c r="B308" s="422" t="s">
        <v>50</v>
      </c>
      <c r="C308" s="424"/>
      <c r="D308" s="415">
        <v>1319</v>
      </c>
      <c r="E308" s="415">
        <v>448</v>
      </c>
      <c r="F308" s="415">
        <v>674</v>
      </c>
      <c r="G308" s="415">
        <v>149</v>
      </c>
      <c r="H308" s="415">
        <v>48</v>
      </c>
      <c r="I308" s="415">
        <v>1122</v>
      </c>
      <c r="J308" s="415">
        <v>408</v>
      </c>
      <c r="K308" s="415">
        <v>540</v>
      </c>
      <c r="L308" s="415">
        <v>125</v>
      </c>
      <c r="M308" s="415">
        <v>49</v>
      </c>
      <c r="N308" s="415">
        <v>1022</v>
      </c>
      <c r="O308" s="415">
        <v>338</v>
      </c>
      <c r="P308" s="415">
        <v>530</v>
      </c>
      <c r="Q308" s="415">
        <v>101</v>
      </c>
      <c r="R308" s="415">
        <v>53</v>
      </c>
      <c r="S308" s="415">
        <v>972</v>
      </c>
      <c r="T308" s="415">
        <v>333</v>
      </c>
      <c r="U308" s="415">
        <v>503</v>
      </c>
      <c r="V308" s="415">
        <v>81</v>
      </c>
      <c r="W308" s="415">
        <v>55</v>
      </c>
      <c r="X308" s="415">
        <v>1062</v>
      </c>
      <c r="Y308" s="415">
        <v>329</v>
      </c>
      <c r="Z308" s="415">
        <v>492</v>
      </c>
      <c r="AA308" s="415">
        <v>134</v>
      </c>
      <c r="AB308" s="415">
        <v>107</v>
      </c>
    </row>
    <row r="309" spans="1:28" ht="12.75" customHeight="1" x14ac:dyDescent="0.2">
      <c r="A309" s="523" t="s">
        <v>116</v>
      </c>
      <c r="B309" s="422" t="s">
        <v>101</v>
      </c>
      <c r="C309" s="424"/>
      <c r="D309" s="415">
        <v>37340</v>
      </c>
      <c r="E309" s="415">
        <v>21197</v>
      </c>
      <c r="F309" s="415">
        <v>12442</v>
      </c>
      <c r="G309" s="415">
        <v>2998</v>
      </c>
      <c r="H309" s="415">
        <v>703</v>
      </c>
      <c r="I309" s="415">
        <v>36774</v>
      </c>
      <c r="J309" s="415">
        <v>21214</v>
      </c>
      <c r="K309" s="415">
        <v>12277</v>
      </c>
      <c r="L309" s="415">
        <v>2630</v>
      </c>
      <c r="M309" s="415">
        <v>653</v>
      </c>
      <c r="N309" s="415">
        <v>36234</v>
      </c>
      <c r="O309" s="415">
        <v>21723</v>
      </c>
      <c r="P309" s="415">
        <v>11411</v>
      </c>
      <c r="Q309" s="415">
        <v>2381</v>
      </c>
      <c r="R309" s="415">
        <v>719</v>
      </c>
      <c r="S309" s="415">
        <v>37486</v>
      </c>
      <c r="T309" s="415">
        <v>21627</v>
      </c>
      <c r="U309" s="415">
        <v>12144</v>
      </c>
      <c r="V309" s="415">
        <v>2774</v>
      </c>
      <c r="W309" s="415">
        <v>941</v>
      </c>
      <c r="X309" s="415">
        <v>38582</v>
      </c>
      <c r="Y309" s="415">
        <v>21517</v>
      </c>
      <c r="Z309" s="415">
        <v>13045</v>
      </c>
      <c r="AA309" s="415">
        <v>2862</v>
      </c>
      <c r="AB309" s="415">
        <v>1158</v>
      </c>
    </row>
    <row r="310" spans="1:28" x14ac:dyDescent="0.2">
      <c r="A310" s="523"/>
      <c r="B310" s="422" t="s">
        <v>102</v>
      </c>
      <c r="C310" s="424"/>
      <c r="D310" s="415">
        <v>24529</v>
      </c>
      <c r="E310" s="415">
        <v>14017</v>
      </c>
      <c r="F310" s="415">
        <v>8522</v>
      </c>
      <c r="G310" s="415">
        <v>1608</v>
      </c>
      <c r="H310" s="415">
        <v>382</v>
      </c>
      <c r="I310" s="415">
        <v>24507</v>
      </c>
      <c r="J310" s="415">
        <v>14060</v>
      </c>
      <c r="K310" s="415">
        <v>8501</v>
      </c>
      <c r="L310" s="415">
        <v>1559</v>
      </c>
      <c r="M310" s="415">
        <v>387</v>
      </c>
      <c r="N310" s="415">
        <v>24232</v>
      </c>
      <c r="O310" s="415">
        <v>14229</v>
      </c>
      <c r="P310" s="415">
        <v>8106</v>
      </c>
      <c r="Q310" s="415">
        <v>1447</v>
      </c>
      <c r="R310" s="415">
        <v>450</v>
      </c>
      <c r="S310" s="415">
        <v>24675</v>
      </c>
      <c r="T310" s="415">
        <v>14114</v>
      </c>
      <c r="U310" s="415">
        <v>8377</v>
      </c>
      <c r="V310" s="415">
        <v>1644</v>
      </c>
      <c r="W310" s="415">
        <v>540</v>
      </c>
      <c r="X310" s="415">
        <v>24715</v>
      </c>
      <c r="Y310" s="415">
        <v>13738</v>
      </c>
      <c r="Z310" s="415">
        <v>8549</v>
      </c>
      <c r="AA310" s="415">
        <v>1740</v>
      </c>
      <c r="AB310" s="415">
        <v>688</v>
      </c>
    </row>
    <row r="311" spans="1:28" x14ac:dyDescent="0.2">
      <c r="A311" s="523"/>
      <c r="B311" s="422" t="s">
        <v>54</v>
      </c>
      <c r="C311" s="424"/>
      <c r="D311" s="415">
        <v>50396</v>
      </c>
      <c r="E311" s="415">
        <v>30210</v>
      </c>
      <c r="F311" s="415">
        <v>15966</v>
      </c>
      <c r="G311" s="415">
        <v>3474</v>
      </c>
      <c r="H311" s="415">
        <v>746</v>
      </c>
      <c r="I311" s="415">
        <v>49795</v>
      </c>
      <c r="J311" s="415">
        <v>29979</v>
      </c>
      <c r="K311" s="415">
        <v>15915</v>
      </c>
      <c r="L311" s="415">
        <v>3163</v>
      </c>
      <c r="M311" s="415">
        <v>738</v>
      </c>
      <c r="N311" s="415">
        <v>48498</v>
      </c>
      <c r="O311" s="415">
        <v>30202</v>
      </c>
      <c r="P311" s="415">
        <v>14675</v>
      </c>
      <c r="Q311" s="415">
        <v>2796</v>
      </c>
      <c r="R311" s="415">
        <v>825</v>
      </c>
      <c r="S311" s="415">
        <v>48046</v>
      </c>
      <c r="T311" s="415">
        <v>29405</v>
      </c>
      <c r="U311" s="415">
        <v>14695</v>
      </c>
      <c r="V311" s="415">
        <v>3013</v>
      </c>
      <c r="W311" s="415">
        <v>933</v>
      </c>
      <c r="X311" s="415">
        <v>47316</v>
      </c>
      <c r="Y311" s="415">
        <v>28482</v>
      </c>
      <c r="Z311" s="415">
        <v>14719</v>
      </c>
      <c r="AA311" s="415">
        <v>3008</v>
      </c>
      <c r="AB311" s="415">
        <v>1107</v>
      </c>
    </row>
    <row r="312" spans="1:28" x14ac:dyDescent="0.2">
      <c r="A312" s="523"/>
      <c r="B312" s="422" t="s">
        <v>55</v>
      </c>
      <c r="C312" s="424"/>
      <c r="D312" s="415">
        <v>11481</v>
      </c>
      <c r="E312" s="415">
        <v>5007</v>
      </c>
      <c r="F312" s="415">
        <v>5001</v>
      </c>
      <c r="G312" s="415">
        <v>1134</v>
      </c>
      <c r="H312" s="415">
        <v>339</v>
      </c>
      <c r="I312" s="415">
        <v>11498</v>
      </c>
      <c r="J312" s="415">
        <v>5302</v>
      </c>
      <c r="K312" s="415">
        <v>4867</v>
      </c>
      <c r="L312" s="415">
        <v>1027</v>
      </c>
      <c r="M312" s="415">
        <v>302</v>
      </c>
      <c r="N312" s="415">
        <v>11968</v>
      </c>
      <c r="O312" s="415">
        <v>5750</v>
      </c>
      <c r="P312" s="415">
        <v>4842</v>
      </c>
      <c r="Q312" s="415">
        <v>1032</v>
      </c>
      <c r="R312" s="415">
        <v>344</v>
      </c>
      <c r="S312" s="415">
        <v>14115</v>
      </c>
      <c r="T312" s="415">
        <v>6336</v>
      </c>
      <c r="U312" s="415">
        <v>5826</v>
      </c>
      <c r="V312" s="415">
        <v>1405</v>
      </c>
      <c r="W312" s="415">
        <v>548</v>
      </c>
      <c r="X312" s="415">
        <v>15981</v>
      </c>
      <c r="Y312" s="415">
        <v>6773</v>
      </c>
      <c r="Z312" s="415">
        <v>6875</v>
      </c>
      <c r="AA312" s="415">
        <v>1594</v>
      </c>
      <c r="AB312" s="415">
        <v>739</v>
      </c>
    </row>
    <row r="313" spans="1:28" x14ac:dyDescent="0.2">
      <c r="A313" s="523"/>
      <c r="B313" s="422" t="s">
        <v>284</v>
      </c>
      <c r="C313" s="424"/>
      <c r="D313" s="415">
        <v>820</v>
      </c>
      <c r="E313" s="415">
        <v>348</v>
      </c>
      <c r="F313" s="415">
        <v>375</v>
      </c>
      <c r="G313" s="415">
        <v>77</v>
      </c>
      <c r="H313" s="415">
        <v>20</v>
      </c>
      <c r="I313" s="415">
        <v>605</v>
      </c>
      <c r="J313" s="415">
        <v>229</v>
      </c>
      <c r="K313" s="415">
        <v>286</v>
      </c>
      <c r="L313" s="415">
        <v>62</v>
      </c>
      <c r="M313" s="415">
        <v>28</v>
      </c>
      <c r="N313" s="415">
        <v>531</v>
      </c>
      <c r="O313" s="415">
        <v>234</v>
      </c>
      <c r="P313" s="415">
        <v>220</v>
      </c>
      <c r="Q313" s="415">
        <v>49</v>
      </c>
      <c r="R313" s="415">
        <v>28</v>
      </c>
      <c r="S313" s="415">
        <v>450</v>
      </c>
      <c r="T313" s="415">
        <v>199</v>
      </c>
      <c r="U313" s="415">
        <v>187</v>
      </c>
      <c r="V313" s="415">
        <v>48</v>
      </c>
      <c r="W313" s="415">
        <v>16</v>
      </c>
      <c r="X313" s="415">
        <v>484</v>
      </c>
      <c r="Y313" s="415">
        <v>220</v>
      </c>
      <c r="Z313" s="415">
        <v>193</v>
      </c>
      <c r="AA313" s="415">
        <v>51</v>
      </c>
      <c r="AB313" s="415">
        <v>20</v>
      </c>
    </row>
    <row r="314" spans="1:28" x14ac:dyDescent="0.2">
      <c r="A314" s="523"/>
      <c r="B314" s="422" t="s">
        <v>57</v>
      </c>
      <c r="C314" s="424"/>
      <c r="D314" s="415">
        <v>598</v>
      </c>
      <c r="E314" s="415">
        <v>286</v>
      </c>
      <c r="F314" s="415">
        <v>233</v>
      </c>
      <c r="G314" s="415">
        <v>60</v>
      </c>
      <c r="H314" s="415">
        <v>19</v>
      </c>
      <c r="I314" s="415">
        <v>544</v>
      </c>
      <c r="J314" s="415">
        <v>285</v>
      </c>
      <c r="K314" s="415">
        <v>195</v>
      </c>
      <c r="L314" s="415">
        <v>52</v>
      </c>
      <c r="M314" s="415">
        <v>12</v>
      </c>
      <c r="N314" s="415">
        <v>461</v>
      </c>
      <c r="O314" s="415">
        <v>227</v>
      </c>
      <c r="P314" s="415">
        <v>182</v>
      </c>
      <c r="Q314" s="415">
        <v>42</v>
      </c>
      <c r="R314" s="415">
        <v>10</v>
      </c>
      <c r="S314" s="415">
        <v>483</v>
      </c>
      <c r="T314" s="415">
        <v>239</v>
      </c>
      <c r="U314" s="415">
        <v>186</v>
      </c>
      <c r="V314" s="415">
        <v>45</v>
      </c>
      <c r="W314" s="415">
        <v>13</v>
      </c>
      <c r="X314" s="415">
        <v>471</v>
      </c>
      <c r="Y314" s="415">
        <v>216</v>
      </c>
      <c r="Z314" s="415">
        <v>188</v>
      </c>
      <c r="AA314" s="415">
        <v>55</v>
      </c>
      <c r="AB314" s="415">
        <v>12</v>
      </c>
    </row>
    <row r="315" spans="1:28" ht="21" customHeight="1" x14ac:dyDescent="0.2">
      <c r="A315" s="523"/>
      <c r="B315" s="422" t="s">
        <v>285</v>
      </c>
      <c r="C315" s="424"/>
      <c r="D315" s="415">
        <v>423</v>
      </c>
      <c r="E315" s="415">
        <v>231</v>
      </c>
      <c r="F315" s="415">
        <v>138</v>
      </c>
      <c r="G315" s="415">
        <v>14</v>
      </c>
      <c r="H315" s="415">
        <v>40</v>
      </c>
      <c r="I315" s="415">
        <v>391</v>
      </c>
      <c r="J315" s="415">
        <v>199</v>
      </c>
      <c r="K315" s="415">
        <v>133</v>
      </c>
      <c r="L315" s="415">
        <v>27</v>
      </c>
      <c r="M315" s="415">
        <v>32</v>
      </c>
      <c r="N315" s="415">
        <v>353</v>
      </c>
      <c r="O315" s="415">
        <v>183</v>
      </c>
      <c r="P315" s="415">
        <v>111</v>
      </c>
      <c r="Q315" s="415">
        <v>24</v>
      </c>
      <c r="R315" s="415">
        <v>35</v>
      </c>
      <c r="S315" s="415">
        <v>412</v>
      </c>
      <c r="T315" s="415">
        <v>219</v>
      </c>
      <c r="U315" s="415">
        <v>133</v>
      </c>
      <c r="V315" s="415">
        <v>30</v>
      </c>
      <c r="W315" s="415">
        <v>30</v>
      </c>
      <c r="X315" s="415">
        <v>423</v>
      </c>
      <c r="Y315" s="415">
        <v>229</v>
      </c>
      <c r="Z315" s="415">
        <v>121</v>
      </c>
      <c r="AA315" s="415">
        <v>27</v>
      </c>
      <c r="AB315" s="415">
        <v>46</v>
      </c>
    </row>
    <row r="316" spans="1:28" ht="21" customHeight="1" x14ac:dyDescent="0.2">
      <c r="A316" s="523"/>
      <c r="B316" s="422" t="s">
        <v>286</v>
      </c>
      <c r="C316" s="424"/>
      <c r="D316" s="415">
        <v>22410</v>
      </c>
      <c r="E316" s="415">
        <v>13012</v>
      </c>
      <c r="F316" s="415">
        <v>6899</v>
      </c>
      <c r="G316" s="415">
        <v>2076</v>
      </c>
      <c r="H316" s="415">
        <v>423</v>
      </c>
      <c r="I316" s="415">
        <v>21909</v>
      </c>
      <c r="J316" s="415">
        <v>13226</v>
      </c>
      <c r="K316" s="415">
        <v>6496</v>
      </c>
      <c r="L316" s="415">
        <v>1818</v>
      </c>
      <c r="M316" s="415">
        <v>369</v>
      </c>
      <c r="N316" s="415">
        <v>22060</v>
      </c>
      <c r="O316" s="415">
        <v>13946</v>
      </c>
      <c r="P316" s="415">
        <v>6101</v>
      </c>
      <c r="Q316" s="415">
        <v>1626</v>
      </c>
      <c r="R316" s="415">
        <v>387</v>
      </c>
      <c r="S316" s="415">
        <v>22910</v>
      </c>
      <c r="T316" s="415">
        <v>13844</v>
      </c>
      <c r="U316" s="415">
        <v>6649</v>
      </c>
      <c r="V316" s="415">
        <v>1901</v>
      </c>
      <c r="W316" s="415">
        <v>516</v>
      </c>
      <c r="X316" s="415">
        <v>23933</v>
      </c>
      <c r="Y316" s="415">
        <v>13661</v>
      </c>
      <c r="Z316" s="415">
        <v>7558</v>
      </c>
      <c r="AA316" s="415">
        <v>2084</v>
      </c>
      <c r="AB316" s="415">
        <v>630</v>
      </c>
    </row>
    <row r="317" spans="1:28" ht="21" x14ac:dyDescent="0.2">
      <c r="A317" s="523"/>
      <c r="B317" s="422" t="s">
        <v>170</v>
      </c>
      <c r="C317" s="424"/>
      <c r="D317" s="415">
        <v>26445</v>
      </c>
      <c r="E317" s="415">
        <v>17838</v>
      </c>
      <c r="F317" s="415">
        <v>6529</v>
      </c>
      <c r="G317" s="415">
        <v>1758</v>
      </c>
      <c r="H317" s="415">
        <v>320</v>
      </c>
      <c r="I317" s="415">
        <v>26339</v>
      </c>
      <c r="J317" s="415">
        <v>17718</v>
      </c>
      <c r="K317" s="415">
        <v>6623</v>
      </c>
      <c r="L317" s="415">
        <v>1663</v>
      </c>
      <c r="M317" s="415">
        <v>335</v>
      </c>
      <c r="N317" s="415">
        <v>26099</v>
      </c>
      <c r="O317" s="415">
        <v>17932</v>
      </c>
      <c r="P317" s="415">
        <v>6262</v>
      </c>
      <c r="Q317" s="415">
        <v>1531</v>
      </c>
      <c r="R317" s="415">
        <v>374</v>
      </c>
      <c r="S317" s="415">
        <v>26878</v>
      </c>
      <c r="T317" s="415">
        <v>18044</v>
      </c>
      <c r="U317" s="415">
        <v>6547</v>
      </c>
      <c r="V317" s="415">
        <v>1819</v>
      </c>
      <c r="W317" s="415">
        <v>468</v>
      </c>
      <c r="X317" s="415">
        <v>26959</v>
      </c>
      <c r="Y317" s="415">
        <v>17727</v>
      </c>
      <c r="Z317" s="415">
        <v>6779</v>
      </c>
      <c r="AA317" s="415">
        <v>1828</v>
      </c>
      <c r="AB317" s="415">
        <v>625</v>
      </c>
    </row>
    <row r="318" spans="1:28" ht="21" x14ac:dyDescent="0.2">
      <c r="A318" s="523"/>
      <c r="B318" s="422" t="s">
        <v>60</v>
      </c>
      <c r="C318" s="424"/>
      <c r="D318" s="415">
        <v>5381</v>
      </c>
      <c r="E318" s="415">
        <v>1132</v>
      </c>
      <c r="F318" s="415">
        <v>3908</v>
      </c>
      <c r="G318" s="415">
        <v>267</v>
      </c>
      <c r="H318" s="415">
        <v>74</v>
      </c>
      <c r="I318" s="415">
        <v>5819</v>
      </c>
      <c r="J318" s="415">
        <v>1373</v>
      </c>
      <c r="K318" s="415">
        <v>4065</v>
      </c>
      <c r="L318" s="415">
        <v>278</v>
      </c>
      <c r="M318" s="415">
        <v>103</v>
      </c>
      <c r="N318" s="415">
        <v>5260</v>
      </c>
      <c r="O318" s="415">
        <v>1280</v>
      </c>
      <c r="P318" s="415">
        <v>3661</v>
      </c>
      <c r="Q318" s="415">
        <v>235</v>
      </c>
      <c r="R318" s="415">
        <v>84</v>
      </c>
      <c r="S318" s="415">
        <v>5110</v>
      </c>
      <c r="T318" s="415">
        <v>1120</v>
      </c>
      <c r="U318" s="415">
        <v>3618</v>
      </c>
      <c r="V318" s="415">
        <v>257</v>
      </c>
      <c r="W318" s="415">
        <v>115</v>
      </c>
      <c r="X318" s="415">
        <v>5164</v>
      </c>
      <c r="Y318" s="415">
        <v>1112</v>
      </c>
      <c r="Z318" s="415">
        <v>3696</v>
      </c>
      <c r="AA318" s="415">
        <v>258</v>
      </c>
      <c r="AB318" s="415">
        <v>98</v>
      </c>
    </row>
    <row r="319" spans="1:28" ht="21" customHeight="1" x14ac:dyDescent="0.2">
      <c r="A319" s="523"/>
      <c r="B319" s="422" t="s">
        <v>171</v>
      </c>
      <c r="C319" s="424"/>
      <c r="D319" s="415">
        <v>3745</v>
      </c>
      <c r="E319" s="415">
        <v>1386</v>
      </c>
      <c r="F319" s="415">
        <v>1951</v>
      </c>
      <c r="G319" s="415">
        <v>284</v>
      </c>
      <c r="H319" s="415">
        <v>124</v>
      </c>
      <c r="I319" s="415">
        <v>3591</v>
      </c>
      <c r="J319" s="415">
        <v>1294</v>
      </c>
      <c r="K319" s="415">
        <v>1941</v>
      </c>
      <c r="L319" s="415">
        <v>244</v>
      </c>
      <c r="M319" s="415">
        <v>112</v>
      </c>
      <c r="N319" s="415">
        <v>3630</v>
      </c>
      <c r="O319" s="415">
        <v>1222</v>
      </c>
      <c r="P319" s="415">
        <v>2023</v>
      </c>
      <c r="Q319" s="415">
        <v>238</v>
      </c>
      <c r="R319" s="415">
        <v>147</v>
      </c>
      <c r="S319" s="415">
        <v>3888</v>
      </c>
      <c r="T319" s="415">
        <v>1252</v>
      </c>
      <c r="U319" s="415">
        <v>2192</v>
      </c>
      <c r="V319" s="415">
        <v>251</v>
      </c>
      <c r="W319" s="415">
        <v>193</v>
      </c>
      <c r="X319" s="415">
        <v>3544</v>
      </c>
      <c r="Y319" s="415">
        <v>1083</v>
      </c>
      <c r="Z319" s="415">
        <v>1979</v>
      </c>
      <c r="AA319" s="415">
        <v>238</v>
      </c>
      <c r="AB319" s="415">
        <v>244</v>
      </c>
    </row>
    <row r="320" spans="1:28" ht="21" customHeight="1" x14ac:dyDescent="0.2">
      <c r="A320" s="523"/>
      <c r="B320" s="422" t="s">
        <v>287</v>
      </c>
      <c r="C320" s="424"/>
      <c r="D320" s="415">
        <v>3473</v>
      </c>
      <c r="E320" s="415">
        <v>1618</v>
      </c>
      <c r="F320" s="415">
        <v>1542</v>
      </c>
      <c r="G320" s="415">
        <v>209</v>
      </c>
      <c r="H320" s="415">
        <v>104</v>
      </c>
      <c r="I320" s="415">
        <v>3244</v>
      </c>
      <c r="J320" s="415">
        <v>1471</v>
      </c>
      <c r="K320" s="415">
        <v>1524</v>
      </c>
      <c r="L320" s="415">
        <v>160</v>
      </c>
      <c r="M320" s="415">
        <v>89</v>
      </c>
      <c r="N320" s="415">
        <v>3064</v>
      </c>
      <c r="O320" s="415">
        <v>1389</v>
      </c>
      <c r="P320" s="415">
        <v>1359</v>
      </c>
      <c r="Q320" s="415">
        <v>174</v>
      </c>
      <c r="R320" s="415">
        <v>142</v>
      </c>
      <c r="S320" s="415">
        <v>2963</v>
      </c>
      <c r="T320" s="415">
        <v>1262</v>
      </c>
      <c r="U320" s="415">
        <v>1382</v>
      </c>
      <c r="V320" s="415">
        <v>160</v>
      </c>
      <c r="W320" s="415">
        <v>159</v>
      </c>
      <c r="X320" s="415">
        <v>3274</v>
      </c>
      <c r="Y320" s="415">
        <v>1443</v>
      </c>
      <c r="Z320" s="415">
        <v>1461</v>
      </c>
      <c r="AA320" s="415">
        <v>167</v>
      </c>
      <c r="AB320" s="415">
        <v>203</v>
      </c>
    </row>
    <row r="321" spans="1:28" ht="21" customHeight="1" x14ac:dyDescent="0.2">
      <c r="A321" s="523"/>
      <c r="B321" s="422" t="s">
        <v>288</v>
      </c>
      <c r="C321" s="424"/>
      <c r="D321" s="415">
        <v>41019</v>
      </c>
      <c r="E321" s="415">
        <v>27908</v>
      </c>
      <c r="F321" s="415">
        <v>10098</v>
      </c>
      <c r="G321" s="415">
        <v>2479</v>
      </c>
      <c r="H321" s="415">
        <v>534</v>
      </c>
      <c r="I321" s="415">
        <v>41235</v>
      </c>
      <c r="J321" s="415">
        <v>28242</v>
      </c>
      <c r="K321" s="415">
        <v>10097</v>
      </c>
      <c r="L321" s="415">
        <v>2355</v>
      </c>
      <c r="M321" s="415">
        <v>541</v>
      </c>
      <c r="N321" s="415">
        <v>41609</v>
      </c>
      <c r="O321" s="415">
        <v>29400</v>
      </c>
      <c r="P321" s="415">
        <v>9436</v>
      </c>
      <c r="Q321" s="415">
        <v>2137</v>
      </c>
      <c r="R321" s="415">
        <v>636</v>
      </c>
      <c r="S321" s="415">
        <v>42410</v>
      </c>
      <c r="T321" s="415">
        <v>29276</v>
      </c>
      <c r="U321" s="415">
        <v>9905</v>
      </c>
      <c r="V321" s="415">
        <v>2466</v>
      </c>
      <c r="W321" s="415">
        <v>763</v>
      </c>
      <c r="X321" s="415">
        <v>41980</v>
      </c>
      <c r="Y321" s="415">
        <v>28538</v>
      </c>
      <c r="Z321" s="415">
        <v>9997</v>
      </c>
      <c r="AA321" s="415">
        <v>2504</v>
      </c>
      <c r="AB321" s="415">
        <v>941</v>
      </c>
    </row>
    <row r="322" spans="1:28" ht="21" customHeight="1" x14ac:dyDescent="0.2">
      <c r="A322" s="523"/>
      <c r="B322" s="422" t="s">
        <v>289</v>
      </c>
      <c r="C322" s="424"/>
      <c r="D322" s="415">
        <v>15852</v>
      </c>
      <c r="E322" s="415">
        <v>5371</v>
      </c>
      <c r="F322" s="415">
        <v>8436</v>
      </c>
      <c r="G322" s="415">
        <v>1708</v>
      </c>
      <c r="H322" s="415">
        <v>337</v>
      </c>
      <c r="I322" s="415">
        <v>16212</v>
      </c>
      <c r="J322" s="415">
        <v>5623</v>
      </c>
      <c r="K322" s="415">
        <v>8693</v>
      </c>
      <c r="L322" s="415">
        <v>1567</v>
      </c>
      <c r="M322" s="415">
        <v>329</v>
      </c>
      <c r="N322" s="415">
        <v>15501</v>
      </c>
      <c r="O322" s="415">
        <v>5385</v>
      </c>
      <c r="P322" s="415">
        <v>8322</v>
      </c>
      <c r="Q322" s="415">
        <v>1448</v>
      </c>
      <c r="R322" s="415">
        <v>346</v>
      </c>
      <c r="S322" s="415">
        <v>16053</v>
      </c>
      <c r="T322" s="415">
        <v>5280</v>
      </c>
      <c r="U322" s="415">
        <v>8677</v>
      </c>
      <c r="V322" s="415">
        <v>1670</v>
      </c>
      <c r="W322" s="415">
        <v>426</v>
      </c>
      <c r="X322" s="415">
        <v>17476</v>
      </c>
      <c r="Y322" s="415">
        <v>5496</v>
      </c>
      <c r="Z322" s="415">
        <v>9602</v>
      </c>
      <c r="AA322" s="415">
        <v>1836</v>
      </c>
      <c r="AB322" s="415">
        <v>542</v>
      </c>
    </row>
    <row r="323" spans="1:28" ht="21" customHeight="1" x14ac:dyDescent="0.2">
      <c r="A323" s="523"/>
      <c r="B323" s="422" t="s">
        <v>64</v>
      </c>
      <c r="C323" s="424"/>
      <c r="D323" s="415">
        <v>1968</v>
      </c>
      <c r="E323" s="415">
        <v>747</v>
      </c>
      <c r="F323" s="415">
        <v>957</v>
      </c>
      <c r="G323" s="415">
        <v>180</v>
      </c>
      <c r="H323" s="415">
        <v>84</v>
      </c>
      <c r="I323" s="415">
        <v>1749</v>
      </c>
      <c r="J323" s="415">
        <v>681</v>
      </c>
      <c r="K323" s="415">
        <v>870</v>
      </c>
      <c r="L323" s="415">
        <v>120</v>
      </c>
      <c r="M323" s="415">
        <v>78</v>
      </c>
      <c r="N323" s="415">
        <v>1770</v>
      </c>
      <c r="O323" s="415">
        <v>652</v>
      </c>
      <c r="P323" s="415">
        <v>895</v>
      </c>
      <c r="Q323" s="415">
        <v>121</v>
      </c>
      <c r="R323" s="415">
        <v>102</v>
      </c>
      <c r="S323" s="415">
        <v>2118</v>
      </c>
      <c r="T323" s="415">
        <v>696</v>
      </c>
      <c r="U323" s="415">
        <v>1107</v>
      </c>
      <c r="V323" s="415">
        <v>162</v>
      </c>
      <c r="W323" s="415">
        <v>153</v>
      </c>
      <c r="X323" s="415">
        <v>2249</v>
      </c>
      <c r="Y323" s="415">
        <v>752</v>
      </c>
      <c r="Z323" s="415">
        <v>1141</v>
      </c>
      <c r="AA323" s="415">
        <v>159</v>
      </c>
      <c r="AB323" s="415">
        <v>197</v>
      </c>
    </row>
    <row r="324" spans="1:28" ht="21" customHeight="1" x14ac:dyDescent="0.2">
      <c r="A324" s="523"/>
      <c r="B324" s="422" t="s">
        <v>290</v>
      </c>
      <c r="C324" s="424"/>
      <c r="D324" s="415">
        <v>685</v>
      </c>
      <c r="E324" s="415">
        <v>242</v>
      </c>
      <c r="F324" s="415">
        <v>350</v>
      </c>
      <c r="G324" s="415">
        <v>54</v>
      </c>
      <c r="H324" s="415">
        <v>39</v>
      </c>
      <c r="I324" s="415">
        <v>531</v>
      </c>
      <c r="J324" s="415">
        <v>180</v>
      </c>
      <c r="K324" s="415">
        <v>301</v>
      </c>
      <c r="L324" s="415">
        <v>26</v>
      </c>
      <c r="M324" s="415">
        <v>24</v>
      </c>
      <c r="N324" s="415">
        <v>445</v>
      </c>
      <c r="O324" s="415">
        <v>100</v>
      </c>
      <c r="P324" s="415">
        <v>279</v>
      </c>
      <c r="Q324" s="415">
        <v>24</v>
      </c>
      <c r="R324" s="415">
        <v>42</v>
      </c>
      <c r="S324" s="415">
        <v>513</v>
      </c>
      <c r="T324" s="415">
        <v>158</v>
      </c>
      <c r="U324" s="415">
        <v>254</v>
      </c>
      <c r="V324" s="415">
        <v>39</v>
      </c>
      <c r="W324" s="415">
        <v>62</v>
      </c>
      <c r="X324" s="415">
        <v>536</v>
      </c>
      <c r="Y324" s="415">
        <v>153</v>
      </c>
      <c r="Z324" s="415">
        <v>258</v>
      </c>
      <c r="AA324" s="415">
        <v>39</v>
      </c>
      <c r="AB324" s="415">
        <v>86</v>
      </c>
    </row>
    <row r="325" spans="1:28" ht="21" customHeight="1" x14ac:dyDescent="0.2">
      <c r="A325" s="523"/>
      <c r="B325" s="422" t="s">
        <v>40</v>
      </c>
      <c r="C325" s="424"/>
      <c r="D325" s="415">
        <v>6613</v>
      </c>
      <c r="E325" s="415">
        <v>3970</v>
      </c>
      <c r="F325" s="415">
        <v>1861</v>
      </c>
      <c r="G325" s="415">
        <v>769</v>
      </c>
      <c r="H325" s="415">
        <v>13</v>
      </c>
      <c r="I325" s="415">
        <v>7029</v>
      </c>
      <c r="J325" s="415">
        <v>4135</v>
      </c>
      <c r="K325" s="415">
        <v>2066</v>
      </c>
      <c r="L325" s="415">
        <v>816</v>
      </c>
      <c r="M325" s="415">
        <v>12</v>
      </c>
      <c r="N325" s="415">
        <v>7377</v>
      </c>
      <c r="O325" s="415">
        <v>4669</v>
      </c>
      <c r="P325" s="415">
        <v>1943</v>
      </c>
      <c r="Q325" s="415">
        <v>753</v>
      </c>
      <c r="R325" s="415">
        <v>12</v>
      </c>
      <c r="S325" s="415">
        <v>7251</v>
      </c>
      <c r="T325" s="415">
        <v>4524</v>
      </c>
      <c r="U325" s="415">
        <v>1889</v>
      </c>
      <c r="V325" s="415">
        <v>823</v>
      </c>
      <c r="W325" s="415">
        <v>15</v>
      </c>
      <c r="X325" s="415">
        <v>7153</v>
      </c>
      <c r="Y325" s="415">
        <v>4321</v>
      </c>
      <c r="Z325" s="415">
        <v>1947</v>
      </c>
      <c r="AA325" s="415">
        <v>871</v>
      </c>
      <c r="AB325" s="415">
        <v>14</v>
      </c>
    </row>
    <row r="326" spans="1:28" ht="21" x14ac:dyDescent="0.2">
      <c r="A326" s="523"/>
      <c r="B326" s="422" t="s">
        <v>291</v>
      </c>
      <c r="C326" s="424"/>
      <c r="D326" s="415">
        <v>49351</v>
      </c>
      <c r="E326" s="415">
        <v>30517</v>
      </c>
      <c r="F326" s="415">
        <v>14705</v>
      </c>
      <c r="G326" s="415">
        <v>3646</v>
      </c>
      <c r="H326" s="415">
        <v>483</v>
      </c>
      <c r="I326" s="415">
        <v>50330</v>
      </c>
      <c r="J326" s="415">
        <v>31303</v>
      </c>
      <c r="K326" s="415">
        <v>15168</v>
      </c>
      <c r="L326" s="415">
        <v>3399</v>
      </c>
      <c r="M326" s="415">
        <v>460</v>
      </c>
      <c r="N326" s="415">
        <v>50031</v>
      </c>
      <c r="O326" s="415">
        <v>32160</v>
      </c>
      <c r="P326" s="415">
        <v>14243</v>
      </c>
      <c r="Q326" s="415">
        <v>3115</v>
      </c>
      <c r="R326" s="415">
        <v>513</v>
      </c>
      <c r="S326" s="415">
        <v>51268</v>
      </c>
      <c r="T326" s="415">
        <v>32028</v>
      </c>
      <c r="U326" s="415">
        <v>14934</v>
      </c>
      <c r="V326" s="415">
        <v>3631</v>
      </c>
      <c r="W326" s="415">
        <v>675</v>
      </c>
      <c r="X326" s="415">
        <v>51009</v>
      </c>
      <c r="Y326" s="415">
        <v>31212</v>
      </c>
      <c r="Z326" s="415">
        <v>15274</v>
      </c>
      <c r="AA326" s="415">
        <v>3713</v>
      </c>
      <c r="AB326" s="415">
        <v>810</v>
      </c>
    </row>
    <row r="327" spans="1:28" x14ac:dyDescent="0.2">
      <c r="A327" s="523"/>
      <c r="B327" s="422" t="s">
        <v>293</v>
      </c>
      <c r="C327" s="424"/>
      <c r="D327" s="415">
        <v>2761</v>
      </c>
      <c r="E327" s="415">
        <v>708</v>
      </c>
      <c r="F327" s="415">
        <v>1640</v>
      </c>
      <c r="G327" s="415">
        <v>173</v>
      </c>
      <c r="H327" s="415">
        <v>240</v>
      </c>
      <c r="I327" s="415">
        <v>2355</v>
      </c>
      <c r="J327" s="415">
        <v>593</v>
      </c>
      <c r="K327" s="415">
        <v>1384</v>
      </c>
      <c r="L327" s="415">
        <v>142</v>
      </c>
      <c r="M327" s="415">
        <v>236</v>
      </c>
      <c r="N327" s="415">
        <v>2487</v>
      </c>
      <c r="O327" s="415">
        <v>628</v>
      </c>
      <c r="P327" s="415">
        <v>1409</v>
      </c>
      <c r="Q327" s="415">
        <v>165</v>
      </c>
      <c r="R327" s="415">
        <v>285</v>
      </c>
      <c r="S327" s="415">
        <v>2883</v>
      </c>
      <c r="T327" s="415">
        <v>695</v>
      </c>
      <c r="U327" s="415">
        <v>1610</v>
      </c>
      <c r="V327" s="415">
        <v>184</v>
      </c>
      <c r="W327" s="415">
        <v>394</v>
      </c>
      <c r="X327" s="415">
        <v>3216</v>
      </c>
      <c r="Y327" s="415">
        <v>702</v>
      </c>
      <c r="Z327" s="415">
        <v>1824</v>
      </c>
      <c r="AA327" s="415">
        <v>218</v>
      </c>
      <c r="AB327" s="415">
        <v>472</v>
      </c>
    </row>
    <row r="328" spans="1:28" x14ac:dyDescent="0.2">
      <c r="A328" s="523"/>
      <c r="B328" s="422" t="s">
        <v>271</v>
      </c>
      <c r="C328" s="424"/>
      <c r="D328" s="415">
        <v>61877</v>
      </c>
      <c r="E328" s="415">
        <v>35217</v>
      </c>
      <c r="F328" s="415">
        <v>20967</v>
      </c>
      <c r="G328" s="415">
        <v>4608</v>
      </c>
      <c r="H328" s="415">
        <v>1085</v>
      </c>
      <c r="I328" s="415">
        <v>61293</v>
      </c>
      <c r="J328" s="415">
        <v>35281</v>
      </c>
      <c r="K328" s="415">
        <v>20782</v>
      </c>
      <c r="L328" s="415">
        <v>4190</v>
      </c>
      <c r="M328" s="415">
        <v>1040</v>
      </c>
      <c r="N328" s="415">
        <v>60466</v>
      </c>
      <c r="O328" s="415">
        <v>35952</v>
      </c>
      <c r="P328" s="415">
        <v>19517</v>
      </c>
      <c r="Q328" s="415">
        <v>3828</v>
      </c>
      <c r="R328" s="415">
        <v>1169</v>
      </c>
      <c r="S328" s="415">
        <v>62161</v>
      </c>
      <c r="T328" s="415">
        <v>35741</v>
      </c>
      <c r="U328" s="415">
        <v>20521</v>
      </c>
      <c r="V328" s="415">
        <v>4418</v>
      </c>
      <c r="W328" s="415">
        <v>1481</v>
      </c>
      <c r="X328" s="415">
        <v>63297</v>
      </c>
      <c r="Y328" s="415">
        <v>35255</v>
      </c>
      <c r="Z328" s="415">
        <v>21594</v>
      </c>
      <c r="AA328" s="415">
        <v>4602</v>
      </c>
      <c r="AB328" s="415">
        <v>1846</v>
      </c>
    </row>
    <row r="329" spans="1:28" ht="21" x14ac:dyDescent="0.2">
      <c r="A329" s="523"/>
      <c r="B329" s="422" t="s">
        <v>359</v>
      </c>
      <c r="C329" s="424"/>
      <c r="D329" s="415">
        <v>59114</v>
      </c>
      <c r="E329" s="415">
        <v>34507</v>
      </c>
      <c r="F329" s="415">
        <v>19327</v>
      </c>
      <c r="G329" s="415">
        <v>4435</v>
      </c>
      <c r="H329" s="415">
        <v>845</v>
      </c>
      <c r="I329" s="415">
        <v>58938</v>
      </c>
      <c r="J329" s="415">
        <v>34688</v>
      </c>
      <c r="K329" s="415">
        <v>19398</v>
      </c>
      <c r="L329" s="415">
        <v>4048</v>
      </c>
      <c r="M329" s="415">
        <v>804</v>
      </c>
      <c r="N329" s="415">
        <v>57978</v>
      </c>
      <c r="O329" s="415">
        <v>35324</v>
      </c>
      <c r="P329" s="415">
        <v>18107</v>
      </c>
      <c r="Q329" s="415">
        <v>3663</v>
      </c>
      <c r="R329" s="415">
        <v>884</v>
      </c>
      <c r="S329" s="415">
        <v>59277</v>
      </c>
      <c r="T329" s="415">
        <v>35046</v>
      </c>
      <c r="U329" s="415">
        <v>18910</v>
      </c>
      <c r="V329" s="415">
        <v>4234</v>
      </c>
      <c r="W329" s="415">
        <v>1087</v>
      </c>
      <c r="X329" s="415">
        <v>60081</v>
      </c>
      <c r="Y329" s="415">
        <v>34553</v>
      </c>
      <c r="Z329" s="415">
        <v>19770</v>
      </c>
      <c r="AA329" s="415">
        <v>4384</v>
      </c>
      <c r="AB329" s="415">
        <v>1374</v>
      </c>
    </row>
    <row r="330" spans="1:28" x14ac:dyDescent="0.2">
      <c r="A330" s="523"/>
      <c r="B330" s="422" t="s">
        <v>41</v>
      </c>
      <c r="C330" s="424"/>
      <c r="D330" s="415">
        <v>17987</v>
      </c>
      <c r="E330" s="415">
        <v>12005</v>
      </c>
      <c r="F330" s="415">
        <v>4763</v>
      </c>
      <c r="G330" s="415">
        <v>1168</v>
      </c>
      <c r="H330" s="415">
        <v>51</v>
      </c>
      <c r="I330" s="415">
        <v>18175</v>
      </c>
      <c r="J330" s="415">
        <v>12151</v>
      </c>
      <c r="K330" s="415">
        <v>4916</v>
      </c>
      <c r="L330" s="415">
        <v>1053</v>
      </c>
      <c r="M330" s="415">
        <v>55</v>
      </c>
      <c r="N330" s="415">
        <v>18616</v>
      </c>
      <c r="O330" s="415">
        <v>12777</v>
      </c>
      <c r="P330" s="415">
        <v>4796</v>
      </c>
      <c r="Q330" s="415">
        <v>975</v>
      </c>
      <c r="R330" s="415">
        <v>68</v>
      </c>
      <c r="S330" s="415">
        <v>19100</v>
      </c>
      <c r="T330" s="415">
        <v>13065</v>
      </c>
      <c r="U330" s="415">
        <v>4774</v>
      </c>
      <c r="V330" s="415">
        <v>1159</v>
      </c>
      <c r="W330" s="415">
        <v>102</v>
      </c>
      <c r="X330" s="415">
        <v>18351</v>
      </c>
      <c r="Y330" s="415">
        <v>12455</v>
      </c>
      <c r="Z330" s="415">
        <v>4672</v>
      </c>
      <c r="AA330" s="415">
        <v>1132</v>
      </c>
      <c r="AB330" s="415">
        <v>92</v>
      </c>
    </row>
    <row r="331" spans="1:28" x14ac:dyDescent="0.2">
      <c r="A331" s="523"/>
      <c r="B331" s="422" t="s">
        <v>42</v>
      </c>
      <c r="C331" s="424"/>
      <c r="D331" s="415">
        <v>12371</v>
      </c>
      <c r="E331" s="415">
        <v>7797</v>
      </c>
      <c r="F331" s="415">
        <v>3634</v>
      </c>
      <c r="G331" s="415">
        <v>810</v>
      </c>
      <c r="H331" s="415">
        <v>130</v>
      </c>
      <c r="I331" s="415">
        <v>12691</v>
      </c>
      <c r="J331" s="415">
        <v>8233</v>
      </c>
      <c r="K331" s="415">
        <v>3657</v>
      </c>
      <c r="L331" s="415">
        <v>720</v>
      </c>
      <c r="M331" s="415">
        <v>81</v>
      </c>
      <c r="N331" s="415">
        <v>12078</v>
      </c>
      <c r="O331" s="415">
        <v>8060</v>
      </c>
      <c r="P331" s="415">
        <v>3259</v>
      </c>
      <c r="Q331" s="415">
        <v>648</v>
      </c>
      <c r="R331" s="415">
        <v>111</v>
      </c>
      <c r="S331" s="415">
        <v>12590</v>
      </c>
      <c r="T331" s="415">
        <v>8010</v>
      </c>
      <c r="U331" s="415">
        <v>3601</v>
      </c>
      <c r="V331" s="415">
        <v>810</v>
      </c>
      <c r="W331" s="415">
        <v>169</v>
      </c>
      <c r="X331" s="415">
        <v>12981</v>
      </c>
      <c r="Y331" s="415">
        <v>8066</v>
      </c>
      <c r="Z331" s="415">
        <v>3854</v>
      </c>
      <c r="AA331" s="415">
        <v>849</v>
      </c>
      <c r="AB331" s="415">
        <v>212</v>
      </c>
    </row>
    <row r="332" spans="1:28" x14ac:dyDescent="0.2">
      <c r="A332" s="523"/>
      <c r="B332" s="422" t="s">
        <v>43</v>
      </c>
      <c r="C332" s="424"/>
      <c r="D332" s="415">
        <v>7405</v>
      </c>
      <c r="E332" s="415">
        <v>4284</v>
      </c>
      <c r="F332" s="415">
        <v>2427</v>
      </c>
      <c r="G332" s="415">
        <v>538</v>
      </c>
      <c r="H332" s="415">
        <v>156</v>
      </c>
      <c r="I332" s="415">
        <v>7549</v>
      </c>
      <c r="J332" s="415">
        <v>4375</v>
      </c>
      <c r="K332" s="415">
        <v>2528</v>
      </c>
      <c r="L332" s="415">
        <v>497</v>
      </c>
      <c r="M332" s="415">
        <v>149</v>
      </c>
      <c r="N332" s="415">
        <v>7293</v>
      </c>
      <c r="O332" s="415">
        <v>4307</v>
      </c>
      <c r="P332" s="415">
        <v>2369</v>
      </c>
      <c r="Q332" s="415">
        <v>443</v>
      </c>
      <c r="R332" s="415">
        <v>174</v>
      </c>
      <c r="S332" s="415">
        <v>7344</v>
      </c>
      <c r="T332" s="415">
        <v>4112</v>
      </c>
      <c r="U332" s="415">
        <v>2537</v>
      </c>
      <c r="V332" s="415">
        <v>493</v>
      </c>
      <c r="W332" s="415">
        <v>202</v>
      </c>
      <c r="X332" s="415">
        <v>7434</v>
      </c>
      <c r="Y332" s="415">
        <v>4064</v>
      </c>
      <c r="Z332" s="415">
        <v>2603</v>
      </c>
      <c r="AA332" s="415">
        <v>512</v>
      </c>
      <c r="AB332" s="415">
        <v>255</v>
      </c>
    </row>
    <row r="333" spans="1:28" x14ac:dyDescent="0.2">
      <c r="A333" s="523"/>
      <c r="B333" s="422" t="s">
        <v>44</v>
      </c>
      <c r="C333" s="424"/>
      <c r="D333" s="415">
        <v>4975</v>
      </c>
      <c r="E333" s="415">
        <v>2461</v>
      </c>
      <c r="F333" s="415">
        <v>2020</v>
      </c>
      <c r="G333" s="415">
        <v>361</v>
      </c>
      <c r="H333" s="415">
        <v>133</v>
      </c>
      <c r="I333" s="415">
        <v>4886</v>
      </c>
      <c r="J333" s="415">
        <v>2409</v>
      </c>
      <c r="K333" s="415">
        <v>2001</v>
      </c>
      <c r="L333" s="415">
        <v>313</v>
      </c>
      <c r="M333" s="415">
        <v>163</v>
      </c>
      <c r="N333" s="415">
        <v>4667</v>
      </c>
      <c r="O333" s="415">
        <v>2347</v>
      </c>
      <c r="P333" s="415">
        <v>1876</v>
      </c>
      <c r="Q333" s="415">
        <v>296</v>
      </c>
      <c r="R333" s="415">
        <v>148</v>
      </c>
      <c r="S333" s="415">
        <v>4983</v>
      </c>
      <c r="T333" s="415">
        <v>2317</v>
      </c>
      <c r="U333" s="415">
        <v>2133</v>
      </c>
      <c r="V333" s="415">
        <v>346</v>
      </c>
      <c r="W333" s="415">
        <v>187</v>
      </c>
      <c r="X333" s="415">
        <v>5090</v>
      </c>
      <c r="Y333" s="415">
        <v>2306</v>
      </c>
      <c r="Z333" s="415">
        <v>2198</v>
      </c>
      <c r="AA333" s="415">
        <v>349</v>
      </c>
      <c r="AB333" s="415">
        <v>237</v>
      </c>
    </row>
    <row r="334" spans="1:28" x14ac:dyDescent="0.2">
      <c r="A334" s="523"/>
      <c r="B334" s="422" t="s">
        <v>46</v>
      </c>
      <c r="C334" s="424"/>
      <c r="D334" s="415">
        <v>3527</v>
      </c>
      <c r="E334" s="415">
        <v>1550</v>
      </c>
      <c r="F334" s="415">
        <v>1575</v>
      </c>
      <c r="G334" s="415">
        <v>286</v>
      </c>
      <c r="H334" s="415">
        <v>116</v>
      </c>
      <c r="I334" s="415">
        <v>3137</v>
      </c>
      <c r="J334" s="415">
        <v>1372</v>
      </c>
      <c r="K334" s="415">
        <v>1414</v>
      </c>
      <c r="L334" s="415">
        <v>234</v>
      </c>
      <c r="M334" s="415">
        <v>117</v>
      </c>
      <c r="N334" s="415">
        <v>2989</v>
      </c>
      <c r="O334" s="415">
        <v>1310</v>
      </c>
      <c r="P334" s="415">
        <v>1354</v>
      </c>
      <c r="Q334" s="415">
        <v>201</v>
      </c>
      <c r="R334" s="415">
        <v>124</v>
      </c>
      <c r="S334" s="415">
        <v>3032</v>
      </c>
      <c r="T334" s="415">
        <v>1271</v>
      </c>
      <c r="U334" s="415">
        <v>1391</v>
      </c>
      <c r="V334" s="415">
        <v>222</v>
      </c>
      <c r="W334" s="415">
        <v>148</v>
      </c>
      <c r="X334" s="415">
        <v>3429</v>
      </c>
      <c r="Y334" s="415">
        <v>1380</v>
      </c>
      <c r="Z334" s="415">
        <v>1572</v>
      </c>
      <c r="AA334" s="415">
        <v>275</v>
      </c>
      <c r="AB334" s="415">
        <v>202</v>
      </c>
    </row>
    <row r="335" spans="1:28" x14ac:dyDescent="0.2">
      <c r="A335" s="523"/>
      <c r="B335" s="422" t="s">
        <v>47</v>
      </c>
      <c r="C335" s="424"/>
      <c r="D335" s="415">
        <v>2397</v>
      </c>
      <c r="E335" s="415">
        <v>1023</v>
      </c>
      <c r="F335" s="415">
        <v>1105</v>
      </c>
      <c r="G335" s="415">
        <v>186</v>
      </c>
      <c r="H335" s="415">
        <v>83</v>
      </c>
      <c r="I335" s="415">
        <v>2182</v>
      </c>
      <c r="J335" s="415">
        <v>872</v>
      </c>
      <c r="K335" s="415">
        <v>1071</v>
      </c>
      <c r="L335" s="415">
        <v>152</v>
      </c>
      <c r="M335" s="415">
        <v>87</v>
      </c>
      <c r="N335" s="415">
        <v>1947</v>
      </c>
      <c r="O335" s="415">
        <v>754</v>
      </c>
      <c r="P335" s="415">
        <v>963</v>
      </c>
      <c r="Q335" s="415">
        <v>129</v>
      </c>
      <c r="R335" s="415">
        <v>101</v>
      </c>
      <c r="S335" s="415">
        <v>1948</v>
      </c>
      <c r="T335" s="415">
        <v>745</v>
      </c>
      <c r="U335" s="415">
        <v>979</v>
      </c>
      <c r="V335" s="415">
        <v>145</v>
      </c>
      <c r="W335" s="415">
        <v>79</v>
      </c>
      <c r="X335" s="415">
        <v>2262</v>
      </c>
      <c r="Y335" s="415">
        <v>850</v>
      </c>
      <c r="Z335" s="415">
        <v>1114</v>
      </c>
      <c r="AA335" s="415">
        <v>169</v>
      </c>
      <c r="AB335" s="415">
        <v>129</v>
      </c>
    </row>
    <row r="336" spans="1:28" x14ac:dyDescent="0.2">
      <c r="A336" s="523"/>
      <c r="B336" s="422" t="s">
        <v>292</v>
      </c>
      <c r="C336" s="424"/>
      <c r="D336" s="415">
        <v>1700</v>
      </c>
      <c r="E336" s="415">
        <v>678</v>
      </c>
      <c r="F336" s="415">
        <v>818</v>
      </c>
      <c r="G336" s="415">
        <v>146</v>
      </c>
      <c r="H336" s="415">
        <v>58</v>
      </c>
      <c r="I336" s="415">
        <v>1444</v>
      </c>
      <c r="J336" s="415">
        <v>510</v>
      </c>
      <c r="K336" s="415">
        <v>767</v>
      </c>
      <c r="L336" s="415">
        <v>103</v>
      </c>
      <c r="M336" s="415">
        <v>64</v>
      </c>
      <c r="N336" s="415">
        <v>1322</v>
      </c>
      <c r="O336" s="415">
        <v>491</v>
      </c>
      <c r="P336" s="415">
        <v>670</v>
      </c>
      <c r="Q336" s="415">
        <v>107</v>
      </c>
      <c r="R336" s="415">
        <v>54</v>
      </c>
      <c r="S336" s="415">
        <v>1260</v>
      </c>
      <c r="T336" s="415">
        <v>428</v>
      </c>
      <c r="U336" s="415">
        <v>657</v>
      </c>
      <c r="V336" s="415">
        <v>99</v>
      </c>
      <c r="W336" s="415">
        <v>76</v>
      </c>
      <c r="X336" s="415">
        <v>1452</v>
      </c>
      <c r="Y336" s="415">
        <v>503</v>
      </c>
      <c r="Z336" s="415">
        <v>753</v>
      </c>
      <c r="AA336" s="415">
        <v>98</v>
      </c>
      <c r="AB336" s="415">
        <v>98</v>
      </c>
    </row>
    <row r="337" spans="1:28" x14ac:dyDescent="0.2">
      <c r="A337" s="523"/>
      <c r="B337" s="422" t="s">
        <v>49</v>
      </c>
      <c r="C337" s="424"/>
      <c r="D337" s="415">
        <v>1288</v>
      </c>
      <c r="E337" s="415">
        <v>449</v>
      </c>
      <c r="F337" s="415">
        <v>661</v>
      </c>
      <c r="G337" s="415">
        <v>112</v>
      </c>
      <c r="H337" s="415">
        <v>66</v>
      </c>
      <c r="I337" s="415">
        <v>1043</v>
      </c>
      <c r="J337" s="415">
        <v>356</v>
      </c>
      <c r="K337" s="415">
        <v>553</v>
      </c>
      <c r="L337" s="415">
        <v>91</v>
      </c>
      <c r="M337" s="415">
        <v>43</v>
      </c>
      <c r="N337" s="415">
        <v>971</v>
      </c>
      <c r="O337" s="415">
        <v>369</v>
      </c>
      <c r="P337" s="415">
        <v>495</v>
      </c>
      <c r="Q337" s="415">
        <v>63</v>
      </c>
      <c r="R337" s="415">
        <v>44</v>
      </c>
      <c r="S337" s="415">
        <v>996</v>
      </c>
      <c r="T337" s="415">
        <v>339</v>
      </c>
      <c r="U337" s="415">
        <v>525</v>
      </c>
      <c r="V337" s="415">
        <v>75</v>
      </c>
      <c r="W337" s="415">
        <v>57</v>
      </c>
      <c r="X337" s="415">
        <v>1120</v>
      </c>
      <c r="Y337" s="415">
        <v>365</v>
      </c>
      <c r="Z337" s="415">
        <v>613</v>
      </c>
      <c r="AA337" s="415">
        <v>71</v>
      </c>
      <c r="AB337" s="415">
        <v>71</v>
      </c>
    </row>
    <row r="338" spans="1:28" x14ac:dyDescent="0.2">
      <c r="A338" s="523"/>
      <c r="B338" s="422" t="s">
        <v>50</v>
      </c>
      <c r="C338" s="424"/>
      <c r="D338" s="415">
        <v>851</v>
      </c>
      <c r="E338" s="415">
        <v>290</v>
      </c>
      <c r="F338" s="415">
        <v>463</v>
      </c>
      <c r="G338" s="415">
        <v>59</v>
      </c>
      <c r="H338" s="415">
        <v>39</v>
      </c>
      <c r="I338" s="415">
        <v>802</v>
      </c>
      <c r="J338" s="415">
        <v>275</v>
      </c>
      <c r="K338" s="415">
        <v>425</v>
      </c>
      <c r="L338" s="415">
        <v>69</v>
      </c>
      <c r="M338" s="415">
        <v>33</v>
      </c>
      <c r="N338" s="415">
        <v>718</v>
      </c>
      <c r="O338" s="415">
        <v>240</v>
      </c>
      <c r="P338" s="415">
        <v>382</v>
      </c>
      <c r="Q338" s="415">
        <v>48</v>
      </c>
      <c r="R338" s="415">
        <v>48</v>
      </c>
      <c r="S338" s="415">
        <v>773</v>
      </c>
      <c r="T338" s="415">
        <v>235</v>
      </c>
      <c r="U338" s="415">
        <v>424</v>
      </c>
      <c r="V338" s="415">
        <v>62</v>
      </c>
      <c r="W338" s="415">
        <v>52</v>
      </c>
      <c r="X338" s="415">
        <v>809</v>
      </c>
      <c r="Y338" s="415">
        <v>243</v>
      </c>
      <c r="Z338" s="415">
        <v>444</v>
      </c>
      <c r="AA338" s="415">
        <v>58</v>
      </c>
      <c r="AB338" s="415">
        <v>64</v>
      </c>
    </row>
    <row r="339" spans="1:28" ht="12.75" customHeight="1" x14ac:dyDescent="0.2">
      <c r="A339" s="523" t="s">
        <v>117</v>
      </c>
      <c r="B339" s="422" t="s">
        <v>101</v>
      </c>
      <c r="C339" s="424"/>
      <c r="D339" s="415">
        <v>2848</v>
      </c>
      <c r="E339" s="415">
        <v>1184</v>
      </c>
      <c r="F339" s="415">
        <v>1266</v>
      </c>
      <c r="G339" s="415">
        <v>340</v>
      </c>
      <c r="H339" s="415">
        <v>58</v>
      </c>
      <c r="I339" s="415">
        <v>2870</v>
      </c>
      <c r="J339" s="415">
        <v>1196</v>
      </c>
      <c r="K339" s="415">
        <v>1278</v>
      </c>
      <c r="L339" s="415">
        <v>341</v>
      </c>
      <c r="M339" s="415">
        <v>55</v>
      </c>
      <c r="N339" s="415">
        <v>2926</v>
      </c>
      <c r="O339" s="415">
        <v>1291</v>
      </c>
      <c r="P339" s="415">
        <v>1194</v>
      </c>
      <c r="Q339" s="415">
        <v>373</v>
      </c>
      <c r="R339" s="415">
        <v>68</v>
      </c>
      <c r="S339" s="415">
        <v>3153</v>
      </c>
      <c r="T339" s="415">
        <v>1248</v>
      </c>
      <c r="U339" s="415">
        <v>1430</v>
      </c>
      <c r="V339" s="415">
        <v>421</v>
      </c>
      <c r="W339" s="415">
        <v>54</v>
      </c>
      <c r="X339" s="415">
        <v>3094</v>
      </c>
      <c r="Y339" s="415">
        <v>1134</v>
      </c>
      <c r="Z339" s="415">
        <v>1457</v>
      </c>
      <c r="AA339" s="415">
        <v>410</v>
      </c>
      <c r="AB339" s="415">
        <v>93</v>
      </c>
    </row>
    <row r="340" spans="1:28" x14ac:dyDescent="0.2">
      <c r="A340" s="523"/>
      <c r="B340" s="422" t="s">
        <v>102</v>
      </c>
      <c r="C340" s="424"/>
      <c r="D340" s="415">
        <v>1614</v>
      </c>
      <c r="E340" s="415">
        <v>677</v>
      </c>
      <c r="F340" s="415">
        <v>716</v>
      </c>
      <c r="G340" s="415">
        <v>196</v>
      </c>
      <c r="H340" s="415">
        <v>25</v>
      </c>
      <c r="I340" s="415">
        <v>1701</v>
      </c>
      <c r="J340" s="415">
        <v>675</v>
      </c>
      <c r="K340" s="415">
        <v>802</v>
      </c>
      <c r="L340" s="415">
        <v>192</v>
      </c>
      <c r="M340" s="415">
        <v>32</v>
      </c>
      <c r="N340" s="415">
        <v>1702</v>
      </c>
      <c r="O340" s="415">
        <v>694</v>
      </c>
      <c r="P340" s="415">
        <v>751</v>
      </c>
      <c r="Q340" s="415">
        <v>216</v>
      </c>
      <c r="R340" s="415">
        <v>41</v>
      </c>
      <c r="S340" s="415">
        <v>1854</v>
      </c>
      <c r="T340" s="415">
        <v>702</v>
      </c>
      <c r="U340" s="415">
        <v>858</v>
      </c>
      <c r="V340" s="415">
        <v>250</v>
      </c>
      <c r="W340" s="415">
        <v>44</v>
      </c>
      <c r="X340" s="415">
        <v>1777</v>
      </c>
      <c r="Y340" s="415">
        <v>664</v>
      </c>
      <c r="Z340" s="415">
        <v>838</v>
      </c>
      <c r="AA340" s="415">
        <v>229</v>
      </c>
      <c r="AB340" s="415">
        <v>46</v>
      </c>
    </row>
    <row r="341" spans="1:28" x14ac:dyDescent="0.2">
      <c r="A341" s="523"/>
      <c r="B341" s="422" t="s">
        <v>54</v>
      </c>
      <c r="C341" s="424"/>
      <c r="D341" s="415">
        <v>3534</v>
      </c>
      <c r="E341" s="415">
        <v>1581</v>
      </c>
      <c r="F341" s="415">
        <v>1484</v>
      </c>
      <c r="G341" s="415">
        <v>407</v>
      </c>
      <c r="H341" s="415">
        <v>62</v>
      </c>
      <c r="I341" s="415">
        <v>3583</v>
      </c>
      <c r="J341" s="415">
        <v>1566</v>
      </c>
      <c r="K341" s="415">
        <v>1557</v>
      </c>
      <c r="L341" s="415">
        <v>395</v>
      </c>
      <c r="M341" s="415">
        <v>65</v>
      </c>
      <c r="N341" s="415">
        <v>3617</v>
      </c>
      <c r="O341" s="415">
        <v>1660</v>
      </c>
      <c r="P341" s="415">
        <v>1445</v>
      </c>
      <c r="Q341" s="415">
        <v>438</v>
      </c>
      <c r="R341" s="415">
        <v>74</v>
      </c>
      <c r="S341" s="415">
        <v>3753</v>
      </c>
      <c r="T341" s="415">
        <v>1581</v>
      </c>
      <c r="U341" s="415">
        <v>1604</v>
      </c>
      <c r="V341" s="415">
        <v>503</v>
      </c>
      <c r="W341" s="415">
        <v>65</v>
      </c>
      <c r="X341" s="415">
        <v>3583</v>
      </c>
      <c r="Y341" s="415">
        <v>1472</v>
      </c>
      <c r="Z341" s="415">
        <v>1587</v>
      </c>
      <c r="AA341" s="415">
        <v>442</v>
      </c>
      <c r="AB341" s="415">
        <v>82</v>
      </c>
    </row>
    <row r="342" spans="1:28" x14ac:dyDescent="0.2">
      <c r="A342" s="523"/>
      <c r="B342" s="422" t="s">
        <v>55</v>
      </c>
      <c r="C342" s="424"/>
      <c r="D342" s="415">
        <v>929</v>
      </c>
      <c r="E342" s="415">
        <v>280</v>
      </c>
      <c r="F342" s="415">
        <v>498</v>
      </c>
      <c r="G342" s="415">
        <v>129</v>
      </c>
      <c r="H342" s="415">
        <v>22</v>
      </c>
      <c r="I342" s="415">
        <v>990</v>
      </c>
      <c r="J342" s="415">
        <v>306</v>
      </c>
      <c r="K342" s="415">
        <v>524</v>
      </c>
      <c r="L342" s="415">
        <v>138</v>
      </c>
      <c r="M342" s="415">
        <v>22</v>
      </c>
      <c r="N342" s="415">
        <v>1011</v>
      </c>
      <c r="O342" s="415">
        <v>325</v>
      </c>
      <c r="P342" s="415">
        <v>500</v>
      </c>
      <c r="Q342" s="415">
        <v>151</v>
      </c>
      <c r="R342" s="415">
        <v>35</v>
      </c>
      <c r="S342" s="415">
        <v>1254</v>
      </c>
      <c r="T342" s="415">
        <v>369</v>
      </c>
      <c r="U342" s="415">
        <v>684</v>
      </c>
      <c r="V342" s="415">
        <v>168</v>
      </c>
      <c r="W342" s="415">
        <v>33</v>
      </c>
      <c r="X342" s="415">
        <v>1288</v>
      </c>
      <c r="Y342" s="415">
        <v>326</v>
      </c>
      <c r="Z342" s="415">
        <v>708</v>
      </c>
      <c r="AA342" s="415">
        <v>197</v>
      </c>
      <c r="AB342" s="415">
        <v>57</v>
      </c>
    </row>
    <row r="343" spans="1:28" x14ac:dyDescent="0.2">
      <c r="A343" s="523"/>
      <c r="B343" s="422" t="s">
        <v>284</v>
      </c>
      <c r="C343" s="424"/>
      <c r="D343" s="415">
        <v>58</v>
      </c>
      <c r="E343" s="415">
        <v>16</v>
      </c>
      <c r="F343" s="415">
        <v>31</v>
      </c>
      <c r="G343" s="415" t="s">
        <v>549</v>
      </c>
      <c r="H343" s="415" t="s">
        <v>549</v>
      </c>
      <c r="I343" s="415">
        <v>62</v>
      </c>
      <c r="J343" s="415">
        <v>17</v>
      </c>
      <c r="K343" s="415">
        <v>33</v>
      </c>
      <c r="L343" s="415">
        <v>12</v>
      </c>
      <c r="M343" s="416"/>
      <c r="N343" s="415">
        <v>43</v>
      </c>
      <c r="O343" s="415">
        <v>13</v>
      </c>
      <c r="P343" s="415">
        <v>20</v>
      </c>
      <c r="Q343" s="415" t="s">
        <v>549</v>
      </c>
      <c r="R343" s="415" t="s">
        <v>549</v>
      </c>
      <c r="S343" s="415">
        <v>60</v>
      </c>
      <c r="T343" s="415">
        <v>19</v>
      </c>
      <c r="U343" s="415">
        <v>32</v>
      </c>
      <c r="V343" s="415">
        <v>6</v>
      </c>
      <c r="W343" s="415">
        <v>3</v>
      </c>
      <c r="X343" s="415">
        <v>48</v>
      </c>
      <c r="Y343" s="415">
        <v>13</v>
      </c>
      <c r="Z343" s="415">
        <v>29</v>
      </c>
      <c r="AA343" s="415" t="s">
        <v>549</v>
      </c>
      <c r="AB343" s="415" t="s">
        <v>549</v>
      </c>
    </row>
    <row r="344" spans="1:28" x14ac:dyDescent="0.2">
      <c r="A344" s="523"/>
      <c r="B344" s="422" t="s">
        <v>57</v>
      </c>
      <c r="C344" s="424"/>
      <c r="D344" s="415">
        <v>81</v>
      </c>
      <c r="E344" s="415">
        <v>36</v>
      </c>
      <c r="F344" s="415">
        <v>34</v>
      </c>
      <c r="G344" s="415">
        <v>11</v>
      </c>
      <c r="H344" s="416"/>
      <c r="I344" s="415">
        <v>63</v>
      </c>
      <c r="J344" s="415">
        <v>34</v>
      </c>
      <c r="K344" s="415">
        <v>21</v>
      </c>
      <c r="L344" s="415">
        <v>5</v>
      </c>
      <c r="M344" s="415">
        <v>3</v>
      </c>
      <c r="N344" s="415">
        <v>61</v>
      </c>
      <c r="O344" s="415">
        <v>27</v>
      </c>
      <c r="P344" s="415">
        <v>25</v>
      </c>
      <c r="Q344" s="415" t="s">
        <v>549</v>
      </c>
      <c r="R344" s="415" t="s">
        <v>549</v>
      </c>
      <c r="S344" s="415">
        <v>73</v>
      </c>
      <c r="T344" s="415">
        <v>33</v>
      </c>
      <c r="U344" s="415">
        <v>32</v>
      </c>
      <c r="V344" s="415" t="s">
        <v>549</v>
      </c>
      <c r="W344" s="415" t="s">
        <v>549</v>
      </c>
      <c r="X344" s="415">
        <v>64</v>
      </c>
      <c r="Y344" s="415">
        <v>26</v>
      </c>
      <c r="Z344" s="415">
        <v>32</v>
      </c>
      <c r="AA344" s="415" t="s">
        <v>549</v>
      </c>
      <c r="AB344" s="415" t="s">
        <v>549</v>
      </c>
    </row>
    <row r="345" spans="1:28" ht="21" customHeight="1" x14ac:dyDescent="0.2">
      <c r="A345" s="523"/>
      <c r="B345" s="422" t="s">
        <v>285</v>
      </c>
      <c r="C345" s="424"/>
      <c r="D345" s="415">
        <v>51</v>
      </c>
      <c r="E345" s="415">
        <v>27</v>
      </c>
      <c r="F345" s="415">
        <v>17</v>
      </c>
      <c r="G345" s="415">
        <v>3</v>
      </c>
      <c r="H345" s="415">
        <v>4</v>
      </c>
      <c r="I345" s="415">
        <v>34</v>
      </c>
      <c r="J345" s="415">
        <v>14</v>
      </c>
      <c r="K345" s="415">
        <v>16</v>
      </c>
      <c r="L345" s="415" t="s">
        <v>549</v>
      </c>
      <c r="M345" s="415" t="s">
        <v>549</v>
      </c>
      <c r="N345" s="415">
        <v>37</v>
      </c>
      <c r="O345" s="415">
        <v>10</v>
      </c>
      <c r="P345" s="415">
        <v>16</v>
      </c>
      <c r="Q345" s="415">
        <v>4</v>
      </c>
      <c r="R345" s="415">
        <v>7</v>
      </c>
      <c r="S345" s="415">
        <v>56</v>
      </c>
      <c r="T345" s="415">
        <v>18</v>
      </c>
      <c r="U345" s="415">
        <v>27</v>
      </c>
      <c r="V345" s="415">
        <v>5</v>
      </c>
      <c r="W345" s="415">
        <v>6</v>
      </c>
      <c r="X345" s="415">
        <v>55</v>
      </c>
      <c r="Y345" s="415">
        <v>12</v>
      </c>
      <c r="Z345" s="415">
        <v>29</v>
      </c>
      <c r="AA345" s="415" t="s">
        <v>549</v>
      </c>
      <c r="AB345" s="415" t="s">
        <v>549</v>
      </c>
    </row>
    <row r="346" spans="1:28" ht="21" customHeight="1" x14ac:dyDescent="0.2">
      <c r="A346" s="523"/>
      <c r="B346" s="422" t="s">
        <v>286</v>
      </c>
      <c r="C346" s="424"/>
      <c r="D346" s="415">
        <v>1299</v>
      </c>
      <c r="E346" s="415">
        <v>527</v>
      </c>
      <c r="F346" s="415">
        <v>614</v>
      </c>
      <c r="G346" s="415">
        <v>117</v>
      </c>
      <c r="H346" s="415">
        <v>41</v>
      </c>
      <c r="I346" s="415">
        <v>1345</v>
      </c>
      <c r="J346" s="415">
        <v>577</v>
      </c>
      <c r="K346" s="415">
        <v>614</v>
      </c>
      <c r="L346" s="415">
        <v>112</v>
      </c>
      <c r="M346" s="415">
        <v>42</v>
      </c>
      <c r="N346" s="415">
        <v>1311</v>
      </c>
      <c r="O346" s="415">
        <v>567</v>
      </c>
      <c r="P346" s="415">
        <v>582</v>
      </c>
      <c r="Q346" s="415">
        <v>105</v>
      </c>
      <c r="R346" s="415">
        <v>57</v>
      </c>
      <c r="S346" s="415">
        <v>1361</v>
      </c>
      <c r="T346" s="415">
        <v>565</v>
      </c>
      <c r="U346" s="415">
        <v>616</v>
      </c>
      <c r="V346" s="415">
        <v>144</v>
      </c>
      <c r="W346" s="415">
        <v>36</v>
      </c>
      <c r="X346" s="415">
        <v>1301</v>
      </c>
      <c r="Y346" s="415">
        <v>480</v>
      </c>
      <c r="Z346" s="415">
        <v>638</v>
      </c>
      <c r="AA346" s="415">
        <v>120</v>
      </c>
      <c r="AB346" s="415">
        <v>63</v>
      </c>
    </row>
    <row r="347" spans="1:28" ht="21" x14ac:dyDescent="0.2">
      <c r="A347" s="523"/>
      <c r="B347" s="422" t="s">
        <v>170</v>
      </c>
      <c r="C347" s="424"/>
      <c r="D347" s="415">
        <v>1398</v>
      </c>
      <c r="E347" s="415">
        <v>582</v>
      </c>
      <c r="F347" s="415">
        <v>607</v>
      </c>
      <c r="G347" s="415">
        <v>192</v>
      </c>
      <c r="H347" s="415">
        <v>17</v>
      </c>
      <c r="I347" s="415">
        <v>1527</v>
      </c>
      <c r="J347" s="415">
        <v>641</v>
      </c>
      <c r="K347" s="415">
        <v>632</v>
      </c>
      <c r="L347" s="415">
        <v>230</v>
      </c>
      <c r="M347" s="415">
        <v>24</v>
      </c>
      <c r="N347" s="415">
        <v>1678</v>
      </c>
      <c r="O347" s="415">
        <v>776</v>
      </c>
      <c r="P347" s="415">
        <v>638</v>
      </c>
      <c r="Q347" s="415">
        <v>241</v>
      </c>
      <c r="R347" s="415">
        <v>23</v>
      </c>
      <c r="S347" s="415">
        <v>1889</v>
      </c>
      <c r="T347" s="415">
        <v>769</v>
      </c>
      <c r="U347" s="415">
        <v>826</v>
      </c>
      <c r="V347" s="415">
        <v>265</v>
      </c>
      <c r="W347" s="415">
        <v>29</v>
      </c>
      <c r="X347" s="415">
        <v>1804</v>
      </c>
      <c r="Y347" s="415">
        <v>704</v>
      </c>
      <c r="Z347" s="415">
        <v>781</v>
      </c>
      <c r="AA347" s="415">
        <v>281</v>
      </c>
      <c r="AB347" s="415">
        <v>38</v>
      </c>
    </row>
    <row r="348" spans="1:28" ht="21" x14ac:dyDescent="0.2">
      <c r="A348" s="523"/>
      <c r="B348" s="422" t="s">
        <v>60</v>
      </c>
      <c r="C348" s="424"/>
      <c r="D348" s="415">
        <v>836</v>
      </c>
      <c r="E348" s="415">
        <v>358</v>
      </c>
      <c r="F348" s="415">
        <v>321</v>
      </c>
      <c r="G348" s="415">
        <v>144</v>
      </c>
      <c r="H348" s="415">
        <v>13</v>
      </c>
      <c r="I348" s="415">
        <v>772</v>
      </c>
      <c r="J348" s="415">
        <v>278</v>
      </c>
      <c r="K348" s="415">
        <v>373</v>
      </c>
      <c r="L348" s="415">
        <v>114</v>
      </c>
      <c r="M348" s="415">
        <v>7</v>
      </c>
      <c r="N348" s="415">
        <v>757</v>
      </c>
      <c r="O348" s="415">
        <v>298</v>
      </c>
      <c r="P348" s="415">
        <v>314</v>
      </c>
      <c r="Q348" s="415">
        <v>132</v>
      </c>
      <c r="R348" s="415">
        <v>13</v>
      </c>
      <c r="S348" s="415">
        <v>803</v>
      </c>
      <c r="T348" s="415">
        <v>276</v>
      </c>
      <c r="U348" s="415">
        <v>369</v>
      </c>
      <c r="V348" s="415">
        <v>144</v>
      </c>
      <c r="W348" s="415">
        <v>14</v>
      </c>
      <c r="X348" s="415">
        <v>831</v>
      </c>
      <c r="Y348" s="415">
        <v>267</v>
      </c>
      <c r="Z348" s="415">
        <v>409</v>
      </c>
      <c r="AA348" s="415">
        <v>137</v>
      </c>
      <c r="AB348" s="415">
        <v>18</v>
      </c>
    </row>
    <row r="349" spans="1:28" ht="21" customHeight="1" x14ac:dyDescent="0.2">
      <c r="A349" s="523"/>
      <c r="B349" s="422" t="s">
        <v>171</v>
      </c>
      <c r="C349" s="424"/>
      <c r="D349" s="415">
        <v>584</v>
      </c>
      <c r="E349" s="415">
        <v>237</v>
      </c>
      <c r="F349" s="415">
        <v>275</v>
      </c>
      <c r="G349" s="415">
        <v>66</v>
      </c>
      <c r="H349" s="415">
        <v>6</v>
      </c>
      <c r="I349" s="415">
        <v>612</v>
      </c>
      <c r="J349" s="415">
        <v>255</v>
      </c>
      <c r="K349" s="415">
        <v>291</v>
      </c>
      <c r="L349" s="415">
        <v>59</v>
      </c>
      <c r="M349" s="415">
        <v>7</v>
      </c>
      <c r="N349" s="415">
        <v>564</v>
      </c>
      <c r="O349" s="415">
        <v>233</v>
      </c>
      <c r="P349" s="415">
        <v>245</v>
      </c>
      <c r="Q349" s="415">
        <v>78</v>
      </c>
      <c r="R349" s="415">
        <v>8</v>
      </c>
      <c r="S349" s="415">
        <v>620</v>
      </c>
      <c r="T349" s="415">
        <v>216</v>
      </c>
      <c r="U349" s="415">
        <v>297</v>
      </c>
      <c r="V349" s="415">
        <v>97</v>
      </c>
      <c r="W349" s="415">
        <v>10</v>
      </c>
      <c r="X349" s="415">
        <v>592</v>
      </c>
      <c r="Y349" s="415">
        <v>213</v>
      </c>
      <c r="Z349" s="415">
        <v>284</v>
      </c>
      <c r="AA349" s="415">
        <v>87</v>
      </c>
      <c r="AB349" s="415">
        <v>8</v>
      </c>
    </row>
    <row r="350" spans="1:28" ht="21" customHeight="1" x14ac:dyDescent="0.2">
      <c r="A350" s="523"/>
      <c r="B350" s="422" t="s">
        <v>287</v>
      </c>
      <c r="C350" s="424"/>
      <c r="D350" s="415">
        <v>295</v>
      </c>
      <c r="E350" s="415">
        <v>130</v>
      </c>
      <c r="F350" s="415">
        <v>148</v>
      </c>
      <c r="G350" s="415">
        <v>14</v>
      </c>
      <c r="H350" s="415">
        <v>3</v>
      </c>
      <c r="I350" s="415">
        <v>283</v>
      </c>
      <c r="J350" s="415">
        <v>107</v>
      </c>
      <c r="K350" s="415">
        <v>155</v>
      </c>
      <c r="L350" s="415" t="s">
        <v>549</v>
      </c>
      <c r="M350" s="415" t="s">
        <v>549</v>
      </c>
      <c r="N350" s="415">
        <v>281</v>
      </c>
      <c r="O350" s="415">
        <v>101</v>
      </c>
      <c r="P350" s="415">
        <v>150</v>
      </c>
      <c r="Q350" s="415" t="s">
        <v>549</v>
      </c>
      <c r="R350" s="415" t="s">
        <v>549</v>
      </c>
      <c r="S350" s="415">
        <v>278</v>
      </c>
      <c r="T350" s="415">
        <v>106</v>
      </c>
      <c r="U350" s="415">
        <v>153</v>
      </c>
      <c r="V350" s="415">
        <v>16</v>
      </c>
      <c r="W350" s="415">
        <v>3</v>
      </c>
      <c r="X350" s="415">
        <v>288</v>
      </c>
      <c r="Y350" s="415">
        <v>122</v>
      </c>
      <c r="Z350" s="415">
        <v>154</v>
      </c>
      <c r="AA350" s="415" t="s">
        <v>549</v>
      </c>
      <c r="AB350" s="415" t="s">
        <v>549</v>
      </c>
    </row>
    <row r="351" spans="1:28" ht="21" customHeight="1" x14ac:dyDescent="0.2">
      <c r="A351" s="523"/>
      <c r="B351" s="422" t="s">
        <v>288</v>
      </c>
      <c r="C351" s="424"/>
      <c r="D351" s="415">
        <v>1400</v>
      </c>
      <c r="E351" s="415">
        <v>718</v>
      </c>
      <c r="F351" s="415">
        <v>533</v>
      </c>
      <c r="G351" s="415">
        <v>116</v>
      </c>
      <c r="H351" s="415">
        <v>33</v>
      </c>
      <c r="I351" s="415">
        <v>1483</v>
      </c>
      <c r="J351" s="415">
        <v>776</v>
      </c>
      <c r="K351" s="415">
        <v>537</v>
      </c>
      <c r="L351" s="415">
        <v>129</v>
      </c>
      <c r="M351" s="415">
        <v>41</v>
      </c>
      <c r="N351" s="415">
        <v>1616</v>
      </c>
      <c r="O351" s="415">
        <v>906</v>
      </c>
      <c r="P351" s="415">
        <v>535</v>
      </c>
      <c r="Q351" s="415">
        <v>140</v>
      </c>
      <c r="R351" s="415">
        <v>35</v>
      </c>
      <c r="S351" s="415">
        <v>1741</v>
      </c>
      <c r="T351" s="415">
        <v>907</v>
      </c>
      <c r="U351" s="415">
        <v>601</v>
      </c>
      <c r="V351" s="415">
        <v>195</v>
      </c>
      <c r="W351" s="415">
        <v>38</v>
      </c>
      <c r="X351" s="415">
        <v>1727</v>
      </c>
      <c r="Y351" s="415">
        <v>851</v>
      </c>
      <c r="Z351" s="415">
        <v>666</v>
      </c>
      <c r="AA351" s="415">
        <v>164</v>
      </c>
      <c r="AB351" s="415">
        <v>46</v>
      </c>
    </row>
    <row r="352" spans="1:28" ht="21" customHeight="1" x14ac:dyDescent="0.2">
      <c r="A352" s="523"/>
      <c r="B352" s="422" t="s">
        <v>289</v>
      </c>
      <c r="C352" s="424"/>
      <c r="D352" s="415">
        <v>2540</v>
      </c>
      <c r="E352" s="415">
        <v>933</v>
      </c>
      <c r="F352" s="415">
        <v>1187</v>
      </c>
      <c r="G352" s="415">
        <v>380</v>
      </c>
      <c r="H352" s="415">
        <v>40</v>
      </c>
      <c r="I352" s="415">
        <v>2580</v>
      </c>
      <c r="J352" s="415">
        <v>914</v>
      </c>
      <c r="K352" s="415">
        <v>1253</v>
      </c>
      <c r="L352" s="415">
        <v>376</v>
      </c>
      <c r="M352" s="415">
        <v>37</v>
      </c>
      <c r="N352" s="415">
        <v>2611</v>
      </c>
      <c r="O352" s="415">
        <v>926</v>
      </c>
      <c r="P352" s="415">
        <v>1207</v>
      </c>
      <c r="Q352" s="415">
        <v>414</v>
      </c>
      <c r="R352" s="415">
        <v>64</v>
      </c>
      <c r="S352" s="415">
        <v>2795</v>
      </c>
      <c r="T352" s="415">
        <v>888</v>
      </c>
      <c r="U352" s="415">
        <v>1413</v>
      </c>
      <c r="V352" s="415">
        <v>441</v>
      </c>
      <c r="W352" s="415">
        <v>53</v>
      </c>
      <c r="X352" s="415">
        <v>2664</v>
      </c>
      <c r="Y352" s="415">
        <v>810</v>
      </c>
      <c r="Z352" s="415">
        <v>1334</v>
      </c>
      <c r="AA352" s="415">
        <v>444</v>
      </c>
      <c r="AB352" s="415">
        <v>76</v>
      </c>
    </row>
    <row r="353" spans="1:28" ht="21" customHeight="1" x14ac:dyDescent="0.2">
      <c r="A353" s="523"/>
      <c r="B353" s="422" t="s">
        <v>64</v>
      </c>
      <c r="C353" s="424"/>
      <c r="D353" s="415">
        <v>328</v>
      </c>
      <c r="E353" s="415">
        <v>134</v>
      </c>
      <c r="F353" s="415">
        <v>163</v>
      </c>
      <c r="G353" s="415">
        <v>27</v>
      </c>
      <c r="H353" s="415">
        <v>4</v>
      </c>
      <c r="I353" s="415">
        <v>327</v>
      </c>
      <c r="J353" s="415">
        <v>136</v>
      </c>
      <c r="K353" s="415">
        <v>173</v>
      </c>
      <c r="L353" s="415">
        <v>14</v>
      </c>
      <c r="M353" s="415">
        <v>4</v>
      </c>
      <c r="N353" s="415">
        <v>261</v>
      </c>
      <c r="O353" s="415">
        <v>112</v>
      </c>
      <c r="P353" s="415">
        <v>125</v>
      </c>
      <c r="Q353" s="415">
        <v>21</v>
      </c>
      <c r="R353" s="415">
        <v>3</v>
      </c>
      <c r="S353" s="415">
        <v>325</v>
      </c>
      <c r="T353" s="415">
        <v>119</v>
      </c>
      <c r="U353" s="415">
        <v>184</v>
      </c>
      <c r="V353" s="415">
        <v>18</v>
      </c>
      <c r="W353" s="415">
        <v>4</v>
      </c>
      <c r="X353" s="415">
        <v>305</v>
      </c>
      <c r="Y353" s="415">
        <v>100</v>
      </c>
      <c r="Z353" s="415">
        <v>178</v>
      </c>
      <c r="AA353" s="415">
        <v>20</v>
      </c>
      <c r="AB353" s="415">
        <v>7</v>
      </c>
    </row>
    <row r="354" spans="1:28" ht="21" customHeight="1" x14ac:dyDescent="0.2">
      <c r="A354" s="523"/>
      <c r="B354" s="422" t="s">
        <v>290</v>
      </c>
      <c r="C354" s="424"/>
      <c r="D354" s="415">
        <v>68</v>
      </c>
      <c r="E354" s="415">
        <v>26</v>
      </c>
      <c r="F354" s="415">
        <v>37</v>
      </c>
      <c r="G354" s="415">
        <v>5</v>
      </c>
      <c r="H354" s="416"/>
      <c r="I354" s="415">
        <v>62</v>
      </c>
      <c r="J354" s="415">
        <v>8</v>
      </c>
      <c r="K354" s="415">
        <v>49</v>
      </c>
      <c r="L354" s="415" t="s">
        <v>549</v>
      </c>
      <c r="M354" s="415" t="s">
        <v>549</v>
      </c>
      <c r="N354" s="415">
        <v>35</v>
      </c>
      <c r="O354" s="415">
        <v>5</v>
      </c>
      <c r="P354" s="415">
        <v>27</v>
      </c>
      <c r="Q354" s="415">
        <v>3</v>
      </c>
      <c r="R354" s="416"/>
      <c r="S354" s="415">
        <v>37</v>
      </c>
      <c r="T354" s="415" t="s">
        <v>549</v>
      </c>
      <c r="U354" s="415">
        <v>29</v>
      </c>
      <c r="V354" s="415" t="s">
        <v>549</v>
      </c>
      <c r="W354" s="416"/>
      <c r="X354" s="415">
        <v>53</v>
      </c>
      <c r="Y354" s="415" t="s">
        <v>549</v>
      </c>
      <c r="Z354" s="415">
        <v>35</v>
      </c>
      <c r="AA354" s="415" t="s">
        <v>549</v>
      </c>
      <c r="AB354" s="416"/>
    </row>
    <row r="355" spans="1:28" ht="21" customHeight="1" x14ac:dyDescent="0.2">
      <c r="A355" s="523"/>
      <c r="B355" s="422" t="s">
        <v>40</v>
      </c>
      <c r="C355" s="424"/>
      <c r="D355" s="415">
        <v>145</v>
      </c>
      <c r="E355" s="415">
        <v>55</v>
      </c>
      <c r="F355" s="415">
        <v>63</v>
      </c>
      <c r="G355" s="415">
        <v>27</v>
      </c>
      <c r="H355" s="416"/>
      <c r="I355" s="415">
        <v>218</v>
      </c>
      <c r="J355" s="415">
        <v>87</v>
      </c>
      <c r="K355" s="415">
        <v>74</v>
      </c>
      <c r="L355" s="415" t="s">
        <v>549</v>
      </c>
      <c r="M355" s="415" t="s">
        <v>549</v>
      </c>
      <c r="N355" s="415">
        <v>236</v>
      </c>
      <c r="O355" s="415">
        <v>106</v>
      </c>
      <c r="P355" s="415">
        <v>83</v>
      </c>
      <c r="Q355" s="415" t="s">
        <v>549</v>
      </c>
      <c r="R355" s="415" t="s">
        <v>549</v>
      </c>
      <c r="S355" s="415">
        <v>239</v>
      </c>
      <c r="T355" s="415" t="s">
        <v>549</v>
      </c>
      <c r="U355" s="415">
        <v>101</v>
      </c>
      <c r="V355" s="415" t="s">
        <v>549</v>
      </c>
      <c r="W355" s="416"/>
      <c r="X355" s="415">
        <v>228</v>
      </c>
      <c r="Y355" s="415" t="s">
        <v>549</v>
      </c>
      <c r="Z355" s="415">
        <v>97</v>
      </c>
      <c r="AA355" s="415" t="s">
        <v>549</v>
      </c>
      <c r="AB355" s="416"/>
    </row>
    <row r="356" spans="1:28" ht="21" x14ac:dyDescent="0.2">
      <c r="A356" s="523"/>
      <c r="B356" s="422" t="s">
        <v>291</v>
      </c>
      <c r="C356" s="424"/>
      <c r="D356" s="415">
        <v>2207</v>
      </c>
      <c r="E356" s="415">
        <v>1021</v>
      </c>
      <c r="F356" s="415">
        <v>827</v>
      </c>
      <c r="G356" s="415">
        <v>327</v>
      </c>
      <c r="H356" s="415">
        <v>32</v>
      </c>
      <c r="I356" s="415">
        <v>2537</v>
      </c>
      <c r="J356" s="415">
        <v>1131</v>
      </c>
      <c r="K356" s="415">
        <v>1004</v>
      </c>
      <c r="L356" s="415">
        <v>378</v>
      </c>
      <c r="M356" s="415">
        <v>24</v>
      </c>
      <c r="N356" s="415">
        <v>2763</v>
      </c>
      <c r="O356" s="415">
        <v>1275</v>
      </c>
      <c r="P356" s="415">
        <v>1010</v>
      </c>
      <c r="Q356" s="415">
        <v>425</v>
      </c>
      <c r="R356" s="415">
        <v>53</v>
      </c>
      <c r="S356" s="415">
        <v>2955</v>
      </c>
      <c r="T356" s="415">
        <v>1294</v>
      </c>
      <c r="U356" s="415">
        <v>1174</v>
      </c>
      <c r="V356" s="415">
        <v>442</v>
      </c>
      <c r="W356" s="415">
        <v>45</v>
      </c>
      <c r="X356" s="415">
        <v>2721</v>
      </c>
      <c r="Y356" s="415">
        <v>1104</v>
      </c>
      <c r="Z356" s="415">
        <v>1111</v>
      </c>
      <c r="AA356" s="415">
        <v>455</v>
      </c>
      <c r="AB356" s="415">
        <v>51</v>
      </c>
    </row>
    <row r="357" spans="1:28" x14ac:dyDescent="0.2">
      <c r="A357" s="523"/>
      <c r="B357" s="422" t="s">
        <v>293</v>
      </c>
      <c r="C357" s="424"/>
      <c r="D357" s="415">
        <v>501</v>
      </c>
      <c r="E357" s="415">
        <v>111</v>
      </c>
      <c r="F357" s="415">
        <v>342</v>
      </c>
      <c r="G357" s="415">
        <v>25</v>
      </c>
      <c r="H357" s="415">
        <v>23</v>
      </c>
      <c r="I357" s="415">
        <v>457</v>
      </c>
      <c r="J357" s="415">
        <v>120</v>
      </c>
      <c r="K357" s="415">
        <v>291</v>
      </c>
      <c r="L357" s="415">
        <v>22</v>
      </c>
      <c r="M357" s="415">
        <v>24</v>
      </c>
      <c r="N357" s="415">
        <v>435</v>
      </c>
      <c r="O357" s="415">
        <v>108</v>
      </c>
      <c r="P357" s="415">
        <v>282</v>
      </c>
      <c r="Q357" s="415">
        <v>28</v>
      </c>
      <c r="R357" s="415">
        <v>17</v>
      </c>
      <c r="S357" s="415">
        <v>534</v>
      </c>
      <c r="T357" s="415">
        <v>110</v>
      </c>
      <c r="U357" s="415">
        <v>364</v>
      </c>
      <c r="V357" s="415">
        <v>41</v>
      </c>
      <c r="W357" s="415">
        <v>19</v>
      </c>
      <c r="X357" s="415">
        <v>558</v>
      </c>
      <c r="Y357" s="415">
        <v>117</v>
      </c>
      <c r="Z357" s="415">
        <v>379</v>
      </c>
      <c r="AA357" s="415">
        <v>29</v>
      </c>
      <c r="AB357" s="415">
        <v>33</v>
      </c>
    </row>
    <row r="358" spans="1:28" x14ac:dyDescent="0.2">
      <c r="A358" s="523"/>
      <c r="B358" s="422" t="s">
        <v>271</v>
      </c>
      <c r="C358" s="424"/>
      <c r="D358" s="415">
        <v>4463</v>
      </c>
      <c r="E358" s="415">
        <v>1861</v>
      </c>
      <c r="F358" s="415">
        <v>1982</v>
      </c>
      <c r="G358" s="415">
        <v>536</v>
      </c>
      <c r="H358" s="415">
        <v>84</v>
      </c>
      <c r="I358" s="415">
        <v>4573</v>
      </c>
      <c r="J358" s="415">
        <v>1872</v>
      </c>
      <c r="K358" s="415">
        <v>2081</v>
      </c>
      <c r="L358" s="415">
        <v>533</v>
      </c>
      <c r="M358" s="415">
        <v>87</v>
      </c>
      <c r="N358" s="415">
        <v>4628</v>
      </c>
      <c r="O358" s="415">
        <v>1985</v>
      </c>
      <c r="P358" s="415">
        <v>1945</v>
      </c>
      <c r="Q358" s="415">
        <v>589</v>
      </c>
      <c r="R358" s="415">
        <v>109</v>
      </c>
      <c r="S358" s="415">
        <v>5007</v>
      </c>
      <c r="T358" s="415">
        <v>1950</v>
      </c>
      <c r="U358" s="415">
        <v>2288</v>
      </c>
      <c r="V358" s="415">
        <v>671</v>
      </c>
      <c r="W358" s="415">
        <v>98</v>
      </c>
      <c r="X358" s="415">
        <v>4871</v>
      </c>
      <c r="Y358" s="415">
        <v>1798</v>
      </c>
      <c r="Z358" s="415">
        <v>2295</v>
      </c>
      <c r="AA358" s="415">
        <v>639</v>
      </c>
      <c r="AB358" s="415">
        <v>139</v>
      </c>
    </row>
    <row r="359" spans="1:28" ht="21" x14ac:dyDescent="0.2">
      <c r="A359" s="523"/>
      <c r="B359" s="422" t="s">
        <v>359</v>
      </c>
      <c r="C359" s="424"/>
      <c r="D359" s="415">
        <v>3962</v>
      </c>
      <c r="E359" s="415">
        <v>1750</v>
      </c>
      <c r="F359" s="415">
        <v>1640</v>
      </c>
      <c r="G359" s="415">
        <v>511</v>
      </c>
      <c r="H359" s="415">
        <v>61</v>
      </c>
      <c r="I359" s="415">
        <v>4116</v>
      </c>
      <c r="J359" s="415">
        <v>1752</v>
      </c>
      <c r="K359" s="415">
        <v>1790</v>
      </c>
      <c r="L359" s="415">
        <v>511</v>
      </c>
      <c r="M359" s="415">
        <v>63</v>
      </c>
      <c r="N359" s="415">
        <v>4193</v>
      </c>
      <c r="O359" s="415">
        <v>1877</v>
      </c>
      <c r="P359" s="415">
        <v>1663</v>
      </c>
      <c r="Q359" s="415">
        <v>561</v>
      </c>
      <c r="R359" s="415">
        <v>92</v>
      </c>
      <c r="S359" s="415">
        <v>4473</v>
      </c>
      <c r="T359" s="415">
        <v>1840</v>
      </c>
      <c r="U359" s="415">
        <v>1924</v>
      </c>
      <c r="V359" s="415">
        <v>630</v>
      </c>
      <c r="W359" s="415">
        <v>79</v>
      </c>
      <c r="X359" s="415">
        <v>4313</v>
      </c>
      <c r="Y359" s="415">
        <v>1681</v>
      </c>
      <c r="Z359" s="415">
        <v>1916</v>
      </c>
      <c r="AA359" s="415">
        <v>610</v>
      </c>
      <c r="AB359" s="415">
        <v>106</v>
      </c>
    </row>
    <row r="360" spans="1:28" x14ac:dyDescent="0.2">
      <c r="A360" s="523"/>
      <c r="B360" s="422" t="s">
        <v>41</v>
      </c>
      <c r="C360" s="424"/>
      <c r="D360" s="415">
        <v>419</v>
      </c>
      <c r="E360" s="415">
        <v>184</v>
      </c>
      <c r="F360" s="415" t="s">
        <v>549</v>
      </c>
      <c r="G360" s="415">
        <v>76</v>
      </c>
      <c r="H360" s="415" t="s">
        <v>549</v>
      </c>
      <c r="I360" s="415">
        <v>521</v>
      </c>
      <c r="J360" s="415">
        <v>227</v>
      </c>
      <c r="K360" s="415">
        <v>187</v>
      </c>
      <c r="L360" s="415" t="s">
        <v>549</v>
      </c>
      <c r="M360" s="415" t="s">
        <v>549</v>
      </c>
      <c r="N360" s="415">
        <v>620</v>
      </c>
      <c r="O360" s="415">
        <v>302</v>
      </c>
      <c r="P360" s="415">
        <v>211</v>
      </c>
      <c r="Q360" s="415" t="s">
        <v>549</v>
      </c>
      <c r="R360" s="415" t="s">
        <v>549</v>
      </c>
      <c r="S360" s="415">
        <v>649</v>
      </c>
      <c r="T360" s="415" t="s">
        <v>549</v>
      </c>
      <c r="U360" s="415">
        <v>255</v>
      </c>
      <c r="V360" s="415">
        <v>103</v>
      </c>
      <c r="W360" s="415" t="s">
        <v>549</v>
      </c>
      <c r="X360" s="415">
        <v>589</v>
      </c>
      <c r="Y360" s="415" t="s">
        <v>549</v>
      </c>
      <c r="Z360" s="415">
        <v>217</v>
      </c>
      <c r="AA360" s="415">
        <v>120</v>
      </c>
      <c r="AB360" s="415" t="s">
        <v>549</v>
      </c>
    </row>
    <row r="361" spans="1:28" x14ac:dyDescent="0.2">
      <c r="A361" s="523"/>
      <c r="B361" s="422" t="s">
        <v>42</v>
      </c>
      <c r="C361" s="424"/>
      <c r="D361" s="415">
        <v>451</v>
      </c>
      <c r="E361" s="415">
        <v>208</v>
      </c>
      <c r="F361" s="415">
        <v>158</v>
      </c>
      <c r="G361" s="415">
        <v>77</v>
      </c>
      <c r="H361" s="415">
        <v>8</v>
      </c>
      <c r="I361" s="415">
        <v>517</v>
      </c>
      <c r="J361" s="415">
        <v>240</v>
      </c>
      <c r="K361" s="415">
        <v>187</v>
      </c>
      <c r="L361" s="415" t="s">
        <v>549</v>
      </c>
      <c r="M361" s="415" t="s">
        <v>549</v>
      </c>
      <c r="N361" s="415">
        <v>611</v>
      </c>
      <c r="O361" s="415">
        <v>293</v>
      </c>
      <c r="P361" s="415">
        <v>199</v>
      </c>
      <c r="Q361" s="415">
        <v>111</v>
      </c>
      <c r="R361" s="415">
        <v>8</v>
      </c>
      <c r="S361" s="415">
        <v>668</v>
      </c>
      <c r="T361" s="415">
        <v>292</v>
      </c>
      <c r="U361" s="415">
        <v>255</v>
      </c>
      <c r="V361" s="415" t="s">
        <v>549</v>
      </c>
      <c r="W361" s="415" t="s">
        <v>549</v>
      </c>
      <c r="X361" s="415">
        <v>608</v>
      </c>
      <c r="Y361" s="415">
        <v>258</v>
      </c>
      <c r="Z361" s="415">
        <v>242</v>
      </c>
      <c r="AA361" s="415" t="s">
        <v>549</v>
      </c>
      <c r="AB361" s="415" t="s">
        <v>549</v>
      </c>
    </row>
    <row r="362" spans="1:28" x14ac:dyDescent="0.2">
      <c r="A362" s="523"/>
      <c r="B362" s="422" t="s">
        <v>43</v>
      </c>
      <c r="C362" s="424"/>
      <c r="D362" s="415">
        <v>585</v>
      </c>
      <c r="E362" s="415">
        <v>268</v>
      </c>
      <c r="F362" s="415">
        <v>241</v>
      </c>
      <c r="G362" s="415">
        <v>68</v>
      </c>
      <c r="H362" s="415">
        <v>8</v>
      </c>
      <c r="I362" s="415">
        <v>675</v>
      </c>
      <c r="J362" s="415">
        <v>296</v>
      </c>
      <c r="K362" s="415">
        <v>294</v>
      </c>
      <c r="L362" s="415">
        <v>78</v>
      </c>
      <c r="M362" s="415">
        <v>7</v>
      </c>
      <c r="N362" s="415">
        <v>684</v>
      </c>
      <c r="O362" s="415">
        <v>295</v>
      </c>
      <c r="P362" s="415">
        <v>268</v>
      </c>
      <c r="Q362" s="415">
        <v>95</v>
      </c>
      <c r="R362" s="415">
        <v>26</v>
      </c>
      <c r="S362" s="415">
        <v>683</v>
      </c>
      <c r="T362" s="415">
        <v>307</v>
      </c>
      <c r="U362" s="415">
        <v>258</v>
      </c>
      <c r="V362" s="415">
        <v>104</v>
      </c>
      <c r="W362" s="415">
        <v>14</v>
      </c>
      <c r="X362" s="415">
        <v>632</v>
      </c>
      <c r="Y362" s="415">
        <v>275</v>
      </c>
      <c r="Z362" s="415">
        <v>249</v>
      </c>
      <c r="AA362" s="415">
        <v>92</v>
      </c>
      <c r="AB362" s="415">
        <v>16</v>
      </c>
    </row>
    <row r="363" spans="1:28" x14ac:dyDescent="0.2">
      <c r="A363" s="523"/>
      <c r="B363" s="422" t="s">
        <v>44</v>
      </c>
      <c r="C363" s="424"/>
      <c r="D363" s="415">
        <v>607</v>
      </c>
      <c r="E363" s="415">
        <v>306</v>
      </c>
      <c r="F363" s="415" t="s">
        <v>549</v>
      </c>
      <c r="G363" s="415">
        <v>79</v>
      </c>
      <c r="H363" s="415" t="s">
        <v>549</v>
      </c>
      <c r="I363" s="415">
        <v>606</v>
      </c>
      <c r="J363" s="415">
        <v>281</v>
      </c>
      <c r="K363" s="415">
        <v>262</v>
      </c>
      <c r="L363" s="415">
        <v>56</v>
      </c>
      <c r="M363" s="415">
        <v>7</v>
      </c>
      <c r="N363" s="415">
        <v>612</v>
      </c>
      <c r="O363" s="415">
        <v>279</v>
      </c>
      <c r="P363" s="415">
        <v>249</v>
      </c>
      <c r="Q363" s="415">
        <v>71</v>
      </c>
      <c r="R363" s="415">
        <v>13</v>
      </c>
      <c r="S363" s="415">
        <v>716</v>
      </c>
      <c r="T363" s="415">
        <v>317</v>
      </c>
      <c r="U363" s="415">
        <v>305</v>
      </c>
      <c r="V363" s="415">
        <v>74</v>
      </c>
      <c r="W363" s="415">
        <v>20</v>
      </c>
      <c r="X363" s="415">
        <v>664</v>
      </c>
      <c r="Y363" s="415">
        <v>244</v>
      </c>
      <c r="Z363" s="415">
        <v>306</v>
      </c>
      <c r="AA363" s="415">
        <v>94</v>
      </c>
      <c r="AB363" s="415">
        <v>20</v>
      </c>
    </row>
    <row r="364" spans="1:28" x14ac:dyDescent="0.2">
      <c r="A364" s="523"/>
      <c r="B364" s="422" t="s">
        <v>46</v>
      </c>
      <c r="C364" s="424"/>
      <c r="D364" s="415">
        <v>563</v>
      </c>
      <c r="E364" s="415">
        <v>256</v>
      </c>
      <c r="F364" s="415">
        <v>246</v>
      </c>
      <c r="G364" s="415">
        <v>54</v>
      </c>
      <c r="H364" s="415">
        <v>7</v>
      </c>
      <c r="I364" s="415">
        <v>494</v>
      </c>
      <c r="J364" s="415">
        <v>210</v>
      </c>
      <c r="K364" s="415">
        <v>236</v>
      </c>
      <c r="L364" s="415">
        <v>37</v>
      </c>
      <c r="M364" s="415">
        <v>11</v>
      </c>
      <c r="N364" s="415">
        <v>466</v>
      </c>
      <c r="O364" s="415">
        <v>212</v>
      </c>
      <c r="P364" s="415">
        <v>194</v>
      </c>
      <c r="Q364" s="415">
        <v>52</v>
      </c>
      <c r="R364" s="415">
        <v>8</v>
      </c>
      <c r="S364" s="415">
        <v>531</v>
      </c>
      <c r="T364" s="415">
        <v>207</v>
      </c>
      <c r="U364" s="415">
        <v>236</v>
      </c>
      <c r="V364" s="415">
        <v>79</v>
      </c>
      <c r="W364" s="415">
        <v>9</v>
      </c>
      <c r="X364" s="415">
        <v>573</v>
      </c>
      <c r="Y364" s="415">
        <v>220</v>
      </c>
      <c r="Z364" s="415">
        <v>274</v>
      </c>
      <c r="AA364" s="415">
        <v>62</v>
      </c>
      <c r="AB364" s="415">
        <v>17</v>
      </c>
    </row>
    <row r="365" spans="1:28" x14ac:dyDescent="0.2">
      <c r="A365" s="523"/>
      <c r="B365" s="422" t="s">
        <v>47</v>
      </c>
      <c r="C365" s="424"/>
      <c r="D365" s="415">
        <v>430</v>
      </c>
      <c r="E365" s="415">
        <v>174</v>
      </c>
      <c r="F365" s="415">
        <v>198</v>
      </c>
      <c r="G365" s="415">
        <v>50</v>
      </c>
      <c r="H365" s="415">
        <v>8</v>
      </c>
      <c r="I365" s="415">
        <v>413</v>
      </c>
      <c r="J365" s="415">
        <v>168</v>
      </c>
      <c r="K365" s="415">
        <v>204</v>
      </c>
      <c r="L365" s="415">
        <v>30</v>
      </c>
      <c r="M365" s="415">
        <v>11</v>
      </c>
      <c r="N365" s="415">
        <v>350</v>
      </c>
      <c r="O365" s="415">
        <v>158</v>
      </c>
      <c r="P365" s="415">
        <v>143</v>
      </c>
      <c r="Q365" s="415">
        <v>33</v>
      </c>
      <c r="R365" s="415">
        <v>16</v>
      </c>
      <c r="S365" s="415">
        <v>374</v>
      </c>
      <c r="T365" s="415">
        <v>142</v>
      </c>
      <c r="U365" s="415">
        <v>184</v>
      </c>
      <c r="V365" s="415">
        <v>41</v>
      </c>
      <c r="W365" s="415">
        <v>7</v>
      </c>
      <c r="X365" s="415">
        <v>399</v>
      </c>
      <c r="Y365" s="415">
        <v>143</v>
      </c>
      <c r="Z365" s="415">
        <v>211</v>
      </c>
      <c r="AA365" s="415">
        <v>30</v>
      </c>
      <c r="AB365" s="415">
        <v>15</v>
      </c>
    </row>
    <row r="366" spans="1:28" x14ac:dyDescent="0.2">
      <c r="A366" s="523"/>
      <c r="B366" s="422" t="s">
        <v>292</v>
      </c>
      <c r="C366" s="424"/>
      <c r="D366" s="415">
        <v>330</v>
      </c>
      <c r="E366" s="415">
        <v>126</v>
      </c>
      <c r="F366" s="415">
        <v>154</v>
      </c>
      <c r="G366" s="415" t="s">
        <v>549</v>
      </c>
      <c r="H366" s="415" t="s">
        <v>549</v>
      </c>
      <c r="I366" s="415">
        <v>284</v>
      </c>
      <c r="J366" s="415">
        <v>100</v>
      </c>
      <c r="K366" s="415">
        <v>141</v>
      </c>
      <c r="L366" s="415">
        <v>36</v>
      </c>
      <c r="M366" s="415">
        <v>7</v>
      </c>
      <c r="N366" s="415">
        <v>256</v>
      </c>
      <c r="O366" s="415">
        <v>103</v>
      </c>
      <c r="P366" s="415">
        <v>125</v>
      </c>
      <c r="Q366" s="415">
        <v>24</v>
      </c>
      <c r="R366" s="415">
        <v>4</v>
      </c>
      <c r="S366" s="415">
        <v>288</v>
      </c>
      <c r="T366" s="415">
        <v>99</v>
      </c>
      <c r="U366" s="415">
        <v>143</v>
      </c>
      <c r="V366" s="415">
        <v>36</v>
      </c>
      <c r="W366" s="415">
        <v>10</v>
      </c>
      <c r="X366" s="415">
        <v>261</v>
      </c>
      <c r="Y366" s="415">
        <v>88</v>
      </c>
      <c r="Z366" s="415">
        <v>136</v>
      </c>
      <c r="AA366" s="415" t="s">
        <v>549</v>
      </c>
      <c r="AB366" s="415" t="s">
        <v>549</v>
      </c>
    </row>
    <row r="367" spans="1:28" x14ac:dyDescent="0.2">
      <c r="A367" s="523"/>
      <c r="B367" s="422" t="s">
        <v>49</v>
      </c>
      <c r="C367" s="424"/>
      <c r="D367" s="415">
        <v>227</v>
      </c>
      <c r="E367" s="415">
        <v>91</v>
      </c>
      <c r="F367" s="415">
        <v>112</v>
      </c>
      <c r="G367" s="415" t="s">
        <v>549</v>
      </c>
      <c r="H367" s="415" t="s">
        <v>549</v>
      </c>
      <c r="I367" s="415">
        <v>221</v>
      </c>
      <c r="J367" s="415">
        <v>83</v>
      </c>
      <c r="K367" s="415">
        <v>114</v>
      </c>
      <c r="L367" s="415">
        <v>19</v>
      </c>
      <c r="M367" s="415">
        <v>5</v>
      </c>
      <c r="N367" s="415">
        <v>211</v>
      </c>
      <c r="O367" s="415">
        <v>77</v>
      </c>
      <c r="P367" s="415">
        <v>112</v>
      </c>
      <c r="Q367" s="415">
        <v>15</v>
      </c>
      <c r="R367" s="415">
        <v>7</v>
      </c>
      <c r="S367" s="415">
        <v>178</v>
      </c>
      <c r="T367" s="415">
        <v>57</v>
      </c>
      <c r="U367" s="415">
        <v>100</v>
      </c>
      <c r="V367" s="415">
        <v>18</v>
      </c>
      <c r="W367" s="415">
        <v>3</v>
      </c>
      <c r="X367" s="415">
        <v>198</v>
      </c>
      <c r="Y367" s="415">
        <v>75</v>
      </c>
      <c r="Z367" s="415">
        <v>90</v>
      </c>
      <c r="AA367" s="415">
        <v>22</v>
      </c>
      <c r="AB367" s="415">
        <v>11</v>
      </c>
    </row>
    <row r="368" spans="1:28" x14ac:dyDescent="0.2">
      <c r="A368" s="523"/>
      <c r="B368" s="422" t="s">
        <v>50</v>
      </c>
      <c r="C368" s="424"/>
      <c r="D368" s="415">
        <v>205</v>
      </c>
      <c r="E368" s="415">
        <v>82</v>
      </c>
      <c r="F368" s="415">
        <v>103</v>
      </c>
      <c r="G368" s="415">
        <v>12</v>
      </c>
      <c r="H368" s="415">
        <v>8</v>
      </c>
      <c r="I368" s="415">
        <v>167</v>
      </c>
      <c r="J368" s="415">
        <v>60</v>
      </c>
      <c r="K368" s="415">
        <v>91</v>
      </c>
      <c r="L368" s="415">
        <v>11</v>
      </c>
      <c r="M368" s="415">
        <v>5</v>
      </c>
      <c r="N368" s="415">
        <v>147</v>
      </c>
      <c r="O368" s="415">
        <v>52</v>
      </c>
      <c r="P368" s="415">
        <v>79</v>
      </c>
      <c r="Q368" s="415">
        <v>12</v>
      </c>
      <c r="R368" s="415">
        <v>4</v>
      </c>
      <c r="S368" s="415">
        <v>147</v>
      </c>
      <c r="T368" s="415">
        <v>41</v>
      </c>
      <c r="U368" s="415">
        <v>87</v>
      </c>
      <c r="V368" s="415">
        <v>14</v>
      </c>
      <c r="W368" s="415">
        <v>5</v>
      </c>
      <c r="X368" s="415">
        <v>161</v>
      </c>
      <c r="Y368" s="415">
        <v>51</v>
      </c>
      <c r="Z368" s="415">
        <v>94</v>
      </c>
      <c r="AA368" s="415" t="s">
        <v>549</v>
      </c>
      <c r="AB368" s="415" t="s">
        <v>549</v>
      </c>
    </row>
    <row r="369" spans="1:28" ht="12.75" customHeight="1" x14ac:dyDescent="0.2">
      <c r="A369" s="523" t="s">
        <v>125</v>
      </c>
      <c r="B369" s="422" t="s">
        <v>101</v>
      </c>
      <c r="C369" s="424"/>
      <c r="D369" s="415">
        <v>48086</v>
      </c>
      <c r="E369" s="415">
        <v>23681</v>
      </c>
      <c r="F369" s="415">
        <v>16969</v>
      </c>
      <c r="G369" s="415">
        <v>3256</v>
      </c>
      <c r="H369" s="415">
        <v>4180</v>
      </c>
      <c r="I369" s="415">
        <v>47334</v>
      </c>
      <c r="J369" s="415">
        <v>23644</v>
      </c>
      <c r="K369" s="415">
        <v>16877</v>
      </c>
      <c r="L369" s="415">
        <v>2870</v>
      </c>
      <c r="M369" s="415">
        <v>3943</v>
      </c>
      <c r="N369" s="415">
        <v>47314</v>
      </c>
      <c r="O369" s="415">
        <v>23765</v>
      </c>
      <c r="P369" s="415">
        <v>16315</v>
      </c>
      <c r="Q369" s="415">
        <v>2839</v>
      </c>
      <c r="R369" s="415">
        <v>4395</v>
      </c>
      <c r="S369" s="415">
        <v>48198</v>
      </c>
      <c r="T369" s="415">
        <v>23249</v>
      </c>
      <c r="U369" s="415">
        <v>17350</v>
      </c>
      <c r="V369" s="415">
        <v>3005</v>
      </c>
      <c r="W369" s="415">
        <v>4594</v>
      </c>
      <c r="X369" s="415">
        <v>49190</v>
      </c>
      <c r="Y369" s="415">
        <v>22511</v>
      </c>
      <c r="Z369" s="415">
        <v>17746</v>
      </c>
      <c r="AA369" s="415">
        <v>3554</v>
      </c>
      <c r="AB369" s="415">
        <v>5379</v>
      </c>
    </row>
    <row r="370" spans="1:28" x14ac:dyDescent="0.2">
      <c r="A370" s="523"/>
      <c r="B370" s="422" t="s">
        <v>102</v>
      </c>
      <c r="C370" s="424"/>
      <c r="D370" s="415">
        <v>28695</v>
      </c>
      <c r="E370" s="415">
        <v>13562</v>
      </c>
      <c r="F370" s="415">
        <v>10832</v>
      </c>
      <c r="G370" s="415">
        <v>1967</v>
      </c>
      <c r="H370" s="415">
        <v>2334</v>
      </c>
      <c r="I370" s="415">
        <v>28827</v>
      </c>
      <c r="J370" s="415">
        <v>13731</v>
      </c>
      <c r="K370" s="415">
        <v>11260</v>
      </c>
      <c r="L370" s="415">
        <v>1680</v>
      </c>
      <c r="M370" s="415">
        <v>2156</v>
      </c>
      <c r="N370" s="415">
        <v>28494</v>
      </c>
      <c r="O370" s="415">
        <v>13858</v>
      </c>
      <c r="P370" s="415">
        <v>10451</v>
      </c>
      <c r="Q370" s="415">
        <v>1781</v>
      </c>
      <c r="R370" s="415">
        <v>2404</v>
      </c>
      <c r="S370" s="415">
        <v>28237</v>
      </c>
      <c r="T370" s="415">
        <v>12973</v>
      </c>
      <c r="U370" s="415">
        <v>10936</v>
      </c>
      <c r="V370" s="415">
        <v>1827</v>
      </c>
      <c r="W370" s="415">
        <v>2501</v>
      </c>
      <c r="X370" s="415">
        <v>29134</v>
      </c>
      <c r="Y370" s="415">
        <v>12906</v>
      </c>
      <c r="Z370" s="415">
        <v>11096</v>
      </c>
      <c r="AA370" s="415">
        <v>2179</v>
      </c>
      <c r="AB370" s="415">
        <v>2953</v>
      </c>
    </row>
    <row r="371" spans="1:28" x14ac:dyDescent="0.2">
      <c r="A371" s="523"/>
      <c r="B371" s="422" t="s">
        <v>54</v>
      </c>
      <c r="C371" s="424"/>
      <c r="D371" s="415">
        <v>67494</v>
      </c>
      <c r="E371" s="415">
        <v>34341</v>
      </c>
      <c r="F371" s="415">
        <v>23391</v>
      </c>
      <c r="G371" s="415">
        <v>4575</v>
      </c>
      <c r="H371" s="415">
        <v>5187</v>
      </c>
      <c r="I371" s="415">
        <v>66850</v>
      </c>
      <c r="J371" s="415">
        <v>34430</v>
      </c>
      <c r="K371" s="415">
        <v>23575</v>
      </c>
      <c r="L371" s="415">
        <v>3979</v>
      </c>
      <c r="M371" s="415">
        <v>4866</v>
      </c>
      <c r="N371" s="415">
        <v>66193</v>
      </c>
      <c r="O371" s="415">
        <v>34723</v>
      </c>
      <c r="P371" s="415">
        <v>22194</v>
      </c>
      <c r="Q371" s="415">
        <v>3996</v>
      </c>
      <c r="R371" s="415">
        <v>5280</v>
      </c>
      <c r="S371" s="415">
        <v>65092</v>
      </c>
      <c r="T371" s="415">
        <v>32913</v>
      </c>
      <c r="U371" s="415">
        <v>22774</v>
      </c>
      <c r="V371" s="415">
        <v>4116</v>
      </c>
      <c r="W371" s="415">
        <v>5289</v>
      </c>
      <c r="X371" s="415">
        <v>64870</v>
      </c>
      <c r="Y371" s="415">
        <v>31536</v>
      </c>
      <c r="Z371" s="415">
        <v>22576</v>
      </c>
      <c r="AA371" s="415">
        <v>4632</v>
      </c>
      <c r="AB371" s="415">
        <v>6126</v>
      </c>
    </row>
    <row r="372" spans="1:28" x14ac:dyDescent="0.2">
      <c r="A372" s="523"/>
      <c r="B372" s="422" t="s">
        <v>55</v>
      </c>
      <c r="C372" s="424"/>
      <c r="D372" s="415">
        <v>9295</v>
      </c>
      <c r="E372" s="415">
        <v>2906</v>
      </c>
      <c r="F372" s="415">
        <v>4411</v>
      </c>
      <c r="G372" s="415">
        <v>650</v>
      </c>
      <c r="H372" s="415">
        <v>1328</v>
      </c>
      <c r="I372" s="415">
        <v>9336</v>
      </c>
      <c r="J372" s="415">
        <v>2958</v>
      </c>
      <c r="K372" s="415">
        <v>4574</v>
      </c>
      <c r="L372" s="415">
        <v>571</v>
      </c>
      <c r="M372" s="415">
        <v>1233</v>
      </c>
      <c r="N372" s="415">
        <v>9615</v>
      </c>
      <c r="O372" s="415">
        <v>2900</v>
      </c>
      <c r="P372" s="415">
        <v>4572</v>
      </c>
      <c r="Q372" s="415">
        <v>624</v>
      </c>
      <c r="R372" s="415">
        <v>1519</v>
      </c>
      <c r="S372" s="415">
        <v>11343</v>
      </c>
      <c r="T372" s="415">
        <v>3309</v>
      </c>
      <c r="U372" s="415">
        <v>5512</v>
      </c>
      <c r="V372" s="415">
        <v>716</v>
      </c>
      <c r="W372" s="415">
        <v>1806</v>
      </c>
      <c r="X372" s="415">
        <v>13454</v>
      </c>
      <c r="Y372" s="415">
        <v>3881</v>
      </c>
      <c r="Z372" s="415">
        <v>6266</v>
      </c>
      <c r="AA372" s="415">
        <v>1101</v>
      </c>
      <c r="AB372" s="415">
        <v>2206</v>
      </c>
    </row>
    <row r="373" spans="1:28" x14ac:dyDescent="0.2">
      <c r="A373" s="523"/>
      <c r="B373" s="422" t="s">
        <v>284</v>
      </c>
      <c r="C373" s="424"/>
      <c r="D373" s="415">
        <v>541</v>
      </c>
      <c r="E373" s="415">
        <v>152</v>
      </c>
      <c r="F373" s="415">
        <v>289</v>
      </c>
      <c r="G373" s="415">
        <v>25</v>
      </c>
      <c r="H373" s="415">
        <v>75</v>
      </c>
      <c r="I373" s="415">
        <v>451</v>
      </c>
      <c r="J373" s="415">
        <v>137</v>
      </c>
      <c r="K373" s="415">
        <v>222</v>
      </c>
      <c r="L373" s="415">
        <v>21</v>
      </c>
      <c r="M373" s="415">
        <v>71</v>
      </c>
      <c r="N373" s="415">
        <v>414</v>
      </c>
      <c r="O373" s="415">
        <v>110</v>
      </c>
      <c r="P373" s="415">
        <v>193</v>
      </c>
      <c r="Q373" s="415">
        <v>20</v>
      </c>
      <c r="R373" s="415">
        <v>91</v>
      </c>
      <c r="S373" s="415">
        <v>419</v>
      </c>
      <c r="T373" s="415">
        <v>112</v>
      </c>
      <c r="U373" s="415">
        <v>210</v>
      </c>
      <c r="V373" s="415">
        <v>21</v>
      </c>
      <c r="W373" s="415">
        <v>76</v>
      </c>
      <c r="X373" s="415">
        <v>505</v>
      </c>
      <c r="Y373" s="415">
        <v>170</v>
      </c>
      <c r="Z373" s="415">
        <v>235</v>
      </c>
      <c r="AA373" s="415">
        <v>33</v>
      </c>
      <c r="AB373" s="415">
        <v>67</v>
      </c>
    </row>
    <row r="374" spans="1:28" x14ac:dyDescent="0.2">
      <c r="A374" s="523"/>
      <c r="B374" s="422" t="s">
        <v>57</v>
      </c>
      <c r="C374" s="424"/>
      <c r="D374" s="415">
        <v>129</v>
      </c>
      <c r="E374" s="415">
        <v>36</v>
      </c>
      <c r="F374" s="415">
        <v>71</v>
      </c>
      <c r="G374" s="415">
        <v>9</v>
      </c>
      <c r="H374" s="415">
        <v>13</v>
      </c>
      <c r="I374" s="415">
        <v>124</v>
      </c>
      <c r="J374" s="415">
        <v>46</v>
      </c>
      <c r="K374" s="415">
        <v>53</v>
      </c>
      <c r="L374" s="415">
        <v>8</v>
      </c>
      <c r="M374" s="415">
        <v>17</v>
      </c>
      <c r="N374" s="415">
        <v>106</v>
      </c>
      <c r="O374" s="415">
        <v>29</v>
      </c>
      <c r="P374" s="415">
        <v>55</v>
      </c>
      <c r="Q374" s="415">
        <v>4</v>
      </c>
      <c r="R374" s="415">
        <v>18</v>
      </c>
      <c r="S374" s="415">
        <v>133</v>
      </c>
      <c r="T374" s="415">
        <v>49</v>
      </c>
      <c r="U374" s="415">
        <v>67</v>
      </c>
      <c r="V374" s="415" t="s">
        <v>549</v>
      </c>
      <c r="W374" s="415" t="s">
        <v>549</v>
      </c>
      <c r="X374" s="415">
        <v>122</v>
      </c>
      <c r="Y374" s="415">
        <v>32</v>
      </c>
      <c r="Z374" s="415">
        <v>67</v>
      </c>
      <c r="AA374" s="415">
        <v>10</v>
      </c>
      <c r="AB374" s="415">
        <v>13</v>
      </c>
    </row>
    <row r="375" spans="1:28" ht="21" customHeight="1" x14ac:dyDescent="0.2">
      <c r="A375" s="523"/>
      <c r="B375" s="422" t="s">
        <v>285</v>
      </c>
      <c r="C375" s="424"/>
      <c r="D375" s="415">
        <v>1576</v>
      </c>
      <c r="E375" s="415">
        <v>745</v>
      </c>
      <c r="F375" s="415">
        <v>562</v>
      </c>
      <c r="G375" s="415">
        <v>181</v>
      </c>
      <c r="H375" s="415">
        <v>88</v>
      </c>
      <c r="I375" s="415">
        <v>1393</v>
      </c>
      <c r="J375" s="415">
        <v>679</v>
      </c>
      <c r="K375" s="415">
        <v>510</v>
      </c>
      <c r="L375" s="415">
        <v>123</v>
      </c>
      <c r="M375" s="415">
        <v>81</v>
      </c>
      <c r="N375" s="415">
        <v>1310</v>
      </c>
      <c r="O375" s="415">
        <v>610</v>
      </c>
      <c r="P375" s="415">
        <v>467</v>
      </c>
      <c r="Q375" s="415">
        <v>115</v>
      </c>
      <c r="R375" s="415">
        <v>118</v>
      </c>
      <c r="S375" s="415">
        <v>1304</v>
      </c>
      <c r="T375" s="415">
        <v>579</v>
      </c>
      <c r="U375" s="415">
        <v>523</v>
      </c>
      <c r="V375" s="415">
        <v>113</v>
      </c>
      <c r="W375" s="415">
        <v>89</v>
      </c>
      <c r="X375" s="415">
        <v>1171</v>
      </c>
      <c r="Y375" s="415">
        <v>483</v>
      </c>
      <c r="Z375" s="415">
        <v>466</v>
      </c>
      <c r="AA375" s="415">
        <v>125</v>
      </c>
      <c r="AB375" s="415">
        <v>97</v>
      </c>
    </row>
    <row r="376" spans="1:28" ht="21" customHeight="1" x14ac:dyDescent="0.2">
      <c r="A376" s="523"/>
      <c r="B376" s="422" t="s">
        <v>286</v>
      </c>
      <c r="C376" s="424"/>
      <c r="D376" s="415">
        <v>21050</v>
      </c>
      <c r="E376" s="415">
        <v>9014</v>
      </c>
      <c r="F376" s="415">
        <v>8219</v>
      </c>
      <c r="G376" s="415">
        <v>1723</v>
      </c>
      <c r="H376" s="415">
        <v>2094</v>
      </c>
      <c r="I376" s="415">
        <v>20477</v>
      </c>
      <c r="J376" s="415">
        <v>8875</v>
      </c>
      <c r="K376" s="415">
        <v>8086</v>
      </c>
      <c r="L376" s="415">
        <v>1484</v>
      </c>
      <c r="M376" s="415">
        <v>2032</v>
      </c>
      <c r="N376" s="415">
        <v>20538</v>
      </c>
      <c r="O376" s="415">
        <v>8970</v>
      </c>
      <c r="P376" s="415">
        <v>7746</v>
      </c>
      <c r="Q376" s="415">
        <v>1575</v>
      </c>
      <c r="R376" s="415">
        <v>2247</v>
      </c>
      <c r="S376" s="415">
        <v>20610</v>
      </c>
      <c r="T376" s="415">
        <v>8515</v>
      </c>
      <c r="U376" s="415">
        <v>8134</v>
      </c>
      <c r="V376" s="415">
        <v>1599</v>
      </c>
      <c r="W376" s="415">
        <v>2362</v>
      </c>
      <c r="X376" s="415">
        <v>21150</v>
      </c>
      <c r="Y376" s="415">
        <v>8460</v>
      </c>
      <c r="Z376" s="415">
        <v>8161</v>
      </c>
      <c r="AA376" s="415">
        <v>1828</v>
      </c>
      <c r="AB376" s="415">
        <v>2701</v>
      </c>
    </row>
    <row r="377" spans="1:28" ht="21" x14ac:dyDescent="0.2">
      <c r="A377" s="523"/>
      <c r="B377" s="422" t="s">
        <v>170</v>
      </c>
      <c r="C377" s="424"/>
      <c r="D377" s="415">
        <v>34594</v>
      </c>
      <c r="E377" s="415">
        <v>20114</v>
      </c>
      <c r="F377" s="415">
        <v>9758</v>
      </c>
      <c r="G377" s="415">
        <v>2052</v>
      </c>
      <c r="H377" s="415">
        <v>2670</v>
      </c>
      <c r="I377" s="415">
        <v>34813</v>
      </c>
      <c r="J377" s="415">
        <v>20619</v>
      </c>
      <c r="K377" s="415">
        <v>9959</v>
      </c>
      <c r="L377" s="415">
        <v>1883</v>
      </c>
      <c r="M377" s="415">
        <v>2352</v>
      </c>
      <c r="N377" s="415">
        <v>35161</v>
      </c>
      <c r="O377" s="415">
        <v>21252</v>
      </c>
      <c r="P377" s="415">
        <v>9409</v>
      </c>
      <c r="Q377" s="415">
        <v>1888</v>
      </c>
      <c r="R377" s="415">
        <v>2612</v>
      </c>
      <c r="S377" s="415">
        <v>35411</v>
      </c>
      <c r="T377" s="415">
        <v>20713</v>
      </c>
      <c r="U377" s="415">
        <v>10118</v>
      </c>
      <c r="V377" s="415">
        <v>1917</v>
      </c>
      <c r="W377" s="415">
        <v>2663</v>
      </c>
      <c r="X377" s="415">
        <v>36104</v>
      </c>
      <c r="Y377" s="415">
        <v>20056</v>
      </c>
      <c r="Z377" s="415">
        <v>10389</v>
      </c>
      <c r="AA377" s="415">
        <v>2465</v>
      </c>
      <c r="AB377" s="415">
        <v>3194</v>
      </c>
    </row>
    <row r="378" spans="1:28" ht="21" x14ac:dyDescent="0.2">
      <c r="A378" s="523"/>
      <c r="B378" s="422" t="s">
        <v>60</v>
      </c>
      <c r="C378" s="424"/>
      <c r="D378" s="415">
        <v>4699</v>
      </c>
      <c r="E378" s="415">
        <v>1587</v>
      </c>
      <c r="F378" s="415">
        <v>2410</v>
      </c>
      <c r="G378" s="415">
        <v>338</v>
      </c>
      <c r="H378" s="415">
        <v>364</v>
      </c>
      <c r="I378" s="415">
        <v>4725</v>
      </c>
      <c r="J378" s="415">
        <v>1578</v>
      </c>
      <c r="K378" s="415">
        <v>2523</v>
      </c>
      <c r="L378" s="415">
        <v>251</v>
      </c>
      <c r="M378" s="415">
        <v>373</v>
      </c>
      <c r="N378" s="415">
        <v>4387</v>
      </c>
      <c r="O378" s="415">
        <v>1467</v>
      </c>
      <c r="P378" s="415">
        <v>2278</v>
      </c>
      <c r="Q378" s="415">
        <v>221</v>
      </c>
      <c r="R378" s="415">
        <v>421</v>
      </c>
      <c r="S378" s="415">
        <v>4534</v>
      </c>
      <c r="T378" s="415">
        <v>1471</v>
      </c>
      <c r="U378" s="415">
        <v>2330</v>
      </c>
      <c r="V378" s="415">
        <v>307</v>
      </c>
      <c r="W378" s="415">
        <v>426</v>
      </c>
      <c r="X378" s="415">
        <v>4684</v>
      </c>
      <c r="Y378" s="415">
        <v>1385</v>
      </c>
      <c r="Z378" s="415">
        <v>2468</v>
      </c>
      <c r="AA378" s="415">
        <v>309</v>
      </c>
      <c r="AB378" s="415">
        <v>522</v>
      </c>
    </row>
    <row r="379" spans="1:28" ht="21" customHeight="1" x14ac:dyDescent="0.2">
      <c r="A379" s="523"/>
      <c r="B379" s="422" t="s">
        <v>171</v>
      </c>
      <c r="C379" s="424"/>
      <c r="D379" s="415">
        <v>9768</v>
      </c>
      <c r="E379" s="415">
        <v>3710</v>
      </c>
      <c r="F379" s="415">
        <v>4667</v>
      </c>
      <c r="G379" s="415">
        <v>604</v>
      </c>
      <c r="H379" s="415">
        <v>787</v>
      </c>
      <c r="I379" s="415">
        <v>9764</v>
      </c>
      <c r="J379" s="415">
        <v>3764</v>
      </c>
      <c r="K379" s="415">
        <v>4765</v>
      </c>
      <c r="L379" s="415">
        <v>521</v>
      </c>
      <c r="M379" s="415">
        <v>714</v>
      </c>
      <c r="N379" s="415">
        <v>9573</v>
      </c>
      <c r="O379" s="415">
        <v>3470</v>
      </c>
      <c r="P379" s="415">
        <v>4777</v>
      </c>
      <c r="Q379" s="415">
        <v>525</v>
      </c>
      <c r="R379" s="415">
        <v>801</v>
      </c>
      <c r="S379" s="415">
        <v>9443</v>
      </c>
      <c r="T379" s="415">
        <v>3159</v>
      </c>
      <c r="U379" s="415">
        <v>4777</v>
      </c>
      <c r="V379" s="415">
        <v>570</v>
      </c>
      <c r="W379" s="415">
        <v>937</v>
      </c>
      <c r="X379" s="415">
        <v>9863</v>
      </c>
      <c r="Y379" s="415">
        <v>3166</v>
      </c>
      <c r="Z379" s="415">
        <v>4994</v>
      </c>
      <c r="AA379" s="415">
        <v>636</v>
      </c>
      <c r="AB379" s="415">
        <v>1067</v>
      </c>
    </row>
    <row r="380" spans="1:28" ht="21" customHeight="1" x14ac:dyDescent="0.2">
      <c r="A380" s="523"/>
      <c r="B380" s="422" t="s">
        <v>287</v>
      </c>
      <c r="C380" s="424"/>
      <c r="D380" s="415">
        <v>5102</v>
      </c>
      <c r="E380" s="415">
        <v>2077</v>
      </c>
      <c r="F380" s="415">
        <v>2186</v>
      </c>
      <c r="G380" s="415">
        <v>327</v>
      </c>
      <c r="H380" s="415">
        <v>512</v>
      </c>
      <c r="I380" s="415">
        <v>5014</v>
      </c>
      <c r="J380" s="415">
        <v>1873</v>
      </c>
      <c r="K380" s="415">
        <v>2306</v>
      </c>
      <c r="L380" s="415">
        <v>288</v>
      </c>
      <c r="M380" s="415">
        <v>547</v>
      </c>
      <c r="N380" s="415">
        <v>4839</v>
      </c>
      <c r="O380" s="415">
        <v>1854</v>
      </c>
      <c r="P380" s="415">
        <v>2089</v>
      </c>
      <c r="Q380" s="415">
        <v>296</v>
      </c>
      <c r="R380" s="415">
        <v>600</v>
      </c>
      <c r="S380" s="415">
        <v>5133</v>
      </c>
      <c r="T380" s="415">
        <v>1785</v>
      </c>
      <c r="U380" s="415">
        <v>2404</v>
      </c>
      <c r="V380" s="415">
        <v>326</v>
      </c>
      <c r="W380" s="415">
        <v>618</v>
      </c>
      <c r="X380" s="415">
        <v>5352</v>
      </c>
      <c r="Y380" s="415">
        <v>1867</v>
      </c>
      <c r="Z380" s="415">
        <v>2364</v>
      </c>
      <c r="AA380" s="415">
        <v>370</v>
      </c>
      <c r="AB380" s="415">
        <v>751</v>
      </c>
    </row>
    <row r="381" spans="1:28" ht="21" customHeight="1" x14ac:dyDescent="0.2">
      <c r="A381" s="523"/>
      <c r="B381" s="422" t="s">
        <v>288</v>
      </c>
      <c r="C381" s="424"/>
      <c r="D381" s="415">
        <v>48258</v>
      </c>
      <c r="E381" s="415">
        <v>27072</v>
      </c>
      <c r="F381" s="415">
        <v>14722</v>
      </c>
      <c r="G381" s="415">
        <v>2766</v>
      </c>
      <c r="H381" s="415">
        <v>3698</v>
      </c>
      <c r="I381" s="415">
        <v>48935</v>
      </c>
      <c r="J381" s="415">
        <v>27580</v>
      </c>
      <c r="K381" s="415">
        <v>15338</v>
      </c>
      <c r="L381" s="415">
        <v>2491</v>
      </c>
      <c r="M381" s="415">
        <v>3526</v>
      </c>
      <c r="N381" s="415">
        <v>50101</v>
      </c>
      <c r="O381" s="415">
        <v>28715</v>
      </c>
      <c r="P381" s="415">
        <v>14705</v>
      </c>
      <c r="Q381" s="415">
        <v>2654</v>
      </c>
      <c r="R381" s="415">
        <v>4027</v>
      </c>
      <c r="S381" s="415">
        <v>50471</v>
      </c>
      <c r="T381" s="415">
        <v>27855</v>
      </c>
      <c r="U381" s="415">
        <v>15633</v>
      </c>
      <c r="V381" s="415">
        <v>2839</v>
      </c>
      <c r="W381" s="415">
        <v>4144</v>
      </c>
      <c r="X381" s="415">
        <v>50977</v>
      </c>
      <c r="Y381" s="415">
        <v>27135</v>
      </c>
      <c r="Z381" s="415">
        <v>15798</v>
      </c>
      <c r="AA381" s="415">
        <v>3211</v>
      </c>
      <c r="AB381" s="415">
        <v>4833</v>
      </c>
    </row>
    <row r="382" spans="1:28" ht="21" customHeight="1" x14ac:dyDescent="0.2">
      <c r="A382" s="523"/>
      <c r="B382" s="422" t="s">
        <v>289</v>
      </c>
      <c r="C382" s="424"/>
      <c r="D382" s="415">
        <v>18042</v>
      </c>
      <c r="E382" s="415">
        <v>6598</v>
      </c>
      <c r="F382" s="415">
        <v>8201</v>
      </c>
      <c r="G382" s="415">
        <v>1846</v>
      </c>
      <c r="H382" s="415">
        <v>1397</v>
      </c>
      <c r="I382" s="415">
        <v>18289</v>
      </c>
      <c r="J382" s="415">
        <v>6905</v>
      </c>
      <c r="K382" s="415">
        <v>8441</v>
      </c>
      <c r="L382" s="415">
        <v>1575</v>
      </c>
      <c r="M382" s="415">
        <v>1368</v>
      </c>
      <c r="N382" s="415">
        <v>17725</v>
      </c>
      <c r="O382" s="415">
        <v>6546</v>
      </c>
      <c r="P382" s="415">
        <v>8140</v>
      </c>
      <c r="Q382" s="415">
        <v>1465</v>
      </c>
      <c r="R382" s="415">
        <v>1574</v>
      </c>
      <c r="S382" s="415">
        <v>17860</v>
      </c>
      <c r="T382" s="415">
        <v>6114</v>
      </c>
      <c r="U382" s="415">
        <v>8444</v>
      </c>
      <c r="V382" s="415">
        <v>1536</v>
      </c>
      <c r="W382" s="415">
        <v>1766</v>
      </c>
      <c r="X382" s="415">
        <v>18983</v>
      </c>
      <c r="Y382" s="415">
        <v>5962</v>
      </c>
      <c r="Z382" s="415">
        <v>8857</v>
      </c>
      <c r="AA382" s="415">
        <v>1983</v>
      </c>
      <c r="AB382" s="415">
        <v>2181</v>
      </c>
    </row>
    <row r="383" spans="1:28" ht="21" customHeight="1" x14ac:dyDescent="0.2">
      <c r="A383" s="523"/>
      <c r="B383" s="422" t="s">
        <v>64</v>
      </c>
      <c r="C383" s="424"/>
      <c r="D383" s="415">
        <v>3296</v>
      </c>
      <c r="E383" s="415">
        <v>1164</v>
      </c>
      <c r="F383" s="415">
        <v>1567</v>
      </c>
      <c r="G383" s="415">
        <v>204</v>
      </c>
      <c r="H383" s="415">
        <v>361</v>
      </c>
      <c r="I383" s="415">
        <v>3082</v>
      </c>
      <c r="J383" s="415">
        <v>1111</v>
      </c>
      <c r="K383" s="415">
        <v>1503</v>
      </c>
      <c r="L383" s="415">
        <v>167</v>
      </c>
      <c r="M383" s="415">
        <v>301</v>
      </c>
      <c r="N383" s="415">
        <v>2983</v>
      </c>
      <c r="O383" s="415">
        <v>1008</v>
      </c>
      <c r="P383" s="415">
        <v>1465</v>
      </c>
      <c r="Q383" s="415">
        <v>171</v>
      </c>
      <c r="R383" s="415">
        <v>339</v>
      </c>
      <c r="S383" s="415">
        <v>3286</v>
      </c>
      <c r="T383" s="415">
        <v>991</v>
      </c>
      <c r="U383" s="415">
        <v>1678</v>
      </c>
      <c r="V383" s="415">
        <v>189</v>
      </c>
      <c r="W383" s="415">
        <v>428</v>
      </c>
      <c r="X383" s="415">
        <v>3586</v>
      </c>
      <c r="Y383" s="415">
        <v>1046</v>
      </c>
      <c r="Z383" s="415">
        <v>1818</v>
      </c>
      <c r="AA383" s="415">
        <v>219</v>
      </c>
      <c r="AB383" s="415">
        <v>503</v>
      </c>
    </row>
    <row r="384" spans="1:28" ht="21" customHeight="1" x14ac:dyDescent="0.2">
      <c r="A384" s="523"/>
      <c r="B384" s="422" t="s">
        <v>290</v>
      </c>
      <c r="C384" s="424"/>
      <c r="D384" s="415">
        <v>877</v>
      </c>
      <c r="E384" s="415">
        <v>280</v>
      </c>
      <c r="F384" s="415">
        <v>450</v>
      </c>
      <c r="G384" s="415">
        <v>36</v>
      </c>
      <c r="H384" s="415">
        <v>111</v>
      </c>
      <c r="I384" s="415">
        <v>816</v>
      </c>
      <c r="J384" s="415">
        <v>204</v>
      </c>
      <c r="K384" s="415">
        <v>461</v>
      </c>
      <c r="L384" s="415">
        <v>40</v>
      </c>
      <c r="M384" s="415">
        <v>111</v>
      </c>
      <c r="N384" s="415">
        <v>745</v>
      </c>
      <c r="O384" s="415">
        <v>168</v>
      </c>
      <c r="P384" s="415">
        <v>424</v>
      </c>
      <c r="Q384" s="415">
        <v>34</v>
      </c>
      <c r="R384" s="415">
        <v>119</v>
      </c>
      <c r="S384" s="415">
        <v>727</v>
      </c>
      <c r="T384" s="415">
        <v>172</v>
      </c>
      <c r="U384" s="415">
        <v>420</v>
      </c>
      <c r="V384" s="415">
        <v>36</v>
      </c>
      <c r="W384" s="415">
        <v>99</v>
      </c>
      <c r="X384" s="415">
        <v>813</v>
      </c>
      <c r="Y384" s="415">
        <v>182</v>
      </c>
      <c r="Z384" s="415">
        <v>433</v>
      </c>
      <c r="AA384" s="415">
        <v>35</v>
      </c>
      <c r="AB384" s="415">
        <v>163</v>
      </c>
    </row>
    <row r="385" spans="1:28" ht="21" customHeight="1" x14ac:dyDescent="0.2">
      <c r="A385" s="523"/>
      <c r="B385" s="422" t="s">
        <v>40</v>
      </c>
      <c r="C385" s="424"/>
      <c r="D385" s="415">
        <v>967</v>
      </c>
      <c r="E385" s="415">
        <v>366</v>
      </c>
      <c r="F385" s="415">
        <v>379</v>
      </c>
      <c r="G385" s="415">
        <v>178</v>
      </c>
      <c r="H385" s="415">
        <v>44</v>
      </c>
      <c r="I385" s="415">
        <v>1130</v>
      </c>
      <c r="J385" s="415">
        <v>479</v>
      </c>
      <c r="K385" s="415">
        <v>419</v>
      </c>
      <c r="L385" s="415">
        <v>202</v>
      </c>
      <c r="M385" s="415">
        <v>30</v>
      </c>
      <c r="N385" s="415">
        <v>1178</v>
      </c>
      <c r="O385" s="415">
        <v>499</v>
      </c>
      <c r="P385" s="415">
        <v>407</v>
      </c>
      <c r="Q385" s="415">
        <v>224</v>
      </c>
      <c r="R385" s="415">
        <v>48</v>
      </c>
      <c r="S385" s="415">
        <v>1029</v>
      </c>
      <c r="T385" s="415">
        <v>408</v>
      </c>
      <c r="U385" s="415">
        <v>407</v>
      </c>
      <c r="V385" s="415">
        <v>171</v>
      </c>
      <c r="W385" s="415">
        <v>43</v>
      </c>
      <c r="X385" s="415">
        <v>1012</v>
      </c>
      <c r="Y385" s="415">
        <v>357</v>
      </c>
      <c r="Z385" s="415">
        <v>354</v>
      </c>
      <c r="AA385" s="415">
        <v>256</v>
      </c>
      <c r="AB385" s="415">
        <v>45</v>
      </c>
    </row>
    <row r="386" spans="1:28" ht="21" x14ac:dyDescent="0.2">
      <c r="A386" s="523"/>
      <c r="B386" s="422" t="s">
        <v>291</v>
      </c>
      <c r="C386" s="424"/>
      <c r="D386" s="415">
        <v>50636</v>
      </c>
      <c r="E386" s="415">
        <v>28667</v>
      </c>
      <c r="F386" s="415">
        <v>15268</v>
      </c>
      <c r="G386" s="415">
        <v>3451</v>
      </c>
      <c r="H386" s="415">
        <v>3250</v>
      </c>
      <c r="I386" s="415">
        <v>51925</v>
      </c>
      <c r="J386" s="415">
        <v>29387</v>
      </c>
      <c r="K386" s="415">
        <v>16329</v>
      </c>
      <c r="L386" s="415">
        <v>3088</v>
      </c>
      <c r="M386" s="415">
        <v>3121</v>
      </c>
      <c r="N386" s="415">
        <v>52743</v>
      </c>
      <c r="O386" s="415">
        <v>30357</v>
      </c>
      <c r="P386" s="415">
        <v>15758</v>
      </c>
      <c r="Q386" s="415">
        <v>3126</v>
      </c>
      <c r="R386" s="415">
        <v>3502</v>
      </c>
      <c r="S386" s="415">
        <v>52934</v>
      </c>
      <c r="T386" s="415">
        <v>29298</v>
      </c>
      <c r="U386" s="415">
        <v>16439</v>
      </c>
      <c r="V386" s="415">
        <v>3409</v>
      </c>
      <c r="W386" s="415">
        <v>3788</v>
      </c>
      <c r="X386" s="415">
        <v>53648</v>
      </c>
      <c r="Y386" s="415">
        <v>28227</v>
      </c>
      <c r="Z386" s="415">
        <v>16916</v>
      </c>
      <c r="AA386" s="415">
        <v>4002</v>
      </c>
      <c r="AB386" s="415">
        <v>4503</v>
      </c>
    </row>
    <row r="387" spans="1:28" x14ac:dyDescent="0.2">
      <c r="A387" s="523"/>
      <c r="B387" s="422" t="s">
        <v>293</v>
      </c>
      <c r="C387" s="424"/>
      <c r="D387" s="415">
        <v>5531</v>
      </c>
      <c r="E387" s="415">
        <v>1285</v>
      </c>
      <c r="F387" s="415">
        <v>2989</v>
      </c>
      <c r="G387" s="415">
        <v>396</v>
      </c>
      <c r="H387" s="415">
        <v>861</v>
      </c>
      <c r="I387" s="415">
        <v>5255</v>
      </c>
      <c r="J387" s="415">
        <v>1225</v>
      </c>
      <c r="K387" s="415">
        <v>2843</v>
      </c>
      <c r="L387" s="415">
        <v>302</v>
      </c>
      <c r="M387" s="415">
        <v>885</v>
      </c>
      <c r="N387" s="415">
        <v>5036</v>
      </c>
      <c r="O387" s="415">
        <v>1069</v>
      </c>
      <c r="P387" s="415">
        <v>2601</v>
      </c>
      <c r="Q387" s="415">
        <v>340</v>
      </c>
      <c r="R387" s="415">
        <v>1026</v>
      </c>
      <c r="S387" s="415">
        <v>5472</v>
      </c>
      <c r="T387" s="415">
        <v>1157</v>
      </c>
      <c r="U387" s="415">
        <v>3233</v>
      </c>
      <c r="V387" s="415">
        <v>258</v>
      </c>
      <c r="W387" s="415">
        <v>824</v>
      </c>
      <c r="X387" s="415">
        <v>5670</v>
      </c>
      <c r="Y387" s="415">
        <v>1104</v>
      </c>
      <c r="Z387" s="415">
        <v>3215</v>
      </c>
      <c r="AA387" s="415">
        <v>320</v>
      </c>
      <c r="AB387" s="415">
        <v>1031</v>
      </c>
    </row>
    <row r="388" spans="1:28" x14ac:dyDescent="0.2">
      <c r="A388" s="523"/>
      <c r="B388" s="422" t="s">
        <v>271</v>
      </c>
      <c r="C388" s="424"/>
      <c r="D388" s="415">
        <v>76789</v>
      </c>
      <c r="E388" s="415">
        <v>37247</v>
      </c>
      <c r="F388" s="415">
        <v>27802</v>
      </c>
      <c r="G388" s="415">
        <v>5225</v>
      </c>
      <c r="H388" s="415">
        <v>6515</v>
      </c>
      <c r="I388" s="415">
        <v>76186</v>
      </c>
      <c r="J388" s="415">
        <v>37388</v>
      </c>
      <c r="K388" s="415">
        <v>28149</v>
      </c>
      <c r="L388" s="415">
        <v>4550</v>
      </c>
      <c r="M388" s="415">
        <v>6099</v>
      </c>
      <c r="N388" s="415">
        <v>75808</v>
      </c>
      <c r="O388" s="415">
        <v>37623</v>
      </c>
      <c r="P388" s="415">
        <v>26766</v>
      </c>
      <c r="Q388" s="415">
        <v>4620</v>
      </c>
      <c r="R388" s="415">
        <v>6799</v>
      </c>
      <c r="S388" s="415">
        <v>76435</v>
      </c>
      <c r="T388" s="415">
        <v>36222</v>
      </c>
      <c r="U388" s="415">
        <v>28286</v>
      </c>
      <c r="V388" s="415">
        <v>4832</v>
      </c>
      <c r="W388" s="415">
        <v>7095</v>
      </c>
      <c r="X388" s="415">
        <v>78324</v>
      </c>
      <c r="Y388" s="415">
        <v>35417</v>
      </c>
      <c r="Z388" s="415">
        <v>28842</v>
      </c>
      <c r="AA388" s="415">
        <v>5733</v>
      </c>
      <c r="AB388" s="415">
        <v>8332</v>
      </c>
    </row>
    <row r="389" spans="1:28" ht="21" x14ac:dyDescent="0.2">
      <c r="A389" s="523"/>
      <c r="B389" s="422" t="s">
        <v>359</v>
      </c>
      <c r="C389" s="424"/>
      <c r="D389" s="415">
        <v>71258</v>
      </c>
      <c r="E389" s="415">
        <v>35962</v>
      </c>
      <c r="F389" s="415">
        <v>24813</v>
      </c>
      <c r="G389" s="415">
        <v>4829</v>
      </c>
      <c r="H389" s="415">
        <v>5654</v>
      </c>
      <c r="I389" s="415">
        <v>70931</v>
      </c>
      <c r="J389" s="415">
        <v>36163</v>
      </c>
      <c r="K389" s="415">
        <v>25306</v>
      </c>
      <c r="L389" s="415">
        <v>4248</v>
      </c>
      <c r="M389" s="415">
        <v>5214</v>
      </c>
      <c r="N389" s="415">
        <v>70772</v>
      </c>
      <c r="O389" s="415">
        <v>36554</v>
      </c>
      <c r="P389" s="415">
        <v>24165</v>
      </c>
      <c r="Q389" s="415">
        <v>4280</v>
      </c>
      <c r="R389" s="415">
        <v>5773</v>
      </c>
      <c r="S389" s="415">
        <v>70963</v>
      </c>
      <c r="T389" s="415">
        <v>35065</v>
      </c>
      <c r="U389" s="415">
        <v>25053</v>
      </c>
      <c r="V389" s="415">
        <v>4574</v>
      </c>
      <c r="W389" s="415">
        <v>6271</v>
      </c>
      <c r="X389" s="415">
        <v>72654</v>
      </c>
      <c r="Y389" s="415">
        <v>34313</v>
      </c>
      <c r="Z389" s="415">
        <v>25627</v>
      </c>
      <c r="AA389" s="415">
        <v>5413</v>
      </c>
      <c r="AB389" s="415">
        <v>7301</v>
      </c>
    </row>
    <row r="390" spans="1:28" x14ac:dyDescent="0.2">
      <c r="A390" s="523"/>
      <c r="B390" s="422" t="s">
        <v>41</v>
      </c>
      <c r="C390" s="424"/>
      <c r="D390" s="415">
        <v>13146</v>
      </c>
      <c r="E390" s="415">
        <v>8240</v>
      </c>
      <c r="F390" s="415">
        <v>3621</v>
      </c>
      <c r="G390" s="415">
        <v>859</v>
      </c>
      <c r="H390" s="415">
        <v>426</v>
      </c>
      <c r="I390" s="415">
        <v>13747</v>
      </c>
      <c r="J390" s="415">
        <v>8610</v>
      </c>
      <c r="K390" s="415">
        <v>3924</v>
      </c>
      <c r="L390" s="415">
        <v>823</v>
      </c>
      <c r="M390" s="415">
        <v>390</v>
      </c>
      <c r="N390" s="415">
        <v>14552</v>
      </c>
      <c r="O390" s="415">
        <v>9581</v>
      </c>
      <c r="P390" s="415">
        <v>3703</v>
      </c>
      <c r="Q390" s="415">
        <v>779</v>
      </c>
      <c r="R390" s="415">
        <v>489</v>
      </c>
      <c r="S390" s="415">
        <v>14890</v>
      </c>
      <c r="T390" s="415">
        <v>9555</v>
      </c>
      <c r="U390" s="415">
        <v>3910</v>
      </c>
      <c r="V390" s="415">
        <v>881</v>
      </c>
      <c r="W390" s="415">
        <v>544</v>
      </c>
      <c r="X390" s="415">
        <v>14323</v>
      </c>
      <c r="Y390" s="415">
        <v>8931</v>
      </c>
      <c r="Z390" s="415">
        <v>3822</v>
      </c>
      <c r="AA390" s="415">
        <v>1101</v>
      </c>
      <c r="AB390" s="415">
        <v>469</v>
      </c>
    </row>
    <row r="391" spans="1:28" x14ac:dyDescent="0.2">
      <c r="A391" s="523"/>
      <c r="B391" s="422" t="s">
        <v>42</v>
      </c>
      <c r="C391" s="424"/>
      <c r="D391" s="415">
        <v>15065</v>
      </c>
      <c r="E391" s="415">
        <v>9249</v>
      </c>
      <c r="F391" s="415">
        <v>4028</v>
      </c>
      <c r="G391" s="415">
        <v>953</v>
      </c>
      <c r="H391" s="415">
        <v>835</v>
      </c>
      <c r="I391" s="415">
        <v>15232</v>
      </c>
      <c r="J391" s="415">
        <v>9404</v>
      </c>
      <c r="K391" s="415">
        <v>4194</v>
      </c>
      <c r="L391" s="415">
        <v>902</v>
      </c>
      <c r="M391" s="415">
        <v>732</v>
      </c>
      <c r="N391" s="415">
        <v>15602</v>
      </c>
      <c r="O391" s="415">
        <v>9776</v>
      </c>
      <c r="P391" s="415">
        <v>4090</v>
      </c>
      <c r="Q391" s="415">
        <v>883</v>
      </c>
      <c r="R391" s="415">
        <v>853</v>
      </c>
      <c r="S391" s="415">
        <v>15696</v>
      </c>
      <c r="T391" s="415">
        <v>9505</v>
      </c>
      <c r="U391" s="415">
        <v>4264</v>
      </c>
      <c r="V391" s="415">
        <v>993</v>
      </c>
      <c r="W391" s="415">
        <v>934</v>
      </c>
      <c r="X391" s="415">
        <v>15922</v>
      </c>
      <c r="Y391" s="415">
        <v>9135</v>
      </c>
      <c r="Z391" s="415">
        <v>4568</v>
      </c>
      <c r="AA391" s="415">
        <v>1189</v>
      </c>
      <c r="AB391" s="415">
        <v>1030</v>
      </c>
    </row>
    <row r="392" spans="1:28" x14ac:dyDescent="0.2">
      <c r="A392" s="523"/>
      <c r="B392" s="422" t="s">
        <v>43</v>
      </c>
      <c r="C392" s="424"/>
      <c r="D392" s="415">
        <v>12015</v>
      </c>
      <c r="E392" s="415">
        <v>6441</v>
      </c>
      <c r="F392" s="415">
        <v>3750</v>
      </c>
      <c r="G392" s="415">
        <v>791</v>
      </c>
      <c r="H392" s="415">
        <v>1033</v>
      </c>
      <c r="I392" s="415">
        <v>12308</v>
      </c>
      <c r="J392" s="415">
        <v>6570</v>
      </c>
      <c r="K392" s="415">
        <v>4068</v>
      </c>
      <c r="L392" s="415">
        <v>610</v>
      </c>
      <c r="M392" s="415">
        <v>1060</v>
      </c>
      <c r="N392" s="415">
        <v>12011</v>
      </c>
      <c r="O392" s="415">
        <v>6335</v>
      </c>
      <c r="P392" s="415">
        <v>3898</v>
      </c>
      <c r="Q392" s="415">
        <v>627</v>
      </c>
      <c r="R392" s="415">
        <v>1151</v>
      </c>
      <c r="S392" s="415">
        <v>12021</v>
      </c>
      <c r="T392" s="415">
        <v>5948</v>
      </c>
      <c r="U392" s="415">
        <v>4109</v>
      </c>
      <c r="V392" s="415">
        <v>768</v>
      </c>
      <c r="W392" s="415">
        <v>1196</v>
      </c>
      <c r="X392" s="415">
        <v>12527</v>
      </c>
      <c r="Y392" s="415">
        <v>5924</v>
      </c>
      <c r="Z392" s="415">
        <v>4268</v>
      </c>
      <c r="AA392" s="415">
        <v>773</v>
      </c>
      <c r="AB392" s="415">
        <v>1562</v>
      </c>
    </row>
    <row r="393" spans="1:28" x14ac:dyDescent="0.2">
      <c r="A393" s="523"/>
      <c r="B393" s="422" t="s">
        <v>44</v>
      </c>
      <c r="C393" s="424"/>
      <c r="D393" s="415">
        <v>9443</v>
      </c>
      <c r="E393" s="415">
        <v>4371</v>
      </c>
      <c r="F393" s="415">
        <v>3490</v>
      </c>
      <c r="G393" s="415">
        <v>670</v>
      </c>
      <c r="H393" s="415">
        <v>912</v>
      </c>
      <c r="I393" s="415">
        <v>9508</v>
      </c>
      <c r="J393" s="415">
        <v>4324</v>
      </c>
      <c r="K393" s="415">
        <v>3724</v>
      </c>
      <c r="L393" s="415">
        <v>551</v>
      </c>
      <c r="M393" s="415">
        <v>909</v>
      </c>
      <c r="N393" s="415">
        <v>9400</v>
      </c>
      <c r="O393" s="415">
        <v>4166</v>
      </c>
      <c r="P393" s="415">
        <v>3660</v>
      </c>
      <c r="Q393" s="415">
        <v>613</v>
      </c>
      <c r="R393" s="415">
        <v>961</v>
      </c>
      <c r="S393" s="415">
        <v>9298</v>
      </c>
      <c r="T393" s="415">
        <v>3882</v>
      </c>
      <c r="U393" s="415">
        <v>3749</v>
      </c>
      <c r="V393" s="415">
        <v>596</v>
      </c>
      <c r="W393" s="415">
        <v>1071</v>
      </c>
      <c r="X393" s="415">
        <v>9864</v>
      </c>
      <c r="Y393" s="415">
        <v>3880</v>
      </c>
      <c r="Z393" s="415">
        <v>3904</v>
      </c>
      <c r="AA393" s="415">
        <v>683</v>
      </c>
      <c r="AB393" s="415">
        <v>1397</v>
      </c>
    </row>
    <row r="394" spans="1:28" x14ac:dyDescent="0.2">
      <c r="A394" s="523"/>
      <c r="B394" s="422" t="s">
        <v>46</v>
      </c>
      <c r="C394" s="424"/>
      <c r="D394" s="415">
        <v>7111</v>
      </c>
      <c r="E394" s="415">
        <v>2828</v>
      </c>
      <c r="F394" s="415">
        <v>3030</v>
      </c>
      <c r="G394" s="415">
        <v>505</v>
      </c>
      <c r="H394" s="415">
        <v>748</v>
      </c>
      <c r="I394" s="415">
        <v>6617</v>
      </c>
      <c r="J394" s="415">
        <v>2655</v>
      </c>
      <c r="K394" s="415">
        <v>2924</v>
      </c>
      <c r="L394" s="415">
        <v>403</v>
      </c>
      <c r="M394" s="415">
        <v>635</v>
      </c>
      <c r="N394" s="415">
        <v>6486</v>
      </c>
      <c r="O394" s="415">
        <v>2569</v>
      </c>
      <c r="P394" s="415">
        <v>2748</v>
      </c>
      <c r="Q394" s="415">
        <v>445</v>
      </c>
      <c r="R394" s="415">
        <v>724</v>
      </c>
      <c r="S394" s="415">
        <v>6428</v>
      </c>
      <c r="T394" s="415">
        <v>2335</v>
      </c>
      <c r="U394" s="415">
        <v>2852</v>
      </c>
      <c r="V394" s="415">
        <v>440</v>
      </c>
      <c r="W394" s="415">
        <v>801</v>
      </c>
      <c r="X394" s="415">
        <v>6914</v>
      </c>
      <c r="Y394" s="415">
        <v>2463</v>
      </c>
      <c r="Z394" s="415">
        <v>2941</v>
      </c>
      <c r="AA394" s="415">
        <v>537</v>
      </c>
      <c r="AB394" s="415">
        <v>973</v>
      </c>
    </row>
    <row r="395" spans="1:28" x14ac:dyDescent="0.2">
      <c r="A395" s="523"/>
      <c r="B395" s="422" t="s">
        <v>47</v>
      </c>
      <c r="C395" s="424"/>
      <c r="D395" s="415">
        <v>5201</v>
      </c>
      <c r="E395" s="415">
        <v>1873</v>
      </c>
      <c r="F395" s="415">
        <v>2407</v>
      </c>
      <c r="G395" s="415">
        <v>342</v>
      </c>
      <c r="H395" s="415">
        <v>579</v>
      </c>
      <c r="I395" s="415">
        <v>4609</v>
      </c>
      <c r="J395" s="415">
        <v>1631</v>
      </c>
      <c r="K395" s="415">
        <v>2187</v>
      </c>
      <c r="L395" s="415">
        <v>296</v>
      </c>
      <c r="M395" s="415">
        <v>495</v>
      </c>
      <c r="N395" s="415">
        <v>4377</v>
      </c>
      <c r="O395" s="415">
        <v>1496</v>
      </c>
      <c r="P395" s="415">
        <v>2081</v>
      </c>
      <c r="Q395" s="415">
        <v>276</v>
      </c>
      <c r="R395" s="415">
        <v>524</v>
      </c>
      <c r="S395" s="415">
        <v>4421</v>
      </c>
      <c r="T395" s="415">
        <v>1460</v>
      </c>
      <c r="U395" s="415">
        <v>2061</v>
      </c>
      <c r="V395" s="415">
        <v>292</v>
      </c>
      <c r="W395" s="415">
        <v>608</v>
      </c>
      <c r="X395" s="415">
        <v>4593</v>
      </c>
      <c r="Y395" s="415">
        <v>1499</v>
      </c>
      <c r="Z395" s="415">
        <v>2070</v>
      </c>
      <c r="AA395" s="415">
        <v>316</v>
      </c>
      <c r="AB395" s="415">
        <v>708</v>
      </c>
    </row>
    <row r="396" spans="1:28" x14ac:dyDescent="0.2">
      <c r="A396" s="523"/>
      <c r="B396" s="422" t="s">
        <v>292</v>
      </c>
      <c r="C396" s="424"/>
      <c r="D396" s="415">
        <v>3525</v>
      </c>
      <c r="E396" s="415">
        <v>1137</v>
      </c>
      <c r="F396" s="415">
        <v>1716</v>
      </c>
      <c r="G396" s="415">
        <v>222</v>
      </c>
      <c r="H396" s="415">
        <v>450</v>
      </c>
      <c r="I396" s="415">
        <v>3395</v>
      </c>
      <c r="J396" s="415">
        <v>1116</v>
      </c>
      <c r="K396" s="415">
        <v>1685</v>
      </c>
      <c r="L396" s="415">
        <v>172</v>
      </c>
      <c r="M396" s="415">
        <v>422</v>
      </c>
      <c r="N396" s="415">
        <v>3043</v>
      </c>
      <c r="O396" s="415">
        <v>936</v>
      </c>
      <c r="P396" s="415">
        <v>1503</v>
      </c>
      <c r="Q396" s="415">
        <v>192</v>
      </c>
      <c r="R396" s="415">
        <v>412</v>
      </c>
      <c r="S396" s="415">
        <v>2963</v>
      </c>
      <c r="T396" s="415">
        <v>861</v>
      </c>
      <c r="U396" s="415">
        <v>1501</v>
      </c>
      <c r="V396" s="415">
        <v>190</v>
      </c>
      <c r="W396" s="415">
        <v>411</v>
      </c>
      <c r="X396" s="415">
        <v>3218</v>
      </c>
      <c r="Y396" s="415">
        <v>927</v>
      </c>
      <c r="Z396" s="415">
        <v>1576</v>
      </c>
      <c r="AA396" s="415">
        <v>253</v>
      </c>
      <c r="AB396" s="415">
        <v>462</v>
      </c>
    </row>
    <row r="397" spans="1:28" x14ac:dyDescent="0.2">
      <c r="A397" s="523"/>
      <c r="B397" s="422" t="s">
        <v>49</v>
      </c>
      <c r="C397" s="424"/>
      <c r="D397" s="415">
        <v>2676</v>
      </c>
      <c r="E397" s="415">
        <v>845</v>
      </c>
      <c r="F397" s="415">
        <v>1300</v>
      </c>
      <c r="G397" s="415">
        <v>184</v>
      </c>
      <c r="H397" s="415">
        <v>347</v>
      </c>
      <c r="I397" s="415">
        <v>2478</v>
      </c>
      <c r="J397" s="415">
        <v>781</v>
      </c>
      <c r="K397" s="415">
        <v>1217</v>
      </c>
      <c r="L397" s="415">
        <v>175</v>
      </c>
      <c r="M397" s="415">
        <v>305</v>
      </c>
      <c r="N397" s="415">
        <v>2389</v>
      </c>
      <c r="O397" s="415">
        <v>708</v>
      </c>
      <c r="P397" s="415">
        <v>1186</v>
      </c>
      <c r="Q397" s="415">
        <v>135</v>
      </c>
      <c r="R397" s="415">
        <v>360</v>
      </c>
      <c r="S397" s="415">
        <v>2360</v>
      </c>
      <c r="T397" s="415">
        <v>661</v>
      </c>
      <c r="U397" s="415">
        <v>1199</v>
      </c>
      <c r="V397" s="415">
        <v>146</v>
      </c>
      <c r="W397" s="415">
        <v>354</v>
      </c>
      <c r="X397" s="415">
        <v>2355</v>
      </c>
      <c r="Y397" s="415">
        <v>671</v>
      </c>
      <c r="Z397" s="415">
        <v>1160</v>
      </c>
      <c r="AA397" s="415">
        <v>166</v>
      </c>
      <c r="AB397" s="415">
        <v>358</v>
      </c>
    </row>
    <row r="398" spans="1:28" x14ac:dyDescent="0.2">
      <c r="A398" s="523"/>
      <c r="B398" s="422" t="s">
        <v>50</v>
      </c>
      <c r="C398" s="424"/>
      <c r="D398" s="415">
        <v>2109</v>
      </c>
      <c r="E398" s="415">
        <v>612</v>
      </c>
      <c r="F398" s="415">
        <v>1092</v>
      </c>
      <c r="G398" s="415">
        <v>125</v>
      </c>
      <c r="H398" s="415">
        <v>280</v>
      </c>
      <c r="I398" s="415">
        <v>1907</v>
      </c>
      <c r="J398" s="415">
        <v>593</v>
      </c>
      <c r="K398" s="415">
        <v>964</v>
      </c>
      <c r="L398" s="415">
        <v>114</v>
      </c>
      <c r="M398" s="415">
        <v>236</v>
      </c>
      <c r="N398" s="415">
        <v>1734</v>
      </c>
      <c r="O398" s="415">
        <v>488</v>
      </c>
      <c r="P398" s="415">
        <v>889</v>
      </c>
      <c r="Q398" s="415">
        <v>106</v>
      </c>
      <c r="R398" s="415">
        <v>251</v>
      </c>
      <c r="S398" s="415">
        <v>1857</v>
      </c>
      <c r="T398" s="415">
        <v>450</v>
      </c>
      <c r="U398" s="415">
        <v>1001</v>
      </c>
      <c r="V398" s="415">
        <v>97</v>
      </c>
      <c r="W398" s="415">
        <v>309</v>
      </c>
      <c r="X398" s="415">
        <v>1926</v>
      </c>
      <c r="Y398" s="415">
        <v>526</v>
      </c>
      <c r="Z398" s="415">
        <v>964</v>
      </c>
      <c r="AA398" s="415">
        <v>139</v>
      </c>
      <c r="AB398" s="415">
        <v>297</v>
      </c>
    </row>
    <row r="399" spans="1:28" x14ac:dyDescent="0.2">
      <c r="A399" s="523" t="s">
        <v>118</v>
      </c>
      <c r="B399" s="422" t="s">
        <v>101</v>
      </c>
      <c r="C399" s="424"/>
      <c r="D399" s="415">
        <v>13003</v>
      </c>
      <c r="E399" s="415">
        <v>4515</v>
      </c>
      <c r="F399" s="415">
        <v>5681</v>
      </c>
      <c r="G399" s="415">
        <v>606</v>
      </c>
      <c r="H399" s="415">
        <v>2201</v>
      </c>
      <c r="I399" s="415">
        <v>13066</v>
      </c>
      <c r="J399" s="415">
        <v>4558</v>
      </c>
      <c r="K399" s="415">
        <v>5892</v>
      </c>
      <c r="L399" s="415">
        <v>534</v>
      </c>
      <c r="M399" s="415">
        <v>2082</v>
      </c>
      <c r="N399" s="415">
        <v>13393</v>
      </c>
      <c r="O399" s="415">
        <v>4557</v>
      </c>
      <c r="P399" s="415">
        <v>5736</v>
      </c>
      <c r="Q399" s="415">
        <v>631</v>
      </c>
      <c r="R399" s="415">
        <v>2469</v>
      </c>
      <c r="S399" s="415">
        <v>14181</v>
      </c>
      <c r="T399" s="415">
        <v>4565</v>
      </c>
      <c r="U399" s="415">
        <v>6708</v>
      </c>
      <c r="V399" s="415">
        <v>580</v>
      </c>
      <c r="W399" s="415">
        <v>2328</v>
      </c>
      <c r="X399" s="415">
        <v>14724</v>
      </c>
      <c r="Y399" s="415">
        <v>4676</v>
      </c>
      <c r="Z399" s="415">
        <v>6650</v>
      </c>
      <c r="AA399" s="415">
        <v>868</v>
      </c>
      <c r="AB399" s="415">
        <v>2530</v>
      </c>
    </row>
    <row r="400" spans="1:28" x14ac:dyDescent="0.2">
      <c r="A400" s="523"/>
      <c r="B400" s="422" t="s">
        <v>102</v>
      </c>
      <c r="C400" s="424"/>
      <c r="D400" s="415">
        <v>7785</v>
      </c>
      <c r="E400" s="415">
        <v>2870</v>
      </c>
      <c r="F400" s="415">
        <v>3389</v>
      </c>
      <c r="G400" s="415">
        <v>333</v>
      </c>
      <c r="H400" s="415">
        <v>1193</v>
      </c>
      <c r="I400" s="415">
        <v>7832</v>
      </c>
      <c r="J400" s="415">
        <v>2917</v>
      </c>
      <c r="K400" s="415">
        <v>3582</v>
      </c>
      <c r="L400" s="415">
        <v>280</v>
      </c>
      <c r="M400" s="415">
        <v>1053</v>
      </c>
      <c r="N400" s="415">
        <v>7783</v>
      </c>
      <c r="O400" s="415">
        <v>2917</v>
      </c>
      <c r="P400" s="415">
        <v>3269</v>
      </c>
      <c r="Q400" s="415">
        <v>359</v>
      </c>
      <c r="R400" s="415">
        <v>1238</v>
      </c>
      <c r="S400" s="415">
        <v>7971</v>
      </c>
      <c r="T400" s="415">
        <v>2654</v>
      </c>
      <c r="U400" s="415">
        <v>3883</v>
      </c>
      <c r="V400" s="415">
        <v>309</v>
      </c>
      <c r="W400" s="415">
        <v>1125</v>
      </c>
      <c r="X400" s="415">
        <v>8472</v>
      </c>
      <c r="Y400" s="415">
        <v>2838</v>
      </c>
      <c r="Z400" s="415">
        <v>3841</v>
      </c>
      <c r="AA400" s="415">
        <v>488</v>
      </c>
      <c r="AB400" s="415">
        <v>1305</v>
      </c>
    </row>
    <row r="401" spans="1:28" x14ac:dyDescent="0.2">
      <c r="A401" s="523"/>
      <c r="B401" s="422" t="s">
        <v>54</v>
      </c>
      <c r="C401" s="424"/>
      <c r="D401" s="415">
        <v>15780</v>
      </c>
      <c r="E401" s="415">
        <v>5899</v>
      </c>
      <c r="F401" s="415">
        <v>6694</v>
      </c>
      <c r="G401" s="415">
        <v>681</v>
      </c>
      <c r="H401" s="415">
        <v>2506</v>
      </c>
      <c r="I401" s="415">
        <v>15889</v>
      </c>
      <c r="J401" s="415">
        <v>5936</v>
      </c>
      <c r="K401" s="415">
        <v>7020</v>
      </c>
      <c r="L401" s="415">
        <v>617</v>
      </c>
      <c r="M401" s="415">
        <v>2316</v>
      </c>
      <c r="N401" s="415">
        <v>15912</v>
      </c>
      <c r="O401" s="415">
        <v>6008</v>
      </c>
      <c r="P401" s="415">
        <v>6534</v>
      </c>
      <c r="Q401" s="415">
        <v>710</v>
      </c>
      <c r="R401" s="415">
        <v>2660</v>
      </c>
      <c r="S401" s="415">
        <v>16074</v>
      </c>
      <c r="T401" s="415">
        <v>5567</v>
      </c>
      <c r="U401" s="415">
        <v>7527</v>
      </c>
      <c r="V401" s="415">
        <v>654</v>
      </c>
      <c r="W401" s="415">
        <v>2326</v>
      </c>
      <c r="X401" s="415">
        <v>16526</v>
      </c>
      <c r="Y401" s="415">
        <v>5667</v>
      </c>
      <c r="Z401" s="415">
        <v>7262</v>
      </c>
      <c r="AA401" s="415">
        <v>953</v>
      </c>
      <c r="AB401" s="415">
        <v>2644</v>
      </c>
    </row>
    <row r="402" spans="1:28" x14ac:dyDescent="0.2">
      <c r="A402" s="523"/>
      <c r="B402" s="422" t="s">
        <v>55</v>
      </c>
      <c r="C402" s="424"/>
      <c r="D402" s="415">
        <v>5008</v>
      </c>
      <c r="E402" s="415">
        <v>1486</v>
      </c>
      <c r="F402" s="415">
        <v>2376</v>
      </c>
      <c r="G402" s="415">
        <v>258</v>
      </c>
      <c r="H402" s="415">
        <v>888</v>
      </c>
      <c r="I402" s="415">
        <v>5013</v>
      </c>
      <c r="J402" s="415">
        <v>1542</v>
      </c>
      <c r="K402" s="415">
        <v>2455</v>
      </c>
      <c r="L402" s="415">
        <v>197</v>
      </c>
      <c r="M402" s="415">
        <v>819</v>
      </c>
      <c r="N402" s="415">
        <v>5264</v>
      </c>
      <c r="O402" s="415">
        <v>1466</v>
      </c>
      <c r="P402" s="415">
        <v>2471</v>
      </c>
      <c r="Q402" s="415">
        <v>280</v>
      </c>
      <c r="R402" s="415">
        <v>1047</v>
      </c>
      <c r="S402" s="415">
        <v>6078</v>
      </c>
      <c r="T402" s="415">
        <v>1652</v>
      </c>
      <c r="U402" s="415">
        <v>3064</v>
      </c>
      <c r="V402" s="415">
        <v>235</v>
      </c>
      <c r="W402" s="415">
        <v>1127</v>
      </c>
      <c r="X402" s="415">
        <v>6670</v>
      </c>
      <c r="Y402" s="415">
        <v>1847</v>
      </c>
      <c r="Z402" s="415">
        <v>3229</v>
      </c>
      <c r="AA402" s="415">
        <v>403</v>
      </c>
      <c r="AB402" s="415">
        <v>1191</v>
      </c>
    </row>
    <row r="403" spans="1:28" x14ac:dyDescent="0.2">
      <c r="A403" s="523"/>
      <c r="B403" s="422" t="s">
        <v>284</v>
      </c>
      <c r="C403" s="424"/>
      <c r="D403" s="415">
        <v>447</v>
      </c>
      <c r="E403" s="415">
        <v>120</v>
      </c>
      <c r="F403" s="415">
        <v>241</v>
      </c>
      <c r="G403" s="415">
        <v>17</v>
      </c>
      <c r="H403" s="415">
        <v>69</v>
      </c>
      <c r="I403" s="415">
        <v>362</v>
      </c>
      <c r="J403" s="415">
        <v>109</v>
      </c>
      <c r="K403" s="415">
        <v>181</v>
      </c>
      <c r="L403" s="415">
        <v>12</v>
      </c>
      <c r="M403" s="415">
        <v>60</v>
      </c>
      <c r="N403" s="415">
        <v>326</v>
      </c>
      <c r="O403" s="415">
        <v>79</v>
      </c>
      <c r="P403" s="415">
        <v>147</v>
      </c>
      <c r="Q403" s="415">
        <v>15</v>
      </c>
      <c r="R403" s="415">
        <v>85</v>
      </c>
      <c r="S403" s="415">
        <v>323</v>
      </c>
      <c r="T403" s="415">
        <v>81</v>
      </c>
      <c r="U403" s="415">
        <v>162</v>
      </c>
      <c r="V403" s="415">
        <v>15</v>
      </c>
      <c r="W403" s="415">
        <v>65</v>
      </c>
      <c r="X403" s="415">
        <v>356</v>
      </c>
      <c r="Y403" s="415">
        <v>113</v>
      </c>
      <c r="Z403" s="415">
        <v>171</v>
      </c>
      <c r="AA403" s="415">
        <v>17</v>
      </c>
      <c r="AB403" s="415">
        <v>55</v>
      </c>
    </row>
    <row r="404" spans="1:28" x14ac:dyDescent="0.2">
      <c r="A404" s="523"/>
      <c r="B404" s="422" t="s">
        <v>57</v>
      </c>
      <c r="C404" s="424"/>
      <c r="D404" s="415">
        <v>88</v>
      </c>
      <c r="E404" s="415">
        <v>22</v>
      </c>
      <c r="F404" s="415">
        <v>50</v>
      </c>
      <c r="G404" s="415">
        <v>6</v>
      </c>
      <c r="H404" s="415">
        <v>10</v>
      </c>
      <c r="I404" s="415">
        <v>93</v>
      </c>
      <c r="J404" s="415">
        <v>32</v>
      </c>
      <c r="K404" s="415">
        <v>39</v>
      </c>
      <c r="L404" s="415">
        <v>5</v>
      </c>
      <c r="M404" s="415">
        <v>17</v>
      </c>
      <c r="N404" s="415">
        <v>81</v>
      </c>
      <c r="O404" s="415">
        <v>20</v>
      </c>
      <c r="P404" s="415">
        <v>41</v>
      </c>
      <c r="Q404" s="415" t="s">
        <v>549</v>
      </c>
      <c r="R404" s="415" t="s">
        <v>549</v>
      </c>
      <c r="S404" s="415">
        <v>107</v>
      </c>
      <c r="T404" s="415">
        <v>36</v>
      </c>
      <c r="U404" s="415">
        <v>56</v>
      </c>
      <c r="V404" s="415" t="s">
        <v>549</v>
      </c>
      <c r="W404" s="415" t="s">
        <v>549</v>
      </c>
      <c r="X404" s="415">
        <v>89</v>
      </c>
      <c r="Y404" s="415">
        <v>24</v>
      </c>
      <c r="Z404" s="415">
        <v>47</v>
      </c>
      <c r="AA404" s="415" t="s">
        <v>549</v>
      </c>
      <c r="AB404" s="415" t="s">
        <v>549</v>
      </c>
    </row>
    <row r="405" spans="1:28" ht="12.75" customHeight="1" x14ac:dyDescent="0.2">
      <c r="A405" s="523"/>
      <c r="B405" s="422" t="s">
        <v>285</v>
      </c>
      <c r="C405" s="424"/>
      <c r="D405" s="415">
        <v>147</v>
      </c>
      <c r="E405" s="415">
        <v>66</v>
      </c>
      <c r="F405" s="415">
        <v>53</v>
      </c>
      <c r="G405" s="415">
        <v>4</v>
      </c>
      <c r="H405" s="415">
        <v>24</v>
      </c>
      <c r="I405" s="415">
        <v>146</v>
      </c>
      <c r="J405" s="415">
        <v>48</v>
      </c>
      <c r="K405" s="415">
        <v>62</v>
      </c>
      <c r="L405" s="415">
        <v>11</v>
      </c>
      <c r="M405" s="415">
        <v>25</v>
      </c>
      <c r="N405" s="415">
        <v>178</v>
      </c>
      <c r="O405" s="415">
        <v>70</v>
      </c>
      <c r="P405" s="415">
        <v>66</v>
      </c>
      <c r="Q405" s="415">
        <v>8</v>
      </c>
      <c r="R405" s="415">
        <v>34</v>
      </c>
      <c r="S405" s="415">
        <v>187</v>
      </c>
      <c r="T405" s="415">
        <v>62</v>
      </c>
      <c r="U405" s="415">
        <v>97</v>
      </c>
      <c r="V405" s="415">
        <v>3</v>
      </c>
      <c r="W405" s="415">
        <v>25</v>
      </c>
      <c r="X405" s="415">
        <v>185</v>
      </c>
      <c r="Y405" s="415">
        <v>72</v>
      </c>
      <c r="Z405" s="415">
        <v>82</v>
      </c>
      <c r="AA405" s="415">
        <v>8</v>
      </c>
      <c r="AB405" s="415">
        <v>23</v>
      </c>
    </row>
    <row r="406" spans="1:28" ht="12.75" customHeight="1" x14ac:dyDescent="0.2">
      <c r="A406" s="523"/>
      <c r="B406" s="422" t="s">
        <v>286</v>
      </c>
      <c r="C406" s="424"/>
      <c r="D406" s="415">
        <v>5659</v>
      </c>
      <c r="E406" s="415">
        <v>1879</v>
      </c>
      <c r="F406" s="415">
        <v>2498</v>
      </c>
      <c r="G406" s="415">
        <v>198</v>
      </c>
      <c r="H406" s="415">
        <v>1084</v>
      </c>
      <c r="I406" s="415">
        <v>5650</v>
      </c>
      <c r="J406" s="415">
        <v>1775</v>
      </c>
      <c r="K406" s="415">
        <v>2655</v>
      </c>
      <c r="L406" s="415">
        <v>181</v>
      </c>
      <c r="M406" s="415">
        <v>1039</v>
      </c>
      <c r="N406" s="415">
        <v>5783</v>
      </c>
      <c r="O406" s="415">
        <v>1896</v>
      </c>
      <c r="P406" s="415">
        <v>2457</v>
      </c>
      <c r="Q406" s="415">
        <v>223</v>
      </c>
      <c r="R406" s="415">
        <v>1207</v>
      </c>
      <c r="S406" s="415">
        <v>6375</v>
      </c>
      <c r="T406" s="415">
        <v>2010</v>
      </c>
      <c r="U406" s="415">
        <v>3000</v>
      </c>
      <c r="V406" s="415">
        <v>194</v>
      </c>
      <c r="W406" s="415">
        <v>1171</v>
      </c>
      <c r="X406" s="415">
        <v>6587</v>
      </c>
      <c r="Y406" s="415">
        <v>2108</v>
      </c>
      <c r="Z406" s="415">
        <v>2900</v>
      </c>
      <c r="AA406" s="415">
        <v>329</v>
      </c>
      <c r="AB406" s="415">
        <v>1250</v>
      </c>
    </row>
    <row r="407" spans="1:28" ht="12.75" customHeight="1" x14ac:dyDescent="0.2">
      <c r="A407" s="523"/>
      <c r="B407" s="422" t="s">
        <v>170</v>
      </c>
      <c r="C407" s="424"/>
      <c r="D407" s="415">
        <v>8711</v>
      </c>
      <c r="E407" s="415">
        <v>3643</v>
      </c>
      <c r="F407" s="415">
        <v>3257</v>
      </c>
      <c r="G407" s="415">
        <v>427</v>
      </c>
      <c r="H407" s="415">
        <v>1384</v>
      </c>
      <c r="I407" s="415">
        <v>8797</v>
      </c>
      <c r="J407" s="415">
        <v>3814</v>
      </c>
      <c r="K407" s="415">
        <v>3483</v>
      </c>
      <c r="L407" s="415">
        <v>331</v>
      </c>
      <c r="M407" s="415">
        <v>1169</v>
      </c>
      <c r="N407" s="415">
        <v>8717</v>
      </c>
      <c r="O407" s="415">
        <v>3719</v>
      </c>
      <c r="P407" s="415">
        <v>3176</v>
      </c>
      <c r="Q407" s="415">
        <v>419</v>
      </c>
      <c r="R407" s="415">
        <v>1403</v>
      </c>
      <c r="S407" s="415">
        <v>8809</v>
      </c>
      <c r="T407" s="415">
        <v>3441</v>
      </c>
      <c r="U407" s="415">
        <v>3727</v>
      </c>
      <c r="V407" s="415">
        <v>365</v>
      </c>
      <c r="W407" s="415">
        <v>1276</v>
      </c>
      <c r="X407" s="415">
        <v>9159</v>
      </c>
      <c r="Y407" s="415">
        <v>3425</v>
      </c>
      <c r="Z407" s="415">
        <v>3675</v>
      </c>
      <c r="AA407" s="415">
        <v>628</v>
      </c>
      <c r="AB407" s="415">
        <v>1431</v>
      </c>
    </row>
    <row r="408" spans="1:28" ht="12.75" customHeight="1" x14ac:dyDescent="0.2">
      <c r="A408" s="523"/>
      <c r="B408" s="422" t="s">
        <v>60</v>
      </c>
      <c r="C408" s="424"/>
      <c r="D408" s="415">
        <v>1290</v>
      </c>
      <c r="E408" s="415">
        <v>383</v>
      </c>
      <c r="F408" s="415">
        <v>637</v>
      </c>
      <c r="G408" s="415">
        <v>88</v>
      </c>
      <c r="H408" s="415">
        <v>182</v>
      </c>
      <c r="I408" s="415">
        <v>1319</v>
      </c>
      <c r="J408" s="415">
        <v>401</v>
      </c>
      <c r="K408" s="415">
        <v>676</v>
      </c>
      <c r="L408" s="415">
        <v>58</v>
      </c>
      <c r="M408" s="415">
        <v>184</v>
      </c>
      <c r="N408" s="415">
        <v>1290</v>
      </c>
      <c r="O408" s="415">
        <v>373</v>
      </c>
      <c r="P408" s="415">
        <v>628</v>
      </c>
      <c r="Q408" s="415">
        <v>73</v>
      </c>
      <c r="R408" s="415">
        <v>216</v>
      </c>
      <c r="S408" s="415">
        <v>1367</v>
      </c>
      <c r="T408" s="415">
        <v>408</v>
      </c>
      <c r="U408" s="415">
        <v>685</v>
      </c>
      <c r="V408" s="415">
        <v>74</v>
      </c>
      <c r="W408" s="415">
        <v>200</v>
      </c>
      <c r="X408" s="415">
        <v>1417</v>
      </c>
      <c r="Y408" s="415">
        <v>420</v>
      </c>
      <c r="Z408" s="415">
        <v>669</v>
      </c>
      <c r="AA408" s="415">
        <v>97</v>
      </c>
      <c r="AB408" s="415">
        <v>231</v>
      </c>
    </row>
    <row r="409" spans="1:28" ht="12.75" customHeight="1" x14ac:dyDescent="0.2">
      <c r="A409" s="523"/>
      <c r="B409" s="422" t="s">
        <v>171</v>
      </c>
      <c r="C409" s="424"/>
      <c r="D409" s="415">
        <v>3369</v>
      </c>
      <c r="E409" s="415">
        <v>1003</v>
      </c>
      <c r="F409" s="415">
        <v>1772</v>
      </c>
      <c r="G409" s="415">
        <v>180</v>
      </c>
      <c r="H409" s="415">
        <v>414</v>
      </c>
      <c r="I409" s="415">
        <v>3366</v>
      </c>
      <c r="J409" s="415">
        <v>1044</v>
      </c>
      <c r="K409" s="415">
        <v>1766</v>
      </c>
      <c r="L409" s="415">
        <v>180</v>
      </c>
      <c r="M409" s="415">
        <v>376</v>
      </c>
      <c r="N409" s="415">
        <v>3556</v>
      </c>
      <c r="O409" s="415">
        <v>1042</v>
      </c>
      <c r="P409" s="415">
        <v>1835</v>
      </c>
      <c r="Q409" s="415">
        <v>206</v>
      </c>
      <c r="R409" s="415">
        <v>473</v>
      </c>
      <c r="S409" s="415">
        <v>3673</v>
      </c>
      <c r="T409" s="415">
        <v>975</v>
      </c>
      <c r="U409" s="415">
        <v>2055</v>
      </c>
      <c r="V409" s="415">
        <v>198</v>
      </c>
      <c r="W409" s="415">
        <v>445</v>
      </c>
      <c r="X409" s="415">
        <v>3905</v>
      </c>
      <c r="Y409" s="415">
        <v>1065</v>
      </c>
      <c r="Z409" s="415">
        <v>2087</v>
      </c>
      <c r="AA409" s="415">
        <v>241</v>
      </c>
      <c r="AB409" s="415">
        <v>512</v>
      </c>
    </row>
    <row r="410" spans="1:28" ht="12.75" customHeight="1" x14ac:dyDescent="0.2">
      <c r="A410" s="523"/>
      <c r="B410" s="422" t="s">
        <v>287</v>
      </c>
      <c r="C410" s="424"/>
      <c r="D410" s="415">
        <v>1612</v>
      </c>
      <c r="E410" s="415">
        <v>411</v>
      </c>
      <c r="F410" s="415">
        <v>853</v>
      </c>
      <c r="G410" s="415">
        <v>42</v>
      </c>
      <c r="H410" s="415">
        <v>306</v>
      </c>
      <c r="I410" s="415">
        <v>1624</v>
      </c>
      <c r="J410" s="415">
        <v>396</v>
      </c>
      <c r="K410" s="415">
        <v>833</v>
      </c>
      <c r="L410" s="415">
        <v>53</v>
      </c>
      <c r="M410" s="415">
        <v>342</v>
      </c>
      <c r="N410" s="415">
        <v>1652</v>
      </c>
      <c r="O410" s="415">
        <v>374</v>
      </c>
      <c r="P410" s="415">
        <v>843</v>
      </c>
      <c r="Q410" s="415">
        <v>61</v>
      </c>
      <c r="R410" s="415">
        <v>374</v>
      </c>
      <c r="S410" s="415">
        <v>1741</v>
      </c>
      <c r="T410" s="415">
        <v>323</v>
      </c>
      <c r="U410" s="415">
        <v>1027</v>
      </c>
      <c r="V410" s="415">
        <v>55</v>
      </c>
      <c r="W410" s="415">
        <v>336</v>
      </c>
      <c r="X410" s="415">
        <v>1943</v>
      </c>
      <c r="Y410" s="415">
        <v>424</v>
      </c>
      <c r="Z410" s="415">
        <v>1078</v>
      </c>
      <c r="AA410" s="415">
        <v>53</v>
      </c>
      <c r="AB410" s="415">
        <v>388</v>
      </c>
    </row>
    <row r="411" spans="1:28" ht="12.75" customHeight="1" x14ac:dyDescent="0.2">
      <c r="A411" s="523"/>
      <c r="B411" s="422" t="s">
        <v>288</v>
      </c>
      <c r="C411" s="424"/>
      <c r="D411" s="415">
        <v>11365</v>
      </c>
      <c r="E411" s="415">
        <v>4565</v>
      </c>
      <c r="F411" s="415">
        <v>4548</v>
      </c>
      <c r="G411" s="415">
        <v>429</v>
      </c>
      <c r="H411" s="415">
        <v>1823</v>
      </c>
      <c r="I411" s="415">
        <v>11798</v>
      </c>
      <c r="J411" s="415">
        <v>4700</v>
      </c>
      <c r="K411" s="415">
        <v>5036</v>
      </c>
      <c r="L411" s="415">
        <v>382</v>
      </c>
      <c r="M411" s="415">
        <v>1680</v>
      </c>
      <c r="N411" s="415">
        <v>12185</v>
      </c>
      <c r="O411" s="415">
        <v>4937</v>
      </c>
      <c r="P411" s="415">
        <v>4660</v>
      </c>
      <c r="Q411" s="415">
        <v>521</v>
      </c>
      <c r="R411" s="415">
        <v>2067</v>
      </c>
      <c r="S411" s="415">
        <v>12651</v>
      </c>
      <c r="T411" s="415">
        <v>4730</v>
      </c>
      <c r="U411" s="415">
        <v>5580</v>
      </c>
      <c r="V411" s="415">
        <v>464</v>
      </c>
      <c r="W411" s="415">
        <v>1877</v>
      </c>
      <c r="X411" s="415">
        <v>12856</v>
      </c>
      <c r="Y411" s="415">
        <v>4863</v>
      </c>
      <c r="Z411" s="415">
        <v>5347</v>
      </c>
      <c r="AA411" s="415">
        <v>621</v>
      </c>
      <c r="AB411" s="415">
        <v>2025</v>
      </c>
    </row>
    <row r="412" spans="1:28" ht="12.75" customHeight="1" x14ac:dyDescent="0.2">
      <c r="A412" s="523"/>
      <c r="B412" s="422" t="s">
        <v>289</v>
      </c>
      <c r="C412" s="424"/>
      <c r="D412" s="415">
        <v>4637</v>
      </c>
      <c r="E412" s="415">
        <v>1375</v>
      </c>
      <c r="F412" s="415">
        <v>2255</v>
      </c>
      <c r="G412" s="415">
        <v>315</v>
      </c>
      <c r="H412" s="415">
        <v>692</v>
      </c>
      <c r="I412" s="415">
        <v>5033</v>
      </c>
      <c r="J412" s="415">
        <v>1651</v>
      </c>
      <c r="K412" s="415">
        <v>2466</v>
      </c>
      <c r="L412" s="415">
        <v>252</v>
      </c>
      <c r="M412" s="415">
        <v>664</v>
      </c>
      <c r="N412" s="415">
        <v>5399</v>
      </c>
      <c r="O412" s="415">
        <v>1629</v>
      </c>
      <c r="P412" s="415">
        <v>2624</v>
      </c>
      <c r="Q412" s="415">
        <v>281</v>
      </c>
      <c r="R412" s="415">
        <v>865</v>
      </c>
      <c r="S412" s="415">
        <v>5751</v>
      </c>
      <c r="T412" s="415">
        <v>1661</v>
      </c>
      <c r="U412" s="415">
        <v>2907</v>
      </c>
      <c r="V412" s="415">
        <v>258</v>
      </c>
      <c r="W412" s="415">
        <v>925</v>
      </c>
      <c r="X412" s="415">
        <v>6553</v>
      </c>
      <c r="Y412" s="415">
        <v>1761</v>
      </c>
      <c r="Z412" s="415">
        <v>3133</v>
      </c>
      <c r="AA412" s="415">
        <v>554</v>
      </c>
      <c r="AB412" s="415">
        <v>1105</v>
      </c>
    </row>
    <row r="413" spans="1:28" ht="12.75" customHeight="1" x14ac:dyDescent="0.2">
      <c r="A413" s="523"/>
      <c r="B413" s="422" t="s">
        <v>64</v>
      </c>
      <c r="C413" s="424"/>
      <c r="D413" s="415">
        <v>1233</v>
      </c>
      <c r="E413" s="415">
        <v>359</v>
      </c>
      <c r="F413" s="415">
        <v>636</v>
      </c>
      <c r="G413" s="415">
        <v>57</v>
      </c>
      <c r="H413" s="415">
        <v>181</v>
      </c>
      <c r="I413" s="415">
        <v>1078</v>
      </c>
      <c r="J413" s="415">
        <v>327</v>
      </c>
      <c r="K413" s="415">
        <v>533</v>
      </c>
      <c r="L413" s="415">
        <v>66</v>
      </c>
      <c r="M413" s="415">
        <v>152</v>
      </c>
      <c r="N413" s="415">
        <v>1115</v>
      </c>
      <c r="O413" s="415">
        <v>318</v>
      </c>
      <c r="P413" s="415">
        <v>530</v>
      </c>
      <c r="Q413" s="415">
        <v>73</v>
      </c>
      <c r="R413" s="415">
        <v>194</v>
      </c>
      <c r="S413" s="415">
        <v>1333</v>
      </c>
      <c r="T413" s="415">
        <v>315</v>
      </c>
      <c r="U413" s="415">
        <v>765</v>
      </c>
      <c r="V413" s="415">
        <v>77</v>
      </c>
      <c r="W413" s="415">
        <v>176</v>
      </c>
      <c r="X413" s="415">
        <v>1404</v>
      </c>
      <c r="Y413" s="415">
        <v>356</v>
      </c>
      <c r="Z413" s="415">
        <v>764</v>
      </c>
      <c r="AA413" s="415">
        <v>71</v>
      </c>
      <c r="AB413" s="415">
        <v>213</v>
      </c>
    </row>
    <row r="414" spans="1:28" ht="12.75" customHeight="1" x14ac:dyDescent="0.2">
      <c r="A414" s="523"/>
      <c r="B414" s="422" t="s">
        <v>290</v>
      </c>
      <c r="C414" s="424"/>
      <c r="D414" s="415">
        <v>324</v>
      </c>
      <c r="E414" s="415">
        <v>97</v>
      </c>
      <c r="F414" s="415">
        <v>153</v>
      </c>
      <c r="G414" s="415">
        <v>8</v>
      </c>
      <c r="H414" s="415">
        <v>66</v>
      </c>
      <c r="I414" s="415">
        <v>347</v>
      </c>
      <c r="J414" s="415">
        <v>67</v>
      </c>
      <c r="K414" s="415">
        <v>186</v>
      </c>
      <c r="L414" s="415">
        <v>13</v>
      </c>
      <c r="M414" s="415">
        <v>81</v>
      </c>
      <c r="N414" s="415">
        <v>306</v>
      </c>
      <c r="O414" s="415">
        <v>56</v>
      </c>
      <c r="P414" s="415">
        <v>171</v>
      </c>
      <c r="Q414" s="415">
        <v>16</v>
      </c>
      <c r="R414" s="415">
        <v>63</v>
      </c>
      <c r="S414" s="415">
        <v>321</v>
      </c>
      <c r="T414" s="415">
        <v>67</v>
      </c>
      <c r="U414" s="415">
        <v>194</v>
      </c>
      <c r="V414" s="415">
        <v>9</v>
      </c>
      <c r="W414" s="415">
        <v>51</v>
      </c>
      <c r="X414" s="415">
        <v>358</v>
      </c>
      <c r="Y414" s="415">
        <v>67</v>
      </c>
      <c r="Z414" s="415">
        <v>218</v>
      </c>
      <c r="AA414" s="415">
        <v>12</v>
      </c>
      <c r="AB414" s="415">
        <v>61</v>
      </c>
    </row>
    <row r="415" spans="1:28" ht="12.75" customHeight="1" x14ac:dyDescent="0.2">
      <c r="A415" s="523"/>
      <c r="B415" s="422" t="s">
        <v>40</v>
      </c>
      <c r="C415" s="424"/>
      <c r="D415" s="415">
        <v>306</v>
      </c>
      <c r="E415" s="415">
        <v>105</v>
      </c>
      <c r="F415" s="415">
        <v>156</v>
      </c>
      <c r="G415" s="415">
        <v>17</v>
      </c>
      <c r="H415" s="415">
        <v>28</v>
      </c>
      <c r="I415" s="415">
        <v>337</v>
      </c>
      <c r="J415" s="415">
        <v>134</v>
      </c>
      <c r="K415" s="415">
        <v>166</v>
      </c>
      <c r="L415" s="415">
        <v>22</v>
      </c>
      <c r="M415" s="415">
        <v>15</v>
      </c>
      <c r="N415" s="415">
        <v>371</v>
      </c>
      <c r="O415" s="415">
        <v>149</v>
      </c>
      <c r="P415" s="415">
        <v>167</v>
      </c>
      <c r="Q415" s="415">
        <v>27</v>
      </c>
      <c r="R415" s="415">
        <v>28</v>
      </c>
      <c r="S415" s="415">
        <v>312</v>
      </c>
      <c r="T415" s="415">
        <v>117</v>
      </c>
      <c r="U415" s="415">
        <v>152</v>
      </c>
      <c r="V415" s="415">
        <v>20</v>
      </c>
      <c r="W415" s="415">
        <v>23</v>
      </c>
      <c r="X415" s="415">
        <v>262</v>
      </c>
      <c r="Y415" s="415">
        <v>85</v>
      </c>
      <c r="Z415" s="415">
        <v>123</v>
      </c>
      <c r="AA415" s="415">
        <v>45</v>
      </c>
      <c r="AB415" s="415">
        <v>9</v>
      </c>
    </row>
    <row r="416" spans="1:28" ht="12.75" customHeight="1" x14ac:dyDescent="0.2">
      <c r="A416" s="523"/>
      <c r="B416" s="422" t="s">
        <v>291</v>
      </c>
      <c r="C416" s="424"/>
      <c r="D416" s="415">
        <v>11203</v>
      </c>
      <c r="E416" s="415">
        <v>4551</v>
      </c>
      <c r="F416" s="415">
        <v>4472</v>
      </c>
      <c r="G416" s="415">
        <v>530</v>
      </c>
      <c r="H416" s="415">
        <v>1650</v>
      </c>
      <c r="I416" s="415">
        <v>11800</v>
      </c>
      <c r="J416" s="415">
        <v>4781</v>
      </c>
      <c r="K416" s="415">
        <v>5093</v>
      </c>
      <c r="L416" s="415">
        <v>407</v>
      </c>
      <c r="M416" s="415">
        <v>1519</v>
      </c>
      <c r="N416" s="415">
        <v>12346</v>
      </c>
      <c r="O416" s="415">
        <v>5007</v>
      </c>
      <c r="P416" s="415">
        <v>5003</v>
      </c>
      <c r="Q416" s="415">
        <v>528</v>
      </c>
      <c r="R416" s="415">
        <v>1808</v>
      </c>
      <c r="S416" s="415">
        <v>12906</v>
      </c>
      <c r="T416" s="415">
        <v>4950</v>
      </c>
      <c r="U416" s="415">
        <v>5593</v>
      </c>
      <c r="V416" s="415">
        <v>554</v>
      </c>
      <c r="W416" s="415">
        <v>1809</v>
      </c>
      <c r="X416" s="415">
        <v>13492</v>
      </c>
      <c r="Y416" s="415">
        <v>5009</v>
      </c>
      <c r="Z416" s="415">
        <v>5553</v>
      </c>
      <c r="AA416" s="415">
        <v>929</v>
      </c>
      <c r="AB416" s="415">
        <v>2001</v>
      </c>
    </row>
    <row r="417" spans="1:28" x14ac:dyDescent="0.2">
      <c r="A417" s="523"/>
      <c r="B417" s="422" t="s">
        <v>293</v>
      </c>
      <c r="C417" s="424"/>
      <c r="D417" s="415">
        <v>2312</v>
      </c>
      <c r="E417" s="415">
        <v>490</v>
      </c>
      <c r="F417" s="415">
        <v>1284</v>
      </c>
      <c r="G417" s="415">
        <v>102</v>
      </c>
      <c r="H417" s="415">
        <v>436</v>
      </c>
      <c r="I417" s="415">
        <v>2250</v>
      </c>
      <c r="J417" s="415">
        <v>453</v>
      </c>
      <c r="K417" s="415">
        <v>1166</v>
      </c>
      <c r="L417" s="415">
        <v>115</v>
      </c>
      <c r="M417" s="415">
        <v>516</v>
      </c>
      <c r="N417" s="415">
        <v>2217</v>
      </c>
      <c r="O417" s="415">
        <v>422</v>
      </c>
      <c r="P417" s="415">
        <v>1060</v>
      </c>
      <c r="Q417" s="415">
        <v>149</v>
      </c>
      <c r="R417" s="415">
        <v>586</v>
      </c>
      <c r="S417" s="415">
        <v>2492</v>
      </c>
      <c r="T417" s="415">
        <v>440</v>
      </c>
      <c r="U417" s="415">
        <v>1645</v>
      </c>
      <c r="V417" s="415">
        <v>71</v>
      </c>
      <c r="W417" s="415">
        <v>336</v>
      </c>
      <c r="X417" s="415">
        <v>2472</v>
      </c>
      <c r="Y417" s="415">
        <v>420</v>
      </c>
      <c r="Z417" s="415">
        <v>1552</v>
      </c>
      <c r="AA417" s="415">
        <v>77</v>
      </c>
      <c r="AB417" s="415">
        <v>423</v>
      </c>
    </row>
    <row r="418" spans="1:28" x14ac:dyDescent="0.2">
      <c r="A418" s="523"/>
      <c r="B418" s="422" t="s">
        <v>271</v>
      </c>
      <c r="C418" s="424"/>
      <c r="D418" s="415">
        <v>20788</v>
      </c>
      <c r="E418" s="415">
        <v>7385</v>
      </c>
      <c r="F418" s="415">
        <v>9070</v>
      </c>
      <c r="G418" s="415">
        <v>939</v>
      </c>
      <c r="H418" s="415">
        <v>3394</v>
      </c>
      <c r="I418" s="415">
        <v>20902</v>
      </c>
      <c r="J418" s="415">
        <v>7478</v>
      </c>
      <c r="K418" s="415">
        <v>9475</v>
      </c>
      <c r="L418" s="415">
        <v>814</v>
      </c>
      <c r="M418" s="415">
        <v>3135</v>
      </c>
      <c r="N418" s="415">
        <v>21176</v>
      </c>
      <c r="O418" s="415">
        <v>7474</v>
      </c>
      <c r="P418" s="415">
        <v>9005</v>
      </c>
      <c r="Q418" s="415">
        <v>990</v>
      </c>
      <c r="R418" s="415">
        <v>3707</v>
      </c>
      <c r="S418" s="415">
        <v>22152</v>
      </c>
      <c r="T418" s="415">
        <v>7219</v>
      </c>
      <c r="U418" s="415">
        <v>10591</v>
      </c>
      <c r="V418" s="415">
        <v>889</v>
      </c>
      <c r="W418" s="415">
        <v>3453</v>
      </c>
      <c r="X418" s="415">
        <v>23196</v>
      </c>
      <c r="Y418" s="415">
        <v>7514</v>
      </c>
      <c r="Z418" s="415">
        <v>10491</v>
      </c>
      <c r="AA418" s="415">
        <v>1356</v>
      </c>
      <c r="AB418" s="415">
        <v>3835</v>
      </c>
    </row>
    <row r="419" spans="1:28" ht="12.75" customHeight="1" x14ac:dyDescent="0.2">
      <c r="A419" s="523"/>
      <c r="B419" s="422" t="s">
        <v>359</v>
      </c>
      <c r="C419" s="424"/>
      <c r="D419" s="415">
        <v>18476</v>
      </c>
      <c r="E419" s="415">
        <v>6895</v>
      </c>
      <c r="F419" s="415">
        <v>7786</v>
      </c>
      <c r="G419" s="415">
        <v>837</v>
      </c>
      <c r="H419" s="415">
        <v>2958</v>
      </c>
      <c r="I419" s="415">
        <v>18652</v>
      </c>
      <c r="J419" s="415">
        <v>7025</v>
      </c>
      <c r="K419" s="415">
        <v>8309</v>
      </c>
      <c r="L419" s="415">
        <v>699</v>
      </c>
      <c r="M419" s="415">
        <v>2619</v>
      </c>
      <c r="N419" s="415">
        <v>18959</v>
      </c>
      <c r="O419" s="415">
        <v>7052</v>
      </c>
      <c r="P419" s="415">
        <v>7945</v>
      </c>
      <c r="Q419" s="415">
        <v>841</v>
      </c>
      <c r="R419" s="415">
        <v>3121</v>
      </c>
      <c r="S419" s="415">
        <v>19660</v>
      </c>
      <c r="T419" s="415">
        <v>6779</v>
      </c>
      <c r="U419" s="415">
        <v>8946</v>
      </c>
      <c r="V419" s="415">
        <v>818</v>
      </c>
      <c r="W419" s="415">
        <v>3117</v>
      </c>
      <c r="X419" s="415">
        <v>20724</v>
      </c>
      <c r="Y419" s="415">
        <v>7094</v>
      </c>
      <c r="Z419" s="415">
        <v>8939</v>
      </c>
      <c r="AA419" s="415">
        <v>1279</v>
      </c>
      <c r="AB419" s="415">
        <v>3412</v>
      </c>
    </row>
    <row r="420" spans="1:28" x14ac:dyDescent="0.2">
      <c r="A420" s="523"/>
      <c r="B420" s="422" t="s">
        <v>41</v>
      </c>
      <c r="C420" s="424"/>
      <c r="D420" s="415">
        <v>2288</v>
      </c>
      <c r="E420" s="415">
        <v>959</v>
      </c>
      <c r="F420" s="415">
        <v>1005</v>
      </c>
      <c r="G420" s="415">
        <v>114</v>
      </c>
      <c r="H420" s="415">
        <v>210</v>
      </c>
      <c r="I420" s="415">
        <v>2476</v>
      </c>
      <c r="J420" s="415">
        <v>1065</v>
      </c>
      <c r="K420" s="415">
        <v>1145</v>
      </c>
      <c r="L420" s="415">
        <v>89</v>
      </c>
      <c r="M420" s="415">
        <v>177</v>
      </c>
      <c r="N420" s="415">
        <v>2719</v>
      </c>
      <c r="O420" s="415">
        <v>1151</v>
      </c>
      <c r="P420" s="415">
        <v>1178</v>
      </c>
      <c r="Q420" s="415">
        <v>120</v>
      </c>
      <c r="R420" s="415">
        <v>270</v>
      </c>
      <c r="S420" s="415">
        <v>2823</v>
      </c>
      <c r="T420" s="415">
        <v>1220</v>
      </c>
      <c r="U420" s="415">
        <v>1216</v>
      </c>
      <c r="V420" s="415">
        <v>130</v>
      </c>
      <c r="W420" s="415">
        <v>257</v>
      </c>
      <c r="X420" s="415">
        <v>2703</v>
      </c>
      <c r="Y420" s="415">
        <v>1080</v>
      </c>
      <c r="Z420" s="415">
        <v>1180</v>
      </c>
      <c r="AA420" s="415">
        <v>295</v>
      </c>
      <c r="AB420" s="415">
        <v>148</v>
      </c>
    </row>
    <row r="421" spans="1:28" x14ac:dyDescent="0.2">
      <c r="A421" s="523"/>
      <c r="B421" s="422" t="s">
        <v>42</v>
      </c>
      <c r="C421" s="424"/>
      <c r="D421" s="415">
        <v>3081</v>
      </c>
      <c r="E421" s="415">
        <v>1292</v>
      </c>
      <c r="F421" s="415">
        <v>1163</v>
      </c>
      <c r="G421" s="415">
        <v>146</v>
      </c>
      <c r="H421" s="415">
        <v>480</v>
      </c>
      <c r="I421" s="415">
        <v>3032</v>
      </c>
      <c r="J421" s="415">
        <v>1305</v>
      </c>
      <c r="K421" s="415">
        <v>1267</v>
      </c>
      <c r="L421" s="415">
        <v>84</v>
      </c>
      <c r="M421" s="415">
        <v>376</v>
      </c>
      <c r="N421" s="415">
        <v>3312</v>
      </c>
      <c r="O421" s="415">
        <v>1427</v>
      </c>
      <c r="P421" s="415">
        <v>1281</v>
      </c>
      <c r="Q421" s="415">
        <v>138</v>
      </c>
      <c r="R421" s="415">
        <v>466</v>
      </c>
      <c r="S421" s="415">
        <v>3456</v>
      </c>
      <c r="T421" s="415">
        <v>1397</v>
      </c>
      <c r="U421" s="415">
        <v>1425</v>
      </c>
      <c r="V421" s="415">
        <v>140</v>
      </c>
      <c r="W421" s="415">
        <v>494</v>
      </c>
      <c r="X421" s="415">
        <v>3641</v>
      </c>
      <c r="Y421" s="415">
        <v>1447</v>
      </c>
      <c r="Z421" s="415">
        <v>1461</v>
      </c>
      <c r="AA421" s="415">
        <v>264</v>
      </c>
      <c r="AB421" s="415">
        <v>469</v>
      </c>
    </row>
    <row r="422" spans="1:28" x14ac:dyDescent="0.2">
      <c r="A422" s="523"/>
      <c r="B422" s="422" t="s">
        <v>43</v>
      </c>
      <c r="C422" s="424"/>
      <c r="D422" s="415">
        <v>2986</v>
      </c>
      <c r="E422" s="415">
        <v>1207</v>
      </c>
      <c r="F422" s="415">
        <v>1163</v>
      </c>
      <c r="G422" s="415">
        <v>135</v>
      </c>
      <c r="H422" s="415">
        <v>481</v>
      </c>
      <c r="I422" s="415">
        <v>3188</v>
      </c>
      <c r="J422" s="415">
        <v>1260</v>
      </c>
      <c r="K422" s="415">
        <v>1312</v>
      </c>
      <c r="L422" s="415">
        <v>110</v>
      </c>
      <c r="M422" s="415">
        <v>506</v>
      </c>
      <c r="N422" s="415">
        <v>3131</v>
      </c>
      <c r="O422" s="415">
        <v>1247</v>
      </c>
      <c r="P422" s="415">
        <v>1193</v>
      </c>
      <c r="Q422" s="415">
        <v>122</v>
      </c>
      <c r="R422" s="415">
        <v>569</v>
      </c>
      <c r="S422" s="415">
        <v>3305</v>
      </c>
      <c r="T422" s="415">
        <v>1198</v>
      </c>
      <c r="U422" s="415">
        <v>1442</v>
      </c>
      <c r="V422" s="415">
        <v>142</v>
      </c>
      <c r="W422" s="415">
        <v>523</v>
      </c>
      <c r="X422" s="415">
        <v>3688</v>
      </c>
      <c r="Y422" s="415">
        <v>1351</v>
      </c>
      <c r="Z422" s="415">
        <v>1446</v>
      </c>
      <c r="AA422" s="415">
        <v>176</v>
      </c>
      <c r="AB422" s="415">
        <v>715</v>
      </c>
    </row>
    <row r="423" spans="1:28" x14ac:dyDescent="0.2">
      <c r="A423" s="523"/>
      <c r="B423" s="422" t="s">
        <v>44</v>
      </c>
      <c r="C423" s="424"/>
      <c r="D423" s="415">
        <v>2542</v>
      </c>
      <c r="E423" s="415">
        <v>988</v>
      </c>
      <c r="F423" s="415">
        <v>985</v>
      </c>
      <c r="G423" s="415">
        <v>118</v>
      </c>
      <c r="H423" s="415">
        <v>451</v>
      </c>
      <c r="I423" s="415">
        <v>2767</v>
      </c>
      <c r="J423" s="415">
        <v>1017</v>
      </c>
      <c r="K423" s="415">
        <v>1203</v>
      </c>
      <c r="L423" s="415">
        <v>102</v>
      </c>
      <c r="M423" s="415">
        <v>445</v>
      </c>
      <c r="N423" s="415">
        <v>2813</v>
      </c>
      <c r="O423" s="415">
        <v>1033</v>
      </c>
      <c r="P423" s="415">
        <v>1184</v>
      </c>
      <c r="Q423" s="415">
        <v>121</v>
      </c>
      <c r="R423" s="415">
        <v>475</v>
      </c>
      <c r="S423" s="415">
        <v>3010</v>
      </c>
      <c r="T423" s="415">
        <v>1018</v>
      </c>
      <c r="U423" s="415">
        <v>1358</v>
      </c>
      <c r="V423" s="415">
        <v>122</v>
      </c>
      <c r="W423" s="415">
        <v>512</v>
      </c>
      <c r="X423" s="415">
        <v>3198</v>
      </c>
      <c r="Y423" s="415">
        <v>1046</v>
      </c>
      <c r="Z423" s="415">
        <v>1343</v>
      </c>
      <c r="AA423" s="415">
        <v>149</v>
      </c>
      <c r="AB423" s="415">
        <v>660</v>
      </c>
    </row>
    <row r="424" spans="1:28" x14ac:dyDescent="0.2">
      <c r="A424" s="523"/>
      <c r="B424" s="422" t="s">
        <v>46</v>
      </c>
      <c r="C424" s="424"/>
      <c r="D424" s="415">
        <v>2236</v>
      </c>
      <c r="E424" s="415">
        <v>820</v>
      </c>
      <c r="F424" s="415">
        <v>948</v>
      </c>
      <c r="G424" s="415">
        <v>100</v>
      </c>
      <c r="H424" s="415">
        <v>368</v>
      </c>
      <c r="I424" s="415">
        <v>2114</v>
      </c>
      <c r="J424" s="415">
        <v>780</v>
      </c>
      <c r="K424" s="415">
        <v>926</v>
      </c>
      <c r="L424" s="415">
        <v>93</v>
      </c>
      <c r="M424" s="415">
        <v>315</v>
      </c>
      <c r="N424" s="415">
        <v>2216</v>
      </c>
      <c r="O424" s="415">
        <v>773</v>
      </c>
      <c r="P424" s="415">
        <v>907</v>
      </c>
      <c r="Q424" s="415">
        <v>111</v>
      </c>
      <c r="R424" s="415">
        <v>425</v>
      </c>
      <c r="S424" s="415">
        <v>2176</v>
      </c>
      <c r="T424" s="415">
        <v>661</v>
      </c>
      <c r="U424" s="415">
        <v>1015</v>
      </c>
      <c r="V424" s="415">
        <v>94</v>
      </c>
      <c r="W424" s="415">
        <v>406</v>
      </c>
      <c r="X424" s="415">
        <v>2491</v>
      </c>
      <c r="Y424" s="415">
        <v>797</v>
      </c>
      <c r="Z424" s="415">
        <v>1097</v>
      </c>
      <c r="AA424" s="415">
        <v>133</v>
      </c>
      <c r="AB424" s="415">
        <v>464</v>
      </c>
    </row>
    <row r="425" spans="1:28" x14ac:dyDescent="0.2">
      <c r="A425" s="523"/>
      <c r="B425" s="422" t="s">
        <v>47</v>
      </c>
      <c r="C425" s="424"/>
      <c r="D425" s="415">
        <v>1788</v>
      </c>
      <c r="E425" s="415">
        <v>588</v>
      </c>
      <c r="F425" s="415">
        <v>815</v>
      </c>
      <c r="G425" s="415">
        <v>73</v>
      </c>
      <c r="H425" s="415">
        <v>312</v>
      </c>
      <c r="I425" s="415">
        <v>1646</v>
      </c>
      <c r="J425" s="415">
        <v>541</v>
      </c>
      <c r="K425" s="415">
        <v>760</v>
      </c>
      <c r="L425" s="415">
        <v>78</v>
      </c>
      <c r="M425" s="415">
        <v>267</v>
      </c>
      <c r="N425" s="415">
        <v>1542</v>
      </c>
      <c r="O425" s="415">
        <v>491</v>
      </c>
      <c r="P425" s="415">
        <v>702</v>
      </c>
      <c r="Q425" s="415">
        <v>68</v>
      </c>
      <c r="R425" s="415">
        <v>281</v>
      </c>
      <c r="S425" s="415">
        <v>1690</v>
      </c>
      <c r="T425" s="415">
        <v>475</v>
      </c>
      <c r="U425" s="415">
        <v>823</v>
      </c>
      <c r="V425" s="415">
        <v>57</v>
      </c>
      <c r="W425" s="415">
        <v>335</v>
      </c>
      <c r="X425" s="415">
        <v>1699</v>
      </c>
      <c r="Y425" s="415">
        <v>503</v>
      </c>
      <c r="Z425" s="415">
        <v>742</v>
      </c>
      <c r="AA425" s="415">
        <v>82</v>
      </c>
      <c r="AB425" s="415">
        <v>372</v>
      </c>
    </row>
    <row r="426" spans="1:28" x14ac:dyDescent="0.2">
      <c r="A426" s="523"/>
      <c r="B426" s="422" t="s">
        <v>292</v>
      </c>
      <c r="C426" s="424"/>
      <c r="D426" s="415">
        <v>1288</v>
      </c>
      <c r="E426" s="415">
        <v>385</v>
      </c>
      <c r="F426" s="415">
        <v>605</v>
      </c>
      <c r="G426" s="415">
        <v>45</v>
      </c>
      <c r="H426" s="415">
        <v>253</v>
      </c>
      <c r="I426" s="415">
        <v>1307</v>
      </c>
      <c r="J426" s="415">
        <v>403</v>
      </c>
      <c r="K426" s="415">
        <v>633</v>
      </c>
      <c r="L426" s="415">
        <v>44</v>
      </c>
      <c r="M426" s="415">
        <v>227</v>
      </c>
      <c r="N426" s="415">
        <v>1173</v>
      </c>
      <c r="O426" s="415">
        <v>336</v>
      </c>
      <c r="P426" s="415">
        <v>541</v>
      </c>
      <c r="Q426" s="415">
        <v>55</v>
      </c>
      <c r="R426" s="415">
        <v>241</v>
      </c>
      <c r="S426" s="415">
        <v>1105</v>
      </c>
      <c r="T426" s="415">
        <v>291</v>
      </c>
      <c r="U426" s="415">
        <v>576</v>
      </c>
      <c r="V426" s="415">
        <v>36</v>
      </c>
      <c r="W426" s="415">
        <v>202</v>
      </c>
      <c r="X426" s="415">
        <v>1266</v>
      </c>
      <c r="Y426" s="415">
        <v>319</v>
      </c>
      <c r="Z426" s="415">
        <v>647</v>
      </c>
      <c r="AA426" s="415">
        <v>68</v>
      </c>
      <c r="AB426" s="415">
        <v>232</v>
      </c>
    </row>
    <row r="427" spans="1:28" x14ac:dyDescent="0.2">
      <c r="A427" s="523"/>
      <c r="B427" s="422" t="s">
        <v>49</v>
      </c>
      <c r="C427" s="424"/>
      <c r="D427" s="415">
        <v>1085</v>
      </c>
      <c r="E427" s="415">
        <v>318</v>
      </c>
      <c r="F427" s="415">
        <v>501</v>
      </c>
      <c r="G427" s="415">
        <v>56</v>
      </c>
      <c r="H427" s="415">
        <v>210</v>
      </c>
      <c r="I427" s="415">
        <v>960</v>
      </c>
      <c r="J427" s="415">
        <v>275</v>
      </c>
      <c r="K427" s="415">
        <v>479</v>
      </c>
      <c r="L427" s="415">
        <v>45</v>
      </c>
      <c r="M427" s="415">
        <v>161</v>
      </c>
      <c r="N427" s="415">
        <v>968</v>
      </c>
      <c r="O427" s="415">
        <v>262</v>
      </c>
      <c r="P427" s="415">
        <v>441</v>
      </c>
      <c r="Q427" s="415">
        <v>52</v>
      </c>
      <c r="R427" s="415">
        <v>213</v>
      </c>
      <c r="S427" s="415">
        <v>967</v>
      </c>
      <c r="T427" s="415">
        <v>225</v>
      </c>
      <c r="U427" s="415">
        <v>501</v>
      </c>
      <c r="V427" s="415">
        <v>46</v>
      </c>
      <c r="W427" s="415">
        <v>195</v>
      </c>
      <c r="X427" s="415">
        <v>911</v>
      </c>
      <c r="Y427" s="415">
        <v>250</v>
      </c>
      <c r="Z427" s="415">
        <v>457</v>
      </c>
      <c r="AA427" s="415">
        <v>32</v>
      </c>
      <c r="AB427" s="415">
        <v>172</v>
      </c>
    </row>
    <row r="428" spans="1:28" x14ac:dyDescent="0.2">
      <c r="A428" s="523"/>
      <c r="B428" s="422" t="s">
        <v>50</v>
      </c>
      <c r="C428" s="424"/>
      <c r="D428" s="415">
        <v>876</v>
      </c>
      <c r="E428" s="415">
        <v>233</v>
      </c>
      <c r="F428" s="415">
        <v>445</v>
      </c>
      <c r="G428" s="415">
        <v>33</v>
      </c>
      <c r="H428" s="415">
        <v>165</v>
      </c>
      <c r="I428" s="415">
        <v>825</v>
      </c>
      <c r="J428" s="415">
        <v>245</v>
      </c>
      <c r="K428" s="415">
        <v>418</v>
      </c>
      <c r="L428" s="415">
        <v>32</v>
      </c>
      <c r="M428" s="415">
        <v>130</v>
      </c>
      <c r="N428" s="415">
        <v>714</v>
      </c>
      <c r="O428" s="415">
        <v>183</v>
      </c>
      <c r="P428" s="415">
        <v>351</v>
      </c>
      <c r="Q428" s="415">
        <v>27</v>
      </c>
      <c r="R428" s="415">
        <v>153</v>
      </c>
      <c r="S428" s="415">
        <v>816</v>
      </c>
      <c r="T428" s="415">
        <v>177</v>
      </c>
      <c r="U428" s="415">
        <v>438</v>
      </c>
      <c r="V428" s="415">
        <v>31</v>
      </c>
      <c r="W428" s="415">
        <v>170</v>
      </c>
      <c r="X428" s="415">
        <v>865</v>
      </c>
      <c r="Y428" s="415">
        <v>216</v>
      </c>
      <c r="Z428" s="415">
        <v>443</v>
      </c>
      <c r="AA428" s="415">
        <v>35</v>
      </c>
      <c r="AB428" s="415">
        <v>171</v>
      </c>
    </row>
    <row r="429" spans="1:28" ht="12.75" customHeight="1" x14ac:dyDescent="0.2">
      <c r="A429" s="523" t="s">
        <v>119</v>
      </c>
      <c r="B429" s="422" t="s">
        <v>101</v>
      </c>
      <c r="C429" s="424"/>
      <c r="D429" s="415">
        <v>8046</v>
      </c>
      <c r="E429" s="415">
        <v>3824</v>
      </c>
      <c r="F429" s="415">
        <v>2894</v>
      </c>
      <c r="G429" s="415">
        <v>501</v>
      </c>
      <c r="H429" s="415">
        <v>827</v>
      </c>
      <c r="I429" s="415">
        <v>7768</v>
      </c>
      <c r="J429" s="415">
        <v>3856</v>
      </c>
      <c r="K429" s="415">
        <v>2769</v>
      </c>
      <c r="L429" s="415">
        <v>412</v>
      </c>
      <c r="M429" s="415">
        <v>731</v>
      </c>
      <c r="N429" s="415">
        <v>7683</v>
      </c>
      <c r="O429" s="415">
        <v>3724</v>
      </c>
      <c r="P429" s="415">
        <v>2660</v>
      </c>
      <c r="Q429" s="415">
        <v>479</v>
      </c>
      <c r="R429" s="415">
        <v>820</v>
      </c>
      <c r="S429" s="415">
        <v>8058</v>
      </c>
      <c r="T429" s="415">
        <v>3969</v>
      </c>
      <c r="U429" s="415">
        <v>2758</v>
      </c>
      <c r="V429" s="415">
        <v>511</v>
      </c>
      <c r="W429" s="415">
        <v>820</v>
      </c>
      <c r="X429" s="415">
        <v>7977</v>
      </c>
      <c r="Y429" s="415">
        <v>3501</v>
      </c>
      <c r="Z429" s="415">
        <v>2828</v>
      </c>
      <c r="AA429" s="415">
        <v>563</v>
      </c>
      <c r="AB429" s="415">
        <v>1085</v>
      </c>
    </row>
    <row r="430" spans="1:28" x14ac:dyDescent="0.2">
      <c r="A430" s="523"/>
      <c r="B430" s="422" t="s">
        <v>102</v>
      </c>
      <c r="C430" s="424"/>
      <c r="D430" s="415">
        <v>4769</v>
      </c>
      <c r="E430" s="415">
        <v>2149</v>
      </c>
      <c r="F430" s="415">
        <v>1795</v>
      </c>
      <c r="G430" s="415">
        <v>323</v>
      </c>
      <c r="H430" s="415">
        <v>502</v>
      </c>
      <c r="I430" s="415">
        <v>4750</v>
      </c>
      <c r="J430" s="415">
        <v>2142</v>
      </c>
      <c r="K430" s="415">
        <v>1894</v>
      </c>
      <c r="L430" s="415">
        <v>266</v>
      </c>
      <c r="M430" s="415">
        <v>448</v>
      </c>
      <c r="N430" s="415">
        <v>4687</v>
      </c>
      <c r="O430" s="415">
        <v>2156</v>
      </c>
      <c r="P430" s="415">
        <v>1723</v>
      </c>
      <c r="Q430" s="415">
        <v>300</v>
      </c>
      <c r="R430" s="415">
        <v>508</v>
      </c>
      <c r="S430" s="415">
        <v>4612</v>
      </c>
      <c r="T430" s="415">
        <v>2032</v>
      </c>
      <c r="U430" s="415">
        <v>1725</v>
      </c>
      <c r="V430" s="415">
        <v>300</v>
      </c>
      <c r="W430" s="415">
        <v>555</v>
      </c>
      <c r="X430" s="415">
        <v>4720</v>
      </c>
      <c r="Y430" s="415">
        <v>1941</v>
      </c>
      <c r="Z430" s="415">
        <v>1833</v>
      </c>
      <c r="AA430" s="415">
        <v>340</v>
      </c>
      <c r="AB430" s="415">
        <v>606</v>
      </c>
    </row>
    <row r="431" spans="1:28" x14ac:dyDescent="0.2">
      <c r="A431" s="523"/>
      <c r="B431" s="422" t="s">
        <v>54</v>
      </c>
      <c r="C431" s="424"/>
      <c r="D431" s="415">
        <v>11727</v>
      </c>
      <c r="E431" s="415">
        <v>5674</v>
      </c>
      <c r="F431" s="415">
        <v>4169</v>
      </c>
      <c r="G431" s="415">
        <v>723</v>
      </c>
      <c r="H431" s="415">
        <v>1161</v>
      </c>
      <c r="I431" s="415">
        <v>11378</v>
      </c>
      <c r="J431" s="415">
        <v>5696</v>
      </c>
      <c r="K431" s="415">
        <v>4079</v>
      </c>
      <c r="L431" s="415">
        <v>586</v>
      </c>
      <c r="M431" s="415">
        <v>1017</v>
      </c>
      <c r="N431" s="415">
        <v>11166</v>
      </c>
      <c r="O431" s="415">
        <v>5550</v>
      </c>
      <c r="P431" s="415">
        <v>3816</v>
      </c>
      <c r="Q431" s="415">
        <v>680</v>
      </c>
      <c r="R431" s="415">
        <v>1120</v>
      </c>
      <c r="S431" s="415">
        <v>11134</v>
      </c>
      <c r="T431" s="415">
        <v>5604</v>
      </c>
      <c r="U431" s="415">
        <v>3783</v>
      </c>
      <c r="V431" s="415">
        <v>671</v>
      </c>
      <c r="W431" s="415">
        <v>1076</v>
      </c>
      <c r="X431" s="415">
        <v>10760</v>
      </c>
      <c r="Y431" s="415">
        <v>4965</v>
      </c>
      <c r="Z431" s="415">
        <v>3796</v>
      </c>
      <c r="AA431" s="415">
        <v>720</v>
      </c>
      <c r="AB431" s="415">
        <v>1279</v>
      </c>
    </row>
    <row r="432" spans="1:28" x14ac:dyDescent="0.2">
      <c r="A432" s="523"/>
      <c r="B432" s="422" t="s">
        <v>55</v>
      </c>
      <c r="C432" s="424"/>
      <c r="D432" s="415">
        <v>1090</v>
      </c>
      <c r="E432" s="415">
        <v>300</v>
      </c>
      <c r="F432" s="415">
        <v>521</v>
      </c>
      <c r="G432" s="415">
        <v>101</v>
      </c>
      <c r="H432" s="415">
        <v>168</v>
      </c>
      <c r="I432" s="415">
        <v>1147</v>
      </c>
      <c r="J432" s="415">
        <v>306</v>
      </c>
      <c r="K432" s="415">
        <v>587</v>
      </c>
      <c r="L432" s="415">
        <v>92</v>
      </c>
      <c r="M432" s="415">
        <v>162</v>
      </c>
      <c r="N432" s="415">
        <v>1204</v>
      </c>
      <c r="O432" s="415">
        <v>330</v>
      </c>
      <c r="P432" s="415">
        <v>567</v>
      </c>
      <c r="Q432" s="415">
        <v>99</v>
      </c>
      <c r="R432" s="415">
        <v>208</v>
      </c>
      <c r="S432" s="415">
        <v>1536</v>
      </c>
      <c r="T432" s="415">
        <v>397</v>
      </c>
      <c r="U432" s="415">
        <v>700</v>
      </c>
      <c r="V432" s="415">
        <v>140</v>
      </c>
      <c r="W432" s="415">
        <v>299</v>
      </c>
      <c r="X432" s="415">
        <v>1937</v>
      </c>
      <c r="Y432" s="415">
        <v>477</v>
      </c>
      <c r="Z432" s="415">
        <v>865</v>
      </c>
      <c r="AA432" s="415">
        <v>183</v>
      </c>
      <c r="AB432" s="415">
        <v>412</v>
      </c>
    </row>
    <row r="433" spans="1:28" x14ac:dyDescent="0.2">
      <c r="A433" s="523"/>
      <c r="B433" s="422" t="s">
        <v>284</v>
      </c>
      <c r="C433" s="424"/>
      <c r="D433" s="415">
        <v>20</v>
      </c>
      <c r="E433" s="415" t="s">
        <v>549</v>
      </c>
      <c r="F433" s="415">
        <v>11</v>
      </c>
      <c r="G433" s="415">
        <v>3</v>
      </c>
      <c r="H433" s="415" t="s">
        <v>549</v>
      </c>
      <c r="I433" s="415">
        <v>19</v>
      </c>
      <c r="J433" s="415">
        <v>4</v>
      </c>
      <c r="K433" s="415">
        <v>12</v>
      </c>
      <c r="L433" s="415" t="s">
        <v>549</v>
      </c>
      <c r="M433" s="415" t="s">
        <v>549</v>
      </c>
      <c r="N433" s="415">
        <v>16</v>
      </c>
      <c r="O433" s="415">
        <v>6</v>
      </c>
      <c r="P433" s="415">
        <v>7</v>
      </c>
      <c r="Q433" s="415" t="s">
        <v>549</v>
      </c>
      <c r="R433" s="415" t="s">
        <v>549</v>
      </c>
      <c r="S433" s="415">
        <v>21</v>
      </c>
      <c r="T433" s="415">
        <v>6</v>
      </c>
      <c r="U433" s="415">
        <v>11</v>
      </c>
      <c r="V433" s="415" t="s">
        <v>549</v>
      </c>
      <c r="W433" s="415" t="s">
        <v>549</v>
      </c>
      <c r="X433" s="415">
        <v>25</v>
      </c>
      <c r="Y433" s="415">
        <v>12</v>
      </c>
      <c r="Z433" s="415">
        <v>7</v>
      </c>
      <c r="AA433" s="415" t="s">
        <v>549</v>
      </c>
      <c r="AB433" s="415" t="s">
        <v>549</v>
      </c>
    </row>
    <row r="434" spans="1:28" x14ac:dyDescent="0.2">
      <c r="A434" s="523"/>
      <c r="B434" s="422" t="s">
        <v>57</v>
      </c>
      <c r="C434" s="424"/>
      <c r="D434" s="415">
        <v>18</v>
      </c>
      <c r="E434" s="415">
        <v>8</v>
      </c>
      <c r="F434" s="415">
        <v>7</v>
      </c>
      <c r="G434" s="415" t="s">
        <v>549</v>
      </c>
      <c r="H434" s="415" t="s">
        <v>549</v>
      </c>
      <c r="I434" s="415">
        <v>8</v>
      </c>
      <c r="J434" s="415" t="s">
        <v>549</v>
      </c>
      <c r="K434" s="415">
        <v>5</v>
      </c>
      <c r="L434" s="415" t="s">
        <v>549</v>
      </c>
      <c r="M434" s="416"/>
      <c r="N434" s="415" t="s">
        <v>549</v>
      </c>
      <c r="O434" s="415" t="s">
        <v>549</v>
      </c>
      <c r="P434" s="415" t="s">
        <v>549</v>
      </c>
      <c r="Q434" s="415" t="s">
        <v>549</v>
      </c>
      <c r="R434" s="416"/>
      <c r="S434" s="415">
        <v>5</v>
      </c>
      <c r="T434" s="415" t="s">
        <v>549</v>
      </c>
      <c r="U434" s="415" t="s">
        <v>549</v>
      </c>
      <c r="V434" s="416"/>
      <c r="W434" s="415" t="s">
        <v>549</v>
      </c>
      <c r="X434" s="415">
        <v>6</v>
      </c>
      <c r="Y434" s="415" t="s">
        <v>549</v>
      </c>
      <c r="Z434" s="415" t="s">
        <v>549</v>
      </c>
      <c r="AA434" s="416"/>
      <c r="AB434" s="415" t="s">
        <v>549</v>
      </c>
    </row>
    <row r="435" spans="1:28" ht="31.5" customHeight="1" x14ac:dyDescent="0.2">
      <c r="A435" s="523"/>
      <c r="B435" s="422" t="s">
        <v>285</v>
      </c>
      <c r="C435" s="424"/>
      <c r="D435" s="415">
        <v>419</v>
      </c>
      <c r="E435" s="415">
        <v>218</v>
      </c>
      <c r="F435" s="415">
        <v>146</v>
      </c>
      <c r="G435" s="415">
        <v>19</v>
      </c>
      <c r="H435" s="415">
        <v>36</v>
      </c>
      <c r="I435" s="415">
        <v>407</v>
      </c>
      <c r="J435" s="415">
        <v>209</v>
      </c>
      <c r="K435" s="415">
        <v>150</v>
      </c>
      <c r="L435" s="415">
        <v>16</v>
      </c>
      <c r="M435" s="415">
        <v>32</v>
      </c>
      <c r="N435" s="415">
        <v>339</v>
      </c>
      <c r="O435" s="415">
        <v>148</v>
      </c>
      <c r="P435" s="415">
        <v>130</v>
      </c>
      <c r="Q435" s="415">
        <v>13</v>
      </c>
      <c r="R435" s="415">
        <v>48</v>
      </c>
      <c r="S435" s="415">
        <v>340</v>
      </c>
      <c r="T435" s="415">
        <v>162</v>
      </c>
      <c r="U435" s="415">
        <v>133</v>
      </c>
      <c r="V435" s="415">
        <v>16</v>
      </c>
      <c r="W435" s="415">
        <v>29</v>
      </c>
      <c r="X435" s="415">
        <v>287</v>
      </c>
      <c r="Y435" s="415">
        <v>101</v>
      </c>
      <c r="Z435" s="415">
        <v>129</v>
      </c>
      <c r="AA435" s="415">
        <v>20</v>
      </c>
      <c r="AB435" s="415">
        <v>37</v>
      </c>
    </row>
    <row r="436" spans="1:28" ht="31.5" x14ac:dyDescent="0.2">
      <c r="A436" s="523"/>
      <c r="B436" s="422" t="s">
        <v>286</v>
      </c>
      <c r="C436" s="424"/>
      <c r="D436" s="415">
        <v>3775</v>
      </c>
      <c r="E436" s="415">
        <v>1619</v>
      </c>
      <c r="F436" s="415">
        <v>1457</v>
      </c>
      <c r="G436" s="415">
        <v>288</v>
      </c>
      <c r="H436" s="415">
        <v>411</v>
      </c>
      <c r="I436" s="415">
        <v>3550</v>
      </c>
      <c r="J436" s="415">
        <v>1571</v>
      </c>
      <c r="K436" s="415">
        <v>1360</v>
      </c>
      <c r="L436" s="415">
        <v>221</v>
      </c>
      <c r="M436" s="415">
        <v>398</v>
      </c>
      <c r="N436" s="415">
        <v>3571</v>
      </c>
      <c r="O436" s="415">
        <v>1549</v>
      </c>
      <c r="P436" s="415">
        <v>1282</v>
      </c>
      <c r="Q436" s="415">
        <v>259</v>
      </c>
      <c r="R436" s="415">
        <v>481</v>
      </c>
      <c r="S436" s="415">
        <v>3609</v>
      </c>
      <c r="T436" s="415">
        <v>1550</v>
      </c>
      <c r="U436" s="415">
        <v>1357</v>
      </c>
      <c r="V436" s="415">
        <v>272</v>
      </c>
      <c r="W436" s="415">
        <v>430</v>
      </c>
      <c r="X436" s="415">
        <v>3614</v>
      </c>
      <c r="Y436" s="415">
        <v>1407</v>
      </c>
      <c r="Z436" s="415">
        <v>1359</v>
      </c>
      <c r="AA436" s="415">
        <v>313</v>
      </c>
      <c r="AB436" s="415">
        <v>535</v>
      </c>
    </row>
    <row r="437" spans="1:28" ht="21" x14ac:dyDescent="0.2">
      <c r="A437" s="523"/>
      <c r="B437" s="422" t="s">
        <v>170</v>
      </c>
      <c r="C437" s="424"/>
      <c r="D437" s="415">
        <v>4757</v>
      </c>
      <c r="E437" s="415">
        <v>2559</v>
      </c>
      <c r="F437" s="415">
        <v>1400</v>
      </c>
      <c r="G437" s="415">
        <v>280</v>
      </c>
      <c r="H437" s="415">
        <v>518</v>
      </c>
      <c r="I437" s="415">
        <v>4748</v>
      </c>
      <c r="J437" s="415">
        <v>2652</v>
      </c>
      <c r="K437" s="415">
        <v>1412</v>
      </c>
      <c r="L437" s="415">
        <v>258</v>
      </c>
      <c r="M437" s="415">
        <v>426</v>
      </c>
      <c r="N437" s="415">
        <v>4853</v>
      </c>
      <c r="O437" s="415">
        <v>2739</v>
      </c>
      <c r="P437" s="415">
        <v>1372</v>
      </c>
      <c r="Q437" s="415">
        <v>295</v>
      </c>
      <c r="R437" s="415">
        <v>447</v>
      </c>
      <c r="S437" s="415">
        <v>4955</v>
      </c>
      <c r="T437" s="415">
        <v>2836</v>
      </c>
      <c r="U437" s="415">
        <v>1374</v>
      </c>
      <c r="V437" s="415">
        <v>272</v>
      </c>
      <c r="W437" s="415">
        <v>473</v>
      </c>
      <c r="X437" s="415">
        <v>4929</v>
      </c>
      <c r="Y437" s="415">
        <v>2552</v>
      </c>
      <c r="Z437" s="415">
        <v>1468</v>
      </c>
      <c r="AA437" s="415">
        <v>319</v>
      </c>
      <c r="AB437" s="415">
        <v>590</v>
      </c>
    </row>
    <row r="438" spans="1:28" ht="21" x14ac:dyDescent="0.2">
      <c r="A438" s="523"/>
      <c r="B438" s="422" t="s">
        <v>60</v>
      </c>
      <c r="C438" s="424"/>
      <c r="D438" s="415">
        <v>967</v>
      </c>
      <c r="E438" s="415">
        <v>387</v>
      </c>
      <c r="F438" s="415">
        <v>432</v>
      </c>
      <c r="G438" s="415">
        <v>65</v>
      </c>
      <c r="H438" s="415">
        <v>83</v>
      </c>
      <c r="I438" s="415">
        <v>937</v>
      </c>
      <c r="J438" s="415">
        <v>365</v>
      </c>
      <c r="K438" s="415">
        <v>455</v>
      </c>
      <c r="L438" s="415">
        <v>38</v>
      </c>
      <c r="M438" s="415">
        <v>79</v>
      </c>
      <c r="N438" s="415">
        <v>906</v>
      </c>
      <c r="O438" s="415">
        <v>341</v>
      </c>
      <c r="P438" s="415">
        <v>412</v>
      </c>
      <c r="Q438" s="415">
        <v>56</v>
      </c>
      <c r="R438" s="415">
        <v>97</v>
      </c>
      <c r="S438" s="415">
        <v>913</v>
      </c>
      <c r="T438" s="415">
        <v>337</v>
      </c>
      <c r="U438" s="415">
        <v>405</v>
      </c>
      <c r="V438" s="415">
        <v>67</v>
      </c>
      <c r="W438" s="415">
        <v>104</v>
      </c>
      <c r="X438" s="415">
        <v>910</v>
      </c>
      <c r="Y438" s="415">
        <v>281</v>
      </c>
      <c r="Z438" s="415">
        <v>443</v>
      </c>
      <c r="AA438" s="415">
        <v>62</v>
      </c>
      <c r="AB438" s="415">
        <v>124</v>
      </c>
    </row>
    <row r="439" spans="1:28" ht="31.5" customHeight="1" x14ac:dyDescent="0.2">
      <c r="A439" s="523"/>
      <c r="B439" s="422" t="s">
        <v>171</v>
      </c>
      <c r="C439" s="424"/>
      <c r="D439" s="415">
        <v>2040</v>
      </c>
      <c r="E439" s="415">
        <v>854</v>
      </c>
      <c r="F439" s="415">
        <v>872</v>
      </c>
      <c r="G439" s="415">
        <v>134</v>
      </c>
      <c r="H439" s="415">
        <v>180</v>
      </c>
      <c r="I439" s="415">
        <v>2038</v>
      </c>
      <c r="J439" s="415">
        <v>896</v>
      </c>
      <c r="K439" s="415">
        <v>891</v>
      </c>
      <c r="L439" s="415">
        <v>110</v>
      </c>
      <c r="M439" s="415">
        <v>141</v>
      </c>
      <c r="N439" s="415">
        <v>1901</v>
      </c>
      <c r="O439" s="415">
        <v>796</v>
      </c>
      <c r="P439" s="415">
        <v>859</v>
      </c>
      <c r="Q439" s="415">
        <v>105</v>
      </c>
      <c r="R439" s="415">
        <v>141</v>
      </c>
      <c r="S439" s="415">
        <v>1900</v>
      </c>
      <c r="T439" s="415">
        <v>753</v>
      </c>
      <c r="U439" s="415">
        <v>799</v>
      </c>
      <c r="V439" s="415">
        <v>139</v>
      </c>
      <c r="W439" s="415">
        <v>209</v>
      </c>
      <c r="X439" s="415">
        <v>1988</v>
      </c>
      <c r="Y439" s="415">
        <v>736</v>
      </c>
      <c r="Z439" s="415">
        <v>877</v>
      </c>
      <c r="AA439" s="415">
        <v>136</v>
      </c>
      <c r="AB439" s="415">
        <v>239</v>
      </c>
    </row>
    <row r="440" spans="1:28" ht="31.5" customHeight="1" x14ac:dyDescent="0.2">
      <c r="A440" s="523"/>
      <c r="B440" s="422" t="s">
        <v>287</v>
      </c>
      <c r="C440" s="424"/>
      <c r="D440" s="415">
        <v>859</v>
      </c>
      <c r="E440" s="415">
        <v>337</v>
      </c>
      <c r="F440" s="415">
        <v>383</v>
      </c>
      <c r="G440" s="415">
        <v>38</v>
      </c>
      <c r="H440" s="415">
        <v>101</v>
      </c>
      <c r="I440" s="415">
        <v>845</v>
      </c>
      <c r="J440" s="415">
        <v>309</v>
      </c>
      <c r="K440" s="415">
        <v>398</v>
      </c>
      <c r="L440" s="415">
        <v>35</v>
      </c>
      <c r="M440" s="415">
        <v>103</v>
      </c>
      <c r="N440" s="415">
        <v>800</v>
      </c>
      <c r="O440" s="415">
        <v>307</v>
      </c>
      <c r="P440" s="415">
        <v>328</v>
      </c>
      <c r="Q440" s="415">
        <v>51</v>
      </c>
      <c r="R440" s="415">
        <v>114</v>
      </c>
      <c r="S440" s="415">
        <v>953</v>
      </c>
      <c r="T440" s="415">
        <v>363</v>
      </c>
      <c r="U440" s="415">
        <v>415</v>
      </c>
      <c r="V440" s="415">
        <v>45</v>
      </c>
      <c r="W440" s="415">
        <v>130</v>
      </c>
      <c r="X440" s="415">
        <v>969</v>
      </c>
      <c r="Y440" s="415">
        <v>365</v>
      </c>
      <c r="Z440" s="415">
        <v>385</v>
      </c>
      <c r="AA440" s="415">
        <v>53</v>
      </c>
      <c r="AB440" s="415">
        <v>166</v>
      </c>
    </row>
    <row r="441" spans="1:28" ht="31.5" x14ac:dyDescent="0.2">
      <c r="A441" s="523"/>
      <c r="B441" s="422" t="s">
        <v>288</v>
      </c>
      <c r="C441" s="424"/>
      <c r="D441" s="415">
        <v>8465</v>
      </c>
      <c r="E441" s="415">
        <v>4383</v>
      </c>
      <c r="F441" s="415">
        <v>2737</v>
      </c>
      <c r="G441" s="415">
        <v>505</v>
      </c>
      <c r="H441" s="415">
        <v>840</v>
      </c>
      <c r="I441" s="415">
        <v>8451</v>
      </c>
      <c r="J441" s="415">
        <v>4534</v>
      </c>
      <c r="K441" s="415">
        <v>2706</v>
      </c>
      <c r="L441" s="415">
        <v>438</v>
      </c>
      <c r="M441" s="415">
        <v>773</v>
      </c>
      <c r="N441" s="415">
        <v>8570</v>
      </c>
      <c r="O441" s="415">
        <v>4566</v>
      </c>
      <c r="P441" s="415">
        <v>2645</v>
      </c>
      <c r="Q441" s="415">
        <v>479</v>
      </c>
      <c r="R441" s="415">
        <v>880</v>
      </c>
      <c r="S441" s="415">
        <v>8836</v>
      </c>
      <c r="T441" s="415">
        <v>4707</v>
      </c>
      <c r="U441" s="415">
        <v>2698</v>
      </c>
      <c r="V441" s="415">
        <v>520</v>
      </c>
      <c r="W441" s="415">
        <v>911</v>
      </c>
      <c r="X441" s="415">
        <v>8801</v>
      </c>
      <c r="Y441" s="415">
        <v>4280</v>
      </c>
      <c r="Z441" s="415">
        <v>2830</v>
      </c>
      <c r="AA441" s="415">
        <v>577</v>
      </c>
      <c r="AB441" s="415">
        <v>1114</v>
      </c>
    </row>
    <row r="442" spans="1:28" ht="31.5" x14ac:dyDescent="0.2">
      <c r="A442" s="523"/>
      <c r="B442" s="422" t="s">
        <v>289</v>
      </c>
      <c r="C442" s="424"/>
      <c r="D442" s="415">
        <v>1886</v>
      </c>
      <c r="E442" s="415">
        <v>740</v>
      </c>
      <c r="F442" s="415">
        <v>817</v>
      </c>
      <c r="G442" s="415">
        <v>167</v>
      </c>
      <c r="H442" s="415">
        <v>162</v>
      </c>
      <c r="I442" s="415">
        <v>2063</v>
      </c>
      <c r="J442" s="415">
        <v>825</v>
      </c>
      <c r="K442" s="415">
        <v>921</v>
      </c>
      <c r="L442" s="415">
        <v>140</v>
      </c>
      <c r="M442" s="415">
        <v>177</v>
      </c>
      <c r="N442" s="415">
        <v>2197</v>
      </c>
      <c r="O442" s="415">
        <v>851</v>
      </c>
      <c r="P442" s="415">
        <v>927</v>
      </c>
      <c r="Q442" s="415">
        <v>214</v>
      </c>
      <c r="R442" s="415">
        <v>205</v>
      </c>
      <c r="S442" s="415">
        <v>2398</v>
      </c>
      <c r="T442" s="415">
        <v>920</v>
      </c>
      <c r="U442" s="415">
        <v>1025</v>
      </c>
      <c r="V442" s="415">
        <v>217</v>
      </c>
      <c r="W442" s="415">
        <v>236</v>
      </c>
      <c r="X442" s="415">
        <v>2574</v>
      </c>
      <c r="Y442" s="415">
        <v>831</v>
      </c>
      <c r="Z442" s="415">
        <v>1162</v>
      </c>
      <c r="AA442" s="415">
        <v>238</v>
      </c>
      <c r="AB442" s="415">
        <v>343</v>
      </c>
    </row>
    <row r="443" spans="1:28" ht="31.5" customHeight="1" x14ac:dyDescent="0.2">
      <c r="A443" s="523"/>
      <c r="B443" s="422" t="s">
        <v>64</v>
      </c>
      <c r="C443" s="424"/>
      <c r="D443" s="415">
        <v>507</v>
      </c>
      <c r="E443" s="415">
        <v>164</v>
      </c>
      <c r="F443" s="415">
        <v>241</v>
      </c>
      <c r="G443" s="415">
        <v>35</v>
      </c>
      <c r="H443" s="415">
        <v>67</v>
      </c>
      <c r="I443" s="415">
        <v>564</v>
      </c>
      <c r="J443" s="415">
        <v>183</v>
      </c>
      <c r="K443" s="415">
        <v>297</v>
      </c>
      <c r="L443" s="415">
        <v>29</v>
      </c>
      <c r="M443" s="415">
        <v>55</v>
      </c>
      <c r="N443" s="415">
        <v>524</v>
      </c>
      <c r="O443" s="415">
        <v>176</v>
      </c>
      <c r="P443" s="415">
        <v>268</v>
      </c>
      <c r="Q443" s="415">
        <v>18</v>
      </c>
      <c r="R443" s="415">
        <v>62</v>
      </c>
      <c r="S443" s="415">
        <v>542</v>
      </c>
      <c r="T443" s="415">
        <v>176</v>
      </c>
      <c r="U443" s="415">
        <v>257</v>
      </c>
      <c r="V443" s="415">
        <v>27</v>
      </c>
      <c r="W443" s="415">
        <v>82</v>
      </c>
      <c r="X443" s="415">
        <v>561</v>
      </c>
      <c r="Y443" s="415">
        <v>158</v>
      </c>
      <c r="Z443" s="415">
        <v>271</v>
      </c>
      <c r="AA443" s="415">
        <v>34</v>
      </c>
      <c r="AB443" s="415">
        <v>98</v>
      </c>
    </row>
    <row r="444" spans="1:28" ht="31.5" x14ac:dyDescent="0.2">
      <c r="A444" s="523"/>
      <c r="B444" s="422" t="s">
        <v>290</v>
      </c>
      <c r="C444" s="424"/>
      <c r="D444" s="415">
        <v>162</v>
      </c>
      <c r="E444" s="415">
        <v>41</v>
      </c>
      <c r="F444" s="415">
        <v>85</v>
      </c>
      <c r="G444" s="415">
        <v>9</v>
      </c>
      <c r="H444" s="415">
        <v>27</v>
      </c>
      <c r="I444" s="415">
        <v>135</v>
      </c>
      <c r="J444" s="415">
        <v>24</v>
      </c>
      <c r="K444" s="415">
        <v>94</v>
      </c>
      <c r="L444" s="415">
        <v>5</v>
      </c>
      <c r="M444" s="415">
        <v>12</v>
      </c>
      <c r="N444" s="415">
        <v>120</v>
      </c>
      <c r="O444" s="415">
        <v>26</v>
      </c>
      <c r="P444" s="415">
        <v>63</v>
      </c>
      <c r="Q444" s="415">
        <v>5</v>
      </c>
      <c r="R444" s="415">
        <v>26</v>
      </c>
      <c r="S444" s="415">
        <v>146</v>
      </c>
      <c r="T444" s="415">
        <v>22</v>
      </c>
      <c r="U444" s="415">
        <v>88</v>
      </c>
      <c r="V444" s="415">
        <v>13</v>
      </c>
      <c r="W444" s="415">
        <v>23</v>
      </c>
      <c r="X444" s="415">
        <v>151</v>
      </c>
      <c r="Y444" s="415">
        <v>23</v>
      </c>
      <c r="Z444" s="415">
        <v>75</v>
      </c>
      <c r="AA444" s="415">
        <v>12</v>
      </c>
      <c r="AB444" s="415">
        <v>41</v>
      </c>
    </row>
    <row r="445" spans="1:28" ht="31.5" x14ac:dyDescent="0.2">
      <c r="A445" s="523"/>
      <c r="B445" s="422" t="s">
        <v>40</v>
      </c>
      <c r="C445" s="424"/>
      <c r="D445" s="415">
        <v>36</v>
      </c>
      <c r="E445" s="415">
        <v>14</v>
      </c>
      <c r="F445" s="415">
        <v>17</v>
      </c>
      <c r="G445" s="415">
        <v>5</v>
      </c>
      <c r="H445" s="416"/>
      <c r="I445" s="415">
        <v>41</v>
      </c>
      <c r="J445" s="415">
        <v>21</v>
      </c>
      <c r="K445" s="415">
        <v>13</v>
      </c>
      <c r="L445" s="415" t="s">
        <v>549</v>
      </c>
      <c r="M445" s="415" t="s">
        <v>549</v>
      </c>
      <c r="N445" s="415">
        <v>38</v>
      </c>
      <c r="O445" s="415">
        <v>14</v>
      </c>
      <c r="P445" s="415">
        <v>12</v>
      </c>
      <c r="Q445" s="415" t="s">
        <v>549</v>
      </c>
      <c r="R445" s="415" t="s">
        <v>549</v>
      </c>
      <c r="S445" s="415">
        <v>44</v>
      </c>
      <c r="T445" s="415">
        <v>19</v>
      </c>
      <c r="U445" s="415">
        <v>15</v>
      </c>
      <c r="V445" s="415" t="s">
        <v>549</v>
      </c>
      <c r="W445" s="415" t="s">
        <v>549</v>
      </c>
      <c r="X445" s="415">
        <v>61</v>
      </c>
      <c r="Y445" s="415">
        <v>13</v>
      </c>
      <c r="Z445" s="415">
        <v>26</v>
      </c>
      <c r="AA445" s="415" t="s">
        <v>549</v>
      </c>
      <c r="AB445" s="415" t="s">
        <v>549</v>
      </c>
    </row>
    <row r="446" spans="1:28" ht="21" x14ac:dyDescent="0.2">
      <c r="A446" s="523"/>
      <c r="B446" s="422" t="s">
        <v>291</v>
      </c>
      <c r="C446" s="424"/>
      <c r="D446" s="415">
        <v>8296</v>
      </c>
      <c r="E446" s="415">
        <v>4618</v>
      </c>
      <c r="F446" s="415">
        <v>2512</v>
      </c>
      <c r="G446" s="415">
        <v>539</v>
      </c>
      <c r="H446" s="415">
        <v>627</v>
      </c>
      <c r="I446" s="415">
        <v>8169</v>
      </c>
      <c r="J446" s="415">
        <v>4627</v>
      </c>
      <c r="K446" s="415">
        <v>2505</v>
      </c>
      <c r="L446" s="415">
        <v>451</v>
      </c>
      <c r="M446" s="415">
        <v>586</v>
      </c>
      <c r="N446" s="415">
        <v>8264</v>
      </c>
      <c r="O446" s="415">
        <v>4640</v>
      </c>
      <c r="P446" s="415">
        <v>2455</v>
      </c>
      <c r="Q446" s="415">
        <v>520</v>
      </c>
      <c r="R446" s="415">
        <v>649</v>
      </c>
      <c r="S446" s="415">
        <v>8504</v>
      </c>
      <c r="T446" s="415">
        <v>4766</v>
      </c>
      <c r="U446" s="415">
        <v>2464</v>
      </c>
      <c r="V446" s="415">
        <v>581</v>
      </c>
      <c r="W446" s="415">
        <v>693</v>
      </c>
      <c r="X446" s="415">
        <v>8495</v>
      </c>
      <c r="Y446" s="415">
        <v>4305</v>
      </c>
      <c r="Z446" s="415">
        <v>2670</v>
      </c>
      <c r="AA446" s="415">
        <v>620</v>
      </c>
      <c r="AB446" s="415">
        <v>900</v>
      </c>
    </row>
    <row r="447" spans="1:28" x14ac:dyDescent="0.2">
      <c r="A447" s="523"/>
      <c r="B447" s="422" t="s">
        <v>293</v>
      </c>
      <c r="C447" s="424"/>
      <c r="D447" s="415">
        <v>986</v>
      </c>
      <c r="E447" s="415">
        <v>176</v>
      </c>
      <c r="F447" s="415">
        <v>506</v>
      </c>
      <c r="G447" s="415">
        <v>78</v>
      </c>
      <c r="H447" s="415">
        <v>226</v>
      </c>
      <c r="I447" s="415">
        <v>1006</v>
      </c>
      <c r="J447" s="415">
        <v>206</v>
      </c>
      <c r="K447" s="415">
        <v>584</v>
      </c>
      <c r="L447" s="415">
        <v>51</v>
      </c>
      <c r="M447" s="415">
        <v>165</v>
      </c>
      <c r="N447" s="415">
        <v>931</v>
      </c>
      <c r="O447" s="415">
        <v>181</v>
      </c>
      <c r="P447" s="415">
        <v>472</v>
      </c>
      <c r="Q447" s="415">
        <v>46</v>
      </c>
      <c r="R447" s="415">
        <v>232</v>
      </c>
      <c r="S447" s="415">
        <v>1011</v>
      </c>
      <c r="T447" s="415">
        <v>206</v>
      </c>
      <c r="U447" s="415">
        <v>559</v>
      </c>
      <c r="V447" s="415">
        <v>45</v>
      </c>
      <c r="W447" s="415">
        <v>201</v>
      </c>
      <c r="X447" s="415">
        <v>1026</v>
      </c>
      <c r="Y447" s="415">
        <v>164</v>
      </c>
      <c r="Z447" s="415">
        <v>522</v>
      </c>
      <c r="AA447" s="415">
        <v>64</v>
      </c>
      <c r="AB447" s="415">
        <v>276</v>
      </c>
    </row>
    <row r="448" spans="1:28" x14ac:dyDescent="0.2">
      <c r="A448" s="523"/>
      <c r="B448" s="422" t="s">
        <v>271</v>
      </c>
      <c r="C448" s="424"/>
      <c r="D448" s="415">
        <v>12817</v>
      </c>
      <c r="E448" s="415">
        <v>5974</v>
      </c>
      <c r="F448" s="415">
        <v>4690</v>
      </c>
      <c r="G448" s="415">
        <v>824</v>
      </c>
      <c r="H448" s="415">
        <v>1329</v>
      </c>
      <c r="I448" s="415">
        <v>12525</v>
      </c>
      <c r="J448" s="415">
        <v>6002</v>
      </c>
      <c r="K448" s="415">
        <v>4666</v>
      </c>
      <c r="L448" s="415">
        <v>678</v>
      </c>
      <c r="M448" s="415">
        <v>1179</v>
      </c>
      <c r="N448" s="415">
        <v>12370</v>
      </c>
      <c r="O448" s="415">
        <v>5880</v>
      </c>
      <c r="P448" s="415">
        <v>4383</v>
      </c>
      <c r="Q448" s="415">
        <v>779</v>
      </c>
      <c r="R448" s="415">
        <v>1328</v>
      </c>
      <c r="S448" s="415">
        <v>12670</v>
      </c>
      <c r="T448" s="415">
        <v>6001</v>
      </c>
      <c r="U448" s="415">
        <v>4483</v>
      </c>
      <c r="V448" s="415">
        <v>811</v>
      </c>
      <c r="W448" s="415">
        <v>1375</v>
      </c>
      <c r="X448" s="415">
        <v>12697</v>
      </c>
      <c r="Y448" s="415">
        <v>5442</v>
      </c>
      <c r="Z448" s="415">
        <v>4661</v>
      </c>
      <c r="AA448" s="415">
        <v>903</v>
      </c>
      <c r="AB448" s="415">
        <v>1691</v>
      </c>
    </row>
    <row r="449" spans="1:28" ht="21" x14ac:dyDescent="0.2">
      <c r="A449" s="523"/>
      <c r="B449" s="422" t="s">
        <v>359</v>
      </c>
      <c r="C449" s="424"/>
      <c r="D449" s="415">
        <v>11831</v>
      </c>
      <c r="E449" s="415">
        <v>5798</v>
      </c>
      <c r="F449" s="415">
        <v>4184</v>
      </c>
      <c r="G449" s="415">
        <v>746</v>
      </c>
      <c r="H449" s="415">
        <v>1103</v>
      </c>
      <c r="I449" s="415">
        <v>11519</v>
      </c>
      <c r="J449" s="415">
        <v>5796</v>
      </c>
      <c r="K449" s="415">
        <v>4082</v>
      </c>
      <c r="L449" s="415">
        <v>627</v>
      </c>
      <c r="M449" s="415">
        <v>1014</v>
      </c>
      <c r="N449" s="415">
        <v>11439</v>
      </c>
      <c r="O449" s="415">
        <v>5699</v>
      </c>
      <c r="P449" s="415">
        <v>3911</v>
      </c>
      <c r="Q449" s="415">
        <v>733</v>
      </c>
      <c r="R449" s="415">
        <v>1096</v>
      </c>
      <c r="S449" s="415">
        <v>11659</v>
      </c>
      <c r="T449" s="415">
        <v>5795</v>
      </c>
      <c r="U449" s="415">
        <v>3924</v>
      </c>
      <c r="V449" s="415">
        <v>766</v>
      </c>
      <c r="W449" s="415">
        <v>1174</v>
      </c>
      <c r="X449" s="415">
        <v>11671</v>
      </c>
      <c r="Y449" s="415">
        <v>5278</v>
      </c>
      <c r="Z449" s="415">
        <v>4139</v>
      </c>
      <c r="AA449" s="415">
        <v>839</v>
      </c>
      <c r="AB449" s="415">
        <v>1415</v>
      </c>
    </row>
    <row r="450" spans="1:28" x14ac:dyDescent="0.2">
      <c r="A450" s="523"/>
      <c r="B450" s="422" t="s">
        <v>41</v>
      </c>
      <c r="C450" s="424"/>
      <c r="D450" s="415">
        <v>2104</v>
      </c>
      <c r="E450" s="415">
        <v>1287</v>
      </c>
      <c r="F450" s="415">
        <v>583</v>
      </c>
      <c r="G450" s="415">
        <v>143</v>
      </c>
      <c r="H450" s="415">
        <v>91</v>
      </c>
      <c r="I450" s="415">
        <v>2127</v>
      </c>
      <c r="J450" s="415">
        <v>1359</v>
      </c>
      <c r="K450" s="415">
        <v>575</v>
      </c>
      <c r="L450" s="415" t="s">
        <v>549</v>
      </c>
      <c r="M450" s="415" t="s">
        <v>549</v>
      </c>
      <c r="N450" s="415">
        <v>2290</v>
      </c>
      <c r="O450" s="415">
        <v>1481</v>
      </c>
      <c r="P450" s="415">
        <v>560</v>
      </c>
      <c r="Q450" s="415" t="s">
        <v>549</v>
      </c>
      <c r="R450" s="415" t="s">
        <v>549</v>
      </c>
      <c r="S450" s="415">
        <v>2388</v>
      </c>
      <c r="T450" s="415">
        <v>1543</v>
      </c>
      <c r="U450" s="415">
        <v>581</v>
      </c>
      <c r="V450" s="415" t="s">
        <v>549</v>
      </c>
      <c r="W450" s="415" t="s">
        <v>549</v>
      </c>
      <c r="X450" s="415">
        <v>2239</v>
      </c>
      <c r="Y450" s="415">
        <v>1405</v>
      </c>
      <c r="Z450" s="415">
        <v>559</v>
      </c>
      <c r="AA450" s="415" t="s">
        <v>549</v>
      </c>
      <c r="AB450" s="415" t="s">
        <v>549</v>
      </c>
    </row>
    <row r="451" spans="1:28" x14ac:dyDescent="0.2">
      <c r="A451" s="523"/>
      <c r="B451" s="422" t="s">
        <v>42</v>
      </c>
      <c r="C451" s="424"/>
      <c r="D451" s="415">
        <v>2171</v>
      </c>
      <c r="E451" s="415">
        <v>1310</v>
      </c>
      <c r="F451" s="415">
        <v>567</v>
      </c>
      <c r="G451" s="415">
        <v>156</v>
      </c>
      <c r="H451" s="415">
        <v>138</v>
      </c>
      <c r="I451" s="415">
        <v>2150</v>
      </c>
      <c r="J451" s="415">
        <v>1289</v>
      </c>
      <c r="K451" s="415">
        <v>611</v>
      </c>
      <c r="L451" s="415">
        <v>126</v>
      </c>
      <c r="M451" s="415">
        <v>124</v>
      </c>
      <c r="N451" s="415">
        <v>2235</v>
      </c>
      <c r="O451" s="415">
        <v>1356</v>
      </c>
      <c r="P451" s="415">
        <v>572</v>
      </c>
      <c r="Q451" s="415">
        <v>154</v>
      </c>
      <c r="R451" s="415">
        <v>153</v>
      </c>
      <c r="S451" s="415">
        <v>2362</v>
      </c>
      <c r="T451" s="415">
        <v>1417</v>
      </c>
      <c r="U451" s="415">
        <v>612</v>
      </c>
      <c r="V451" s="415">
        <v>189</v>
      </c>
      <c r="W451" s="415">
        <v>144</v>
      </c>
      <c r="X451" s="415">
        <v>2324</v>
      </c>
      <c r="Y451" s="415">
        <v>1217</v>
      </c>
      <c r="Z451" s="415">
        <v>701</v>
      </c>
      <c r="AA451" s="415">
        <v>202</v>
      </c>
      <c r="AB451" s="415">
        <v>204</v>
      </c>
    </row>
    <row r="452" spans="1:28" x14ac:dyDescent="0.2">
      <c r="A452" s="523"/>
      <c r="B452" s="422" t="s">
        <v>43</v>
      </c>
      <c r="C452" s="424"/>
      <c r="D452" s="415">
        <v>2142</v>
      </c>
      <c r="E452" s="415">
        <v>1122</v>
      </c>
      <c r="F452" s="415">
        <v>687</v>
      </c>
      <c r="G452" s="415">
        <v>121</v>
      </c>
      <c r="H452" s="415">
        <v>212</v>
      </c>
      <c r="I452" s="415">
        <v>2073</v>
      </c>
      <c r="J452" s="415">
        <v>1106</v>
      </c>
      <c r="K452" s="415">
        <v>653</v>
      </c>
      <c r="L452" s="415">
        <v>109</v>
      </c>
      <c r="M452" s="415">
        <v>205</v>
      </c>
      <c r="N452" s="415">
        <v>2064</v>
      </c>
      <c r="O452" s="415">
        <v>1054</v>
      </c>
      <c r="P452" s="415">
        <v>684</v>
      </c>
      <c r="Q452" s="415">
        <v>104</v>
      </c>
      <c r="R452" s="415">
        <v>222</v>
      </c>
      <c r="S452" s="415">
        <v>2089</v>
      </c>
      <c r="T452" s="415">
        <v>1076</v>
      </c>
      <c r="U452" s="415">
        <v>632</v>
      </c>
      <c r="V452" s="415">
        <v>141</v>
      </c>
      <c r="W452" s="415">
        <v>240</v>
      </c>
      <c r="X452" s="415">
        <v>2085</v>
      </c>
      <c r="Y452" s="415">
        <v>962</v>
      </c>
      <c r="Z452" s="415">
        <v>698</v>
      </c>
      <c r="AA452" s="415">
        <v>126</v>
      </c>
      <c r="AB452" s="415">
        <v>299</v>
      </c>
    </row>
    <row r="453" spans="1:28" x14ac:dyDescent="0.2">
      <c r="A453" s="523"/>
      <c r="B453" s="422" t="s">
        <v>44</v>
      </c>
      <c r="C453" s="424"/>
      <c r="D453" s="415">
        <v>1843</v>
      </c>
      <c r="E453" s="415">
        <v>885</v>
      </c>
      <c r="F453" s="415">
        <v>658</v>
      </c>
      <c r="G453" s="415">
        <v>114</v>
      </c>
      <c r="H453" s="415">
        <v>186</v>
      </c>
      <c r="I453" s="415">
        <v>1778</v>
      </c>
      <c r="J453" s="415">
        <v>852</v>
      </c>
      <c r="K453" s="415">
        <v>653</v>
      </c>
      <c r="L453" s="415">
        <v>85</v>
      </c>
      <c r="M453" s="415">
        <v>188</v>
      </c>
      <c r="N453" s="415">
        <v>1637</v>
      </c>
      <c r="O453" s="415">
        <v>735</v>
      </c>
      <c r="P453" s="415">
        <v>627</v>
      </c>
      <c r="Q453" s="415">
        <v>102</v>
      </c>
      <c r="R453" s="415">
        <v>173</v>
      </c>
      <c r="S453" s="415">
        <v>1621</v>
      </c>
      <c r="T453" s="415">
        <v>711</v>
      </c>
      <c r="U453" s="415">
        <v>624</v>
      </c>
      <c r="V453" s="415">
        <v>78</v>
      </c>
      <c r="W453" s="415">
        <v>208</v>
      </c>
      <c r="X453" s="415">
        <v>1786</v>
      </c>
      <c r="Y453" s="415">
        <v>708</v>
      </c>
      <c r="Z453" s="415">
        <v>686</v>
      </c>
      <c r="AA453" s="415">
        <v>100</v>
      </c>
      <c r="AB453" s="415">
        <v>292</v>
      </c>
    </row>
    <row r="454" spans="1:28" x14ac:dyDescent="0.2">
      <c r="A454" s="523"/>
      <c r="B454" s="422" t="s">
        <v>46</v>
      </c>
      <c r="C454" s="424"/>
      <c r="D454" s="415">
        <v>1235</v>
      </c>
      <c r="E454" s="415">
        <v>495</v>
      </c>
      <c r="F454" s="415">
        <v>519</v>
      </c>
      <c r="G454" s="415">
        <v>72</v>
      </c>
      <c r="H454" s="415">
        <v>149</v>
      </c>
      <c r="I454" s="415">
        <v>1192</v>
      </c>
      <c r="J454" s="415">
        <v>500</v>
      </c>
      <c r="K454" s="415">
        <v>499</v>
      </c>
      <c r="L454" s="415">
        <v>62</v>
      </c>
      <c r="M454" s="415">
        <v>131</v>
      </c>
      <c r="N454" s="415">
        <v>1155</v>
      </c>
      <c r="O454" s="415">
        <v>481</v>
      </c>
      <c r="P454" s="415">
        <v>461</v>
      </c>
      <c r="Q454" s="415">
        <v>81</v>
      </c>
      <c r="R454" s="415">
        <v>132</v>
      </c>
      <c r="S454" s="415">
        <v>1118</v>
      </c>
      <c r="T454" s="415">
        <v>426</v>
      </c>
      <c r="U454" s="415">
        <v>478</v>
      </c>
      <c r="V454" s="415">
        <v>67</v>
      </c>
      <c r="W454" s="415">
        <v>147</v>
      </c>
      <c r="X454" s="415">
        <v>1144</v>
      </c>
      <c r="Y454" s="415">
        <v>405</v>
      </c>
      <c r="Z454" s="415">
        <v>491</v>
      </c>
      <c r="AA454" s="415">
        <v>79</v>
      </c>
      <c r="AB454" s="415">
        <v>169</v>
      </c>
    </row>
    <row r="455" spans="1:28" x14ac:dyDescent="0.2">
      <c r="A455" s="523"/>
      <c r="B455" s="422" t="s">
        <v>47</v>
      </c>
      <c r="C455" s="424"/>
      <c r="D455" s="415">
        <v>951</v>
      </c>
      <c r="E455" s="415">
        <v>326</v>
      </c>
      <c r="F455" s="415">
        <v>454</v>
      </c>
      <c r="G455" s="415">
        <v>56</v>
      </c>
      <c r="H455" s="415">
        <v>115</v>
      </c>
      <c r="I455" s="415">
        <v>804</v>
      </c>
      <c r="J455" s="415">
        <v>288</v>
      </c>
      <c r="K455" s="415">
        <v>379</v>
      </c>
      <c r="L455" s="415">
        <v>46</v>
      </c>
      <c r="M455" s="415">
        <v>91</v>
      </c>
      <c r="N455" s="415">
        <v>774</v>
      </c>
      <c r="O455" s="415">
        <v>241</v>
      </c>
      <c r="P455" s="415">
        <v>364</v>
      </c>
      <c r="Q455" s="415">
        <v>52</v>
      </c>
      <c r="R455" s="415">
        <v>117</v>
      </c>
      <c r="S455" s="415">
        <v>751</v>
      </c>
      <c r="T455" s="415">
        <v>255</v>
      </c>
      <c r="U455" s="415">
        <v>341</v>
      </c>
      <c r="V455" s="415">
        <v>51</v>
      </c>
      <c r="W455" s="415">
        <v>104</v>
      </c>
      <c r="X455" s="415">
        <v>770</v>
      </c>
      <c r="Y455" s="415">
        <v>237</v>
      </c>
      <c r="Z455" s="415">
        <v>363</v>
      </c>
      <c r="AA455" s="415">
        <v>50</v>
      </c>
      <c r="AB455" s="415">
        <v>120</v>
      </c>
    </row>
    <row r="456" spans="1:28" x14ac:dyDescent="0.2">
      <c r="A456" s="523"/>
      <c r="B456" s="422" t="s">
        <v>292</v>
      </c>
      <c r="C456" s="424"/>
      <c r="D456" s="415">
        <v>598</v>
      </c>
      <c r="E456" s="415">
        <v>173</v>
      </c>
      <c r="F456" s="415">
        <v>301</v>
      </c>
      <c r="G456" s="415">
        <v>34</v>
      </c>
      <c r="H456" s="415">
        <v>90</v>
      </c>
      <c r="I456" s="415">
        <v>599</v>
      </c>
      <c r="J456" s="415">
        <v>176</v>
      </c>
      <c r="K456" s="415">
        <v>307</v>
      </c>
      <c r="L456" s="415">
        <v>29</v>
      </c>
      <c r="M456" s="415">
        <v>87</v>
      </c>
      <c r="N456" s="415">
        <v>533</v>
      </c>
      <c r="O456" s="415">
        <v>158</v>
      </c>
      <c r="P456" s="415">
        <v>259</v>
      </c>
      <c r="Q456" s="415">
        <v>34</v>
      </c>
      <c r="R456" s="415">
        <v>82</v>
      </c>
      <c r="S456" s="415">
        <v>571</v>
      </c>
      <c r="T456" s="415">
        <v>169</v>
      </c>
      <c r="U456" s="415">
        <v>276</v>
      </c>
      <c r="V456" s="415">
        <v>33</v>
      </c>
      <c r="W456" s="415">
        <v>93</v>
      </c>
      <c r="X456" s="415">
        <v>528</v>
      </c>
      <c r="Y456" s="415">
        <v>157</v>
      </c>
      <c r="Z456" s="415">
        <v>246</v>
      </c>
      <c r="AA456" s="415">
        <v>36</v>
      </c>
      <c r="AB456" s="415">
        <v>89</v>
      </c>
    </row>
    <row r="457" spans="1:28" x14ac:dyDescent="0.2">
      <c r="A457" s="523"/>
      <c r="B457" s="422" t="s">
        <v>49</v>
      </c>
      <c r="C457" s="424"/>
      <c r="D457" s="415">
        <v>430</v>
      </c>
      <c r="E457" s="415">
        <v>120</v>
      </c>
      <c r="F457" s="415">
        <v>215</v>
      </c>
      <c r="G457" s="415">
        <v>28</v>
      </c>
      <c r="H457" s="415">
        <v>67</v>
      </c>
      <c r="I457" s="415">
        <v>431</v>
      </c>
      <c r="J457" s="415">
        <v>118</v>
      </c>
      <c r="K457" s="415">
        <v>225</v>
      </c>
      <c r="L457" s="415">
        <v>23</v>
      </c>
      <c r="M457" s="415">
        <v>65</v>
      </c>
      <c r="N457" s="415">
        <v>408</v>
      </c>
      <c r="O457" s="415">
        <v>98</v>
      </c>
      <c r="P457" s="415">
        <v>221</v>
      </c>
      <c r="Q457" s="415">
        <v>19</v>
      </c>
      <c r="R457" s="415">
        <v>70</v>
      </c>
      <c r="S457" s="415">
        <v>399</v>
      </c>
      <c r="T457" s="415">
        <v>111</v>
      </c>
      <c r="U457" s="415">
        <v>191</v>
      </c>
      <c r="V457" s="415">
        <v>24</v>
      </c>
      <c r="W457" s="415">
        <v>73</v>
      </c>
      <c r="X457" s="415">
        <v>431</v>
      </c>
      <c r="Y457" s="415">
        <v>110</v>
      </c>
      <c r="Z457" s="415">
        <v>215</v>
      </c>
      <c r="AA457" s="415">
        <v>25</v>
      </c>
      <c r="AB457" s="415">
        <v>81</v>
      </c>
    </row>
    <row r="458" spans="1:28" x14ac:dyDescent="0.2">
      <c r="A458" s="523"/>
      <c r="B458" s="422" t="s">
        <v>50</v>
      </c>
      <c r="C458" s="424"/>
      <c r="D458" s="415">
        <v>321</v>
      </c>
      <c r="E458" s="415">
        <v>66</v>
      </c>
      <c r="F458" s="415">
        <v>183</v>
      </c>
      <c r="G458" s="415">
        <v>17</v>
      </c>
      <c r="H458" s="415">
        <v>55</v>
      </c>
      <c r="I458" s="415">
        <v>324</v>
      </c>
      <c r="J458" s="415">
        <v>87</v>
      </c>
      <c r="K458" s="415">
        <v>167</v>
      </c>
      <c r="L458" s="415">
        <v>16</v>
      </c>
      <c r="M458" s="415">
        <v>54</v>
      </c>
      <c r="N458" s="415">
        <v>305</v>
      </c>
      <c r="O458" s="415">
        <v>81</v>
      </c>
      <c r="P458" s="415">
        <v>151</v>
      </c>
      <c r="Q458" s="415">
        <v>27</v>
      </c>
      <c r="R458" s="415">
        <v>46</v>
      </c>
      <c r="S458" s="415">
        <v>316</v>
      </c>
      <c r="T458" s="415">
        <v>68</v>
      </c>
      <c r="U458" s="415">
        <v>174</v>
      </c>
      <c r="V458" s="415">
        <v>10</v>
      </c>
      <c r="W458" s="415">
        <v>64</v>
      </c>
      <c r="X458" s="415">
        <v>303</v>
      </c>
      <c r="Y458" s="415">
        <v>64</v>
      </c>
      <c r="Z458" s="415">
        <v>154</v>
      </c>
      <c r="AA458" s="415">
        <v>29</v>
      </c>
      <c r="AB458" s="415">
        <v>56</v>
      </c>
    </row>
    <row r="459" spans="1:28" ht="12.75" customHeight="1" x14ac:dyDescent="0.2">
      <c r="A459" s="523" t="s">
        <v>120</v>
      </c>
      <c r="B459" s="422" t="s">
        <v>101</v>
      </c>
      <c r="C459" s="424"/>
      <c r="D459" s="415">
        <v>3941</v>
      </c>
      <c r="E459" s="415">
        <v>2108</v>
      </c>
      <c r="F459" s="415">
        <v>1315</v>
      </c>
      <c r="G459" s="415">
        <v>326</v>
      </c>
      <c r="H459" s="415">
        <v>192</v>
      </c>
      <c r="I459" s="415">
        <v>3714</v>
      </c>
      <c r="J459" s="415">
        <v>1948</v>
      </c>
      <c r="K459" s="415">
        <v>1178</v>
      </c>
      <c r="L459" s="415">
        <v>360</v>
      </c>
      <c r="M459" s="415">
        <v>228</v>
      </c>
      <c r="N459" s="415">
        <v>3806</v>
      </c>
      <c r="O459" s="415">
        <v>2021</v>
      </c>
      <c r="P459" s="415">
        <v>1183</v>
      </c>
      <c r="Q459" s="415">
        <v>328</v>
      </c>
      <c r="R459" s="415">
        <v>274</v>
      </c>
      <c r="S459" s="415">
        <v>3920</v>
      </c>
      <c r="T459" s="415">
        <v>1953</v>
      </c>
      <c r="U459" s="415">
        <v>1246</v>
      </c>
      <c r="V459" s="415">
        <v>414</v>
      </c>
      <c r="W459" s="415">
        <v>307</v>
      </c>
      <c r="X459" s="415">
        <v>4015</v>
      </c>
      <c r="Y459" s="415">
        <v>1952</v>
      </c>
      <c r="Z459" s="415">
        <v>1356</v>
      </c>
      <c r="AA459" s="415">
        <v>415</v>
      </c>
      <c r="AB459" s="415">
        <v>292</v>
      </c>
    </row>
    <row r="460" spans="1:28" x14ac:dyDescent="0.2">
      <c r="A460" s="523"/>
      <c r="B460" s="422" t="s">
        <v>102</v>
      </c>
      <c r="C460" s="424"/>
      <c r="D460" s="415">
        <v>2562</v>
      </c>
      <c r="E460" s="415">
        <v>1255</v>
      </c>
      <c r="F460" s="415">
        <v>947</v>
      </c>
      <c r="G460" s="415">
        <v>222</v>
      </c>
      <c r="H460" s="415">
        <v>138</v>
      </c>
      <c r="I460" s="415">
        <v>2420</v>
      </c>
      <c r="J460" s="415">
        <v>1197</v>
      </c>
      <c r="K460" s="415">
        <v>858</v>
      </c>
      <c r="L460" s="415">
        <v>228</v>
      </c>
      <c r="M460" s="415">
        <v>137</v>
      </c>
      <c r="N460" s="415">
        <v>2445</v>
      </c>
      <c r="O460" s="415">
        <v>1201</v>
      </c>
      <c r="P460" s="415">
        <v>835</v>
      </c>
      <c r="Q460" s="415">
        <v>245</v>
      </c>
      <c r="R460" s="415">
        <v>164</v>
      </c>
      <c r="S460" s="415">
        <v>2343</v>
      </c>
      <c r="T460" s="415">
        <v>1122</v>
      </c>
      <c r="U460" s="415">
        <v>801</v>
      </c>
      <c r="V460" s="415">
        <v>249</v>
      </c>
      <c r="W460" s="415">
        <v>171</v>
      </c>
      <c r="X460" s="415">
        <v>2530</v>
      </c>
      <c r="Y460" s="415">
        <v>1236</v>
      </c>
      <c r="Z460" s="415">
        <v>856</v>
      </c>
      <c r="AA460" s="415">
        <v>282</v>
      </c>
      <c r="AB460" s="415">
        <v>156</v>
      </c>
    </row>
    <row r="461" spans="1:28" x14ac:dyDescent="0.2">
      <c r="A461" s="523"/>
      <c r="B461" s="422" t="s">
        <v>54</v>
      </c>
      <c r="C461" s="424"/>
      <c r="D461" s="415">
        <v>6106</v>
      </c>
      <c r="E461" s="415">
        <v>3229</v>
      </c>
      <c r="F461" s="415">
        <v>2083</v>
      </c>
      <c r="G461" s="415">
        <v>503</v>
      </c>
      <c r="H461" s="415">
        <v>291</v>
      </c>
      <c r="I461" s="415">
        <v>5754</v>
      </c>
      <c r="J461" s="415">
        <v>3040</v>
      </c>
      <c r="K461" s="415">
        <v>1857</v>
      </c>
      <c r="L461" s="415">
        <v>534</v>
      </c>
      <c r="M461" s="415">
        <v>323</v>
      </c>
      <c r="N461" s="415">
        <v>5867</v>
      </c>
      <c r="O461" s="415">
        <v>3095</v>
      </c>
      <c r="P461" s="415">
        <v>1849</v>
      </c>
      <c r="Q461" s="415">
        <v>524</v>
      </c>
      <c r="R461" s="415">
        <v>399</v>
      </c>
      <c r="S461" s="415">
        <v>5787</v>
      </c>
      <c r="T461" s="415">
        <v>2927</v>
      </c>
      <c r="U461" s="415">
        <v>1838</v>
      </c>
      <c r="V461" s="415">
        <v>599</v>
      </c>
      <c r="W461" s="415">
        <v>423</v>
      </c>
      <c r="X461" s="415">
        <v>5891</v>
      </c>
      <c r="Y461" s="415">
        <v>2968</v>
      </c>
      <c r="Z461" s="415">
        <v>1929</v>
      </c>
      <c r="AA461" s="415">
        <v>616</v>
      </c>
      <c r="AB461" s="415">
        <v>378</v>
      </c>
    </row>
    <row r="462" spans="1:28" x14ac:dyDescent="0.2">
      <c r="A462" s="523"/>
      <c r="B462" s="422" t="s">
        <v>55</v>
      </c>
      <c r="C462" s="424"/>
      <c r="D462" s="415">
        <v>399</v>
      </c>
      <c r="E462" s="415">
        <v>134</v>
      </c>
      <c r="F462" s="415">
        <v>179</v>
      </c>
      <c r="G462" s="415">
        <v>47</v>
      </c>
      <c r="H462" s="415">
        <v>39</v>
      </c>
      <c r="I462" s="415">
        <v>384</v>
      </c>
      <c r="J462" s="415">
        <v>106</v>
      </c>
      <c r="K462" s="415">
        <v>182</v>
      </c>
      <c r="L462" s="415">
        <v>54</v>
      </c>
      <c r="M462" s="415">
        <v>42</v>
      </c>
      <c r="N462" s="415">
        <v>384</v>
      </c>
      <c r="O462" s="415">
        <v>127</v>
      </c>
      <c r="P462" s="415">
        <v>169</v>
      </c>
      <c r="Q462" s="415">
        <v>49</v>
      </c>
      <c r="R462" s="415">
        <v>39</v>
      </c>
      <c r="S462" s="415">
        <v>476</v>
      </c>
      <c r="T462" s="415">
        <v>148</v>
      </c>
      <c r="U462" s="415">
        <v>209</v>
      </c>
      <c r="V462" s="415">
        <v>64</v>
      </c>
      <c r="W462" s="415">
        <v>55</v>
      </c>
      <c r="X462" s="415">
        <v>654</v>
      </c>
      <c r="Y462" s="415">
        <v>220</v>
      </c>
      <c r="Z462" s="415">
        <v>283</v>
      </c>
      <c r="AA462" s="415">
        <v>81</v>
      </c>
      <c r="AB462" s="415">
        <v>70</v>
      </c>
    </row>
    <row r="463" spans="1:28" x14ac:dyDescent="0.2">
      <c r="A463" s="523"/>
      <c r="B463" s="422" t="s">
        <v>284</v>
      </c>
      <c r="C463" s="424"/>
      <c r="D463" s="415">
        <v>6</v>
      </c>
      <c r="E463" s="415" t="s">
        <v>549</v>
      </c>
      <c r="F463" s="415" t="s">
        <v>549</v>
      </c>
      <c r="G463" s="416"/>
      <c r="H463" s="415" t="s">
        <v>549</v>
      </c>
      <c r="I463" s="415">
        <v>7</v>
      </c>
      <c r="J463" s="415" t="s">
        <v>549</v>
      </c>
      <c r="K463" s="416"/>
      <c r="L463" s="415" t="s">
        <v>549</v>
      </c>
      <c r="M463" s="415" t="s">
        <v>549</v>
      </c>
      <c r="N463" s="415">
        <v>12</v>
      </c>
      <c r="O463" s="415" t="s">
        <v>549</v>
      </c>
      <c r="P463" s="415">
        <v>9</v>
      </c>
      <c r="Q463" s="415" t="s">
        <v>549</v>
      </c>
      <c r="R463" s="416"/>
      <c r="S463" s="415">
        <v>5</v>
      </c>
      <c r="T463" s="415" t="s">
        <v>549</v>
      </c>
      <c r="U463" s="415" t="s">
        <v>549</v>
      </c>
      <c r="V463" s="415" t="s">
        <v>549</v>
      </c>
      <c r="W463" s="415" t="s">
        <v>549</v>
      </c>
      <c r="X463" s="415">
        <v>18</v>
      </c>
      <c r="Y463" s="415" t="s">
        <v>549</v>
      </c>
      <c r="Z463" s="415">
        <v>10</v>
      </c>
      <c r="AA463" s="415">
        <v>3</v>
      </c>
      <c r="AB463" s="415" t="s">
        <v>549</v>
      </c>
    </row>
    <row r="464" spans="1:28" x14ac:dyDescent="0.2">
      <c r="A464" s="523"/>
      <c r="B464" s="422" t="s">
        <v>57</v>
      </c>
      <c r="C464" s="424"/>
      <c r="D464" s="415" t="s">
        <v>549</v>
      </c>
      <c r="E464" s="416"/>
      <c r="F464" s="415" t="s">
        <v>549</v>
      </c>
      <c r="G464" s="416"/>
      <c r="H464" s="416"/>
      <c r="I464" s="415" t="s">
        <v>549</v>
      </c>
      <c r="J464" s="415" t="s">
        <v>549</v>
      </c>
      <c r="K464" s="416"/>
      <c r="L464" s="416"/>
      <c r="M464" s="416"/>
      <c r="N464" s="415" t="s">
        <v>549</v>
      </c>
      <c r="O464" s="416"/>
      <c r="P464" s="415" t="s">
        <v>549</v>
      </c>
      <c r="Q464" s="416"/>
      <c r="R464" s="415" t="s">
        <v>549</v>
      </c>
      <c r="S464" s="415" t="s">
        <v>549</v>
      </c>
      <c r="T464" s="415" t="s">
        <v>549</v>
      </c>
      <c r="U464" s="416"/>
      <c r="V464" s="416"/>
      <c r="W464" s="416"/>
      <c r="X464" s="415" t="s">
        <v>549</v>
      </c>
      <c r="Y464" s="416"/>
      <c r="Z464" s="415" t="s">
        <v>549</v>
      </c>
      <c r="AA464" s="416"/>
      <c r="AB464" s="416"/>
    </row>
    <row r="465" spans="1:28" ht="42" x14ac:dyDescent="0.2">
      <c r="A465" s="523"/>
      <c r="B465" s="422" t="s">
        <v>285</v>
      </c>
      <c r="C465" s="424"/>
      <c r="D465" s="415">
        <v>146</v>
      </c>
      <c r="E465" s="415">
        <v>74</v>
      </c>
      <c r="F465" s="415">
        <v>51</v>
      </c>
      <c r="G465" s="415">
        <v>18</v>
      </c>
      <c r="H465" s="415">
        <v>3</v>
      </c>
      <c r="I465" s="415">
        <v>132</v>
      </c>
      <c r="J465" s="415">
        <v>73</v>
      </c>
      <c r="K465" s="415">
        <v>36</v>
      </c>
      <c r="L465" s="415" t="s">
        <v>549</v>
      </c>
      <c r="M465" s="415" t="s">
        <v>549</v>
      </c>
      <c r="N465" s="415">
        <v>115</v>
      </c>
      <c r="O465" s="415">
        <v>51</v>
      </c>
      <c r="P465" s="415">
        <v>37</v>
      </c>
      <c r="Q465" s="415">
        <v>14</v>
      </c>
      <c r="R465" s="415">
        <v>13</v>
      </c>
      <c r="S465" s="415">
        <v>115</v>
      </c>
      <c r="T465" s="415">
        <v>43</v>
      </c>
      <c r="U465" s="415">
        <v>44</v>
      </c>
      <c r="V465" s="415">
        <v>19</v>
      </c>
      <c r="W465" s="415">
        <v>9</v>
      </c>
      <c r="X465" s="415">
        <v>117</v>
      </c>
      <c r="Y465" s="415">
        <v>52</v>
      </c>
      <c r="Z465" s="415">
        <v>35</v>
      </c>
      <c r="AA465" s="415">
        <v>25</v>
      </c>
      <c r="AB465" s="415">
        <v>5</v>
      </c>
    </row>
    <row r="466" spans="1:28" ht="31.5" x14ac:dyDescent="0.2">
      <c r="A466" s="523"/>
      <c r="B466" s="422" t="s">
        <v>286</v>
      </c>
      <c r="C466" s="424"/>
      <c r="D466" s="415">
        <v>1756</v>
      </c>
      <c r="E466" s="415">
        <v>776</v>
      </c>
      <c r="F466" s="415">
        <v>711</v>
      </c>
      <c r="G466" s="415">
        <v>183</v>
      </c>
      <c r="H466" s="415">
        <v>86</v>
      </c>
      <c r="I466" s="415">
        <v>1684</v>
      </c>
      <c r="J466" s="415">
        <v>753</v>
      </c>
      <c r="K466" s="415">
        <v>631</v>
      </c>
      <c r="L466" s="415">
        <v>200</v>
      </c>
      <c r="M466" s="415">
        <v>100</v>
      </c>
      <c r="N466" s="415">
        <v>1728</v>
      </c>
      <c r="O466" s="415">
        <v>725</v>
      </c>
      <c r="P466" s="415">
        <v>636</v>
      </c>
      <c r="Q466" s="415">
        <v>215</v>
      </c>
      <c r="R466" s="415">
        <v>152</v>
      </c>
      <c r="S466" s="415">
        <v>1761</v>
      </c>
      <c r="T466" s="415">
        <v>667</v>
      </c>
      <c r="U466" s="415">
        <v>657</v>
      </c>
      <c r="V466" s="415">
        <v>252</v>
      </c>
      <c r="W466" s="415">
        <v>185</v>
      </c>
      <c r="X466" s="415">
        <v>1833</v>
      </c>
      <c r="Y466" s="415">
        <v>752</v>
      </c>
      <c r="Z466" s="415">
        <v>696</v>
      </c>
      <c r="AA466" s="415">
        <v>237</v>
      </c>
      <c r="AB466" s="415">
        <v>148</v>
      </c>
    </row>
    <row r="467" spans="1:28" ht="21" x14ac:dyDescent="0.2">
      <c r="A467" s="523"/>
      <c r="B467" s="422" t="s">
        <v>170</v>
      </c>
      <c r="C467" s="424"/>
      <c r="D467" s="415">
        <v>3233</v>
      </c>
      <c r="E467" s="415">
        <v>1937</v>
      </c>
      <c r="F467" s="415">
        <v>918</v>
      </c>
      <c r="G467" s="415">
        <v>230</v>
      </c>
      <c r="H467" s="415">
        <v>148</v>
      </c>
      <c r="I467" s="415">
        <v>3043</v>
      </c>
      <c r="J467" s="415">
        <v>1773</v>
      </c>
      <c r="K467" s="415">
        <v>817</v>
      </c>
      <c r="L467" s="415">
        <v>261</v>
      </c>
      <c r="M467" s="415">
        <v>192</v>
      </c>
      <c r="N467" s="415">
        <v>3179</v>
      </c>
      <c r="O467" s="415">
        <v>1916</v>
      </c>
      <c r="P467" s="415">
        <v>816</v>
      </c>
      <c r="Q467" s="415">
        <v>250</v>
      </c>
      <c r="R467" s="415">
        <v>197</v>
      </c>
      <c r="S467" s="415">
        <v>3133</v>
      </c>
      <c r="T467" s="415">
        <v>1854</v>
      </c>
      <c r="U467" s="415">
        <v>822</v>
      </c>
      <c r="V467" s="415">
        <v>269</v>
      </c>
      <c r="W467" s="415">
        <v>188</v>
      </c>
      <c r="X467" s="415">
        <v>3305</v>
      </c>
      <c r="Y467" s="415">
        <v>1926</v>
      </c>
      <c r="Z467" s="415">
        <v>873</v>
      </c>
      <c r="AA467" s="415">
        <v>285</v>
      </c>
      <c r="AB467" s="415">
        <v>221</v>
      </c>
    </row>
    <row r="468" spans="1:28" ht="21" x14ac:dyDescent="0.2">
      <c r="A468" s="523"/>
      <c r="B468" s="422" t="s">
        <v>60</v>
      </c>
      <c r="C468" s="424"/>
      <c r="D468" s="415">
        <v>247</v>
      </c>
      <c r="E468" s="415">
        <v>121</v>
      </c>
      <c r="F468" s="415">
        <v>81</v>
      </c>
      <c r="G468" s="415">
        <v>25</v>
      </c>
      <c r="H468" s="415">
        <v>20</v>
      </c>
      <c r="I468" s="415">
        <v>226</v>
      </c>
      <c r="J468" s="415">
        <v>100</v>
      </c>
      <c r="K468" s="415">
        <v>92</v>
      </c>
      <c r="L468" s="415" t="s">
        <v>549</v>
      </c>
      <c r="M468" s="415" t="s">
        <v>549</v>
      </c>
      <c r="N468" s="415">
        <v>225</v>
      </c>
      <c r="O468" s="415">
        <v>109</v>
      </c>
      <c r="P468" s="415">
        <v>80</v>
      </c>
      <c r="Q468" s="415">
        <v>12</v>
      </c>
      <c r="R468" s="415">
        <v>24</v>
      </c>
      <c r="S468" s="415">
        <v>220</v>
      </c>
      <c r="T468" s="415">
        <v>96</v>
      </c>
      <c r="U468" s="415">
        <v>86</v>
      </c>
      <c r="V468" s="415">
        <v>22</v>
      </c>
      <c r="W468" s="415">
        <v>16</v>
      </c>
      <c r="X468" s="415">
        <v>195</v>
      </c>
      <c r="Y468" s="415">
        <v>78</v>
      </c>
      <c r="Z468" s="415">
        <v>88</v>
      </c>
      <c r="AA468" s="415">
        <v>14</v>
      </c>
      <c r="AB468" s="415">
        <v>15</v>
      </c>
    </row>
    <row r="469" spans="1:28" ht="42" x14ac:dyDescent="0.2">
      <c r="A469" s="523"/>
      <c r="B469" s="422" t="s">
        <v>171</v>
      </c>
      <c r="C469" s="424"/>
      <c r="D469" s="415">
        <v>735</v>
      </c>
      <c r="E469" s="415">
        <v>281</v>
      </c>
      <c r="F469" s="415">
        <v>344</v>
      </c>
      <c r="G469" s="415">
        <v>62</v>
      </c>
      <c r="H469" s="415">
        <v>48</v>
      </c>
      <c r="I469" s="415">
        <v>675</v>
      </c>
      <c r="J469" s="415">
        <v>283</v>
      </c>
      <c r="K469" s="415">
        <v>309</v>
      </c>
      <c r="L469" s="415">
        <v>45</v>
      </c>
      <c r="M469" s="415">
        <v>38</v>
      </c>
      <c r="N469" s="415">
        <v>648</v>
      </c>
      <c r="O469" s="415">
        <v>257</v>
      </c>
      <c r="P469" s="415">
        <v>315</v>
      </c>
      <c r="Q469" s="415">
        <v>42</v>
      </c>
      <c r="R469" s="415">
        <v>34</v>
      </c>
      <c r="S469" s="415">
        <v>621</v>
      </c>
      <c r="T469" s="415">
        <v>242</v>
      </c>
      <c r="U469" s="415">
        <v>281</v>
      </c>
      <c r="V469" s="415">
        <v>54</v>
      </c>
      <c r="W469" s="415">
        <v>44</v>
      </c>
      <c r="X469" s="415">
        <v>659</v>
      </c>
      <c r="Y469" s="415">
        <v>230</v>
      </c>
      <c r="Z469" s="415">
        <v>347</v>
      </c>
      <c r="AA469" s="415">
        <v>50</v>
      </c>
      <c r="AB469" s="415">
        <v>32</v>
      </c>
    </row>
    <row r="470" spans="1:28" ht="42" x14ac:dyDescent="0.2">
      <c r="A470" s="523"/>
      <c r="B470" s="422" t="s">
        <v>287</v>
      </c>
      <c r="C470" s="424"/>
      <c r="D470" s="415">
        <v>388</v>
      </c>
      <c r="E470" s="415">
        <v>174</v>
      </c>
      <c r="F470" s="415">
        <v>157</v>
      </c>
      <c r="G470" s="415">
        <v>32</v>
      </c>
      <c r="H470" s="415">
        <v>25</v>
      </c>
      <c r="I470" s="415">
        <v>378</v>
      </c>
      <c r="J470" s="415">
        <v>164</v>
      </c>
      <c r="K470" s="415">
        <v>154</v>
      </c>
      <c r="L470" s="415">
        <v>40</v>
      </c>
      <c r="M470" s="415">
        <v>20</v>
      </c>
      <c r="N470" s="415">
        <v>356</v>
      </c>
      <c r="O470" s="415">
        <v>164</v>
      </c>
      <c r="P470" s="415">
        <v>134</v>
      </c>
      <c r="Q470" s="415">
        <v>40</v>
      </c>
      <c r="R470" s="415">
        <v>18</v>
      </c>
      <c r="S470" s="415">
        <v>413</v>
      </c>
      <c r="T470" s="415">
        <v>173</v>
      </c>
      <c r="U470" s="415">
        <v>157</v>
      </c>
      <c r="V470" s="415">
        <v>47</v>
      </c>
      <c r="W470" s="415">
        <v>36</v>
      </c>
      <c r="X470" s="415">
        <v>436</v>
      </c>
      <c r="Y470" s="415">
        <v>150</v>
      </c>
      <c r="Z470" s="415">
        <v>173</v>
      </c>
      <c r="AA470" s="415">
        <v>86</v>
      </c>
      <c r="AB470" s="415">
        <v>27</v>
      </c>
    </row>
    <row r="471" spans="1:28" ht="31.5" x14ac:dyDescent="0.2">
      <c r="A471" s="523"/>
      <c r="B471" s="422" t="s">
        <v>288</v>
      </c>
      <c r="C471" s="424"/>
      <c r="D471" s="415">
        <v>4901</v>
      </c>
      <c r="E471" s="415">
        <v>2780</v>
      </c>
      <c r="F471" s="415">
        <v>1504</v>
      </c>
      <c r="G471" s="415">
        <v>374</v>
      </c>
      <c r="H471" s="415">
        <v>243</v>
      </c>
      <c r="I471" s="415">
        <v>4643</v>
      </c>
      <c r="J471" s="415">
        <v>2607</v>
      </c>
      <c r="K471" s="415">
        <v>1380</v>
      </c>
      <c r="L471" s="415">
        <v>378</v>
      </c>
      <c r="M471" s="415">
        <v>278</v>
      </c>
      <c r="N471" s="415">
        <v>4847</v>
      </c>
      <c r="O471" s="415">
        <v>2753</v>
      </c>
      <c r="P471" s="415">
        <v>1387</v>
      </c>
      <c r="Q471" s="415">
        <v>389</v>
      </c>
      <c r="R471" s="415">
        <v>318</v>
      </c>
      <c r="S471" s="415">
        <v>4797</v>
      </c>
      <c r="T471" s="415">
        <v>2629</v>
      </c>
      <c r="U471" s="415">
        <v>1372</v>
      </c>
      <c r="V471" s="415">
        <v>453</v>
      </c>
      <c r="W471" s="415">
        <v>343</v>
      </c>
      <c r="X471" s="415">
        <v>4973</v>
      </c>
      <c r="Y471" s="415">
        <v>2683</v>
      </c>
      <c r="Z471" s="415">
        <v>1476</v>
      </c>
      <c r="AA471" s="415">
        <v>468</v>
      </c>
      <c r="AB471" s="415">
        <v>346</v>
      </c>
    </row>
    <row r="472" spans="1:28" ht="31.5" x14ac:dyDescent="0.2">
      <c r="A472" s="523"/>
      <c r="B472" s="422" t="s">
        <v>289</v>
      </c>
      <c r="C472" s="424"/>
      <c r="D472" s="415">
        <v>905</v>
      </c>
      <c r="E472" s="415">
        <v>332</v>
      </c>
      <c r="F472" s="415">
        <v>427</v>
      </c>
      <c r="G472" s="415">
        <v>104</v>
      </c>
      <c r="H472" s="415">
        <v>42</v>
      </c>
      <c r="I472" s="415">
        <v>893</v>
      </c>
      <c r="J472" s="415">
        <v>337</v>
      </c>
      <c r="K472" s="415">
        <v>349</v>
      </c>
      <c r="L472" s="415">
        <v>155</v>
      </c>
      <c r="M472" s="415">
        <v>52</v>
      </c>
      <c r="N472" s="415">
        <v>903</v>
      </c>
      <c r="O472" s="415">
        <v>310</v>
      </c>
      <c r="P472" s="415">
        <v>381</v>
      </c>
      <c r="Q472" s="415">
        <v>127</v>
      </c>
      <c r="R472" s="415">
        <v>85</v>
      </c>
      <c r="S472" s="415">
        <v>915</v>
      </c>
      <c r="T472" s="415">
        <v>282</v>
      </c>
      <c r="U472" s="415">
        <v>400</v>
      </c>
      <c r="V472" s="415">
        <v>162</v>
      </c>
      <c r="W472" s="415">
        <v>71</v>
      </c>
      <c r="X472" s="415">
        <v>1049</v>
      </c>
      <c r="Y472" s="415">
        <v>349</v>
      </c>
      <c r="Z472" s="415">
        <v>467</v>
      </c>
      <c r="AA472" s="415">
        <v>179</v>
      </c>
      <c r="AB472" s="415">
        <v>54</v>
      </c>
    </row>
    <row r="473" spans="1:28" ht="42" x14ac:dyDescent="0.2">
      <c r="A473" s="523"/>
      <c r="B473" s="422" t="s">
        <v>64</v>
      </c>
      <c r="C473" s="424"/>
      <c r="D473" s="415">
        <v>230</v>
      </c>
      <c r="E473" s="415">
        <v>95</v>
      </c>
      <c r="F473" s="415">
        <v>97</v>
      </c>
      <c r="G473" s="415">
        <v>20</v>
      </c>
      <c r="H473" s="415">
        <v>18</v>
      </c>
      <c r="I473" s="415">
        <v>203</v>
      </c>
      <c r="J473" s="415">
        <v>80</v>
      </c>
      <c r="K473" s="415">
        <v>99</v>
      </c>
      <c r="L473" s="415">
        <v>9</v>
      </c>
      <c r="M473" s="415">
        <v>15</v>
      </c>
      <c r="N473" s="415">
        <v>201</v>
      </c>
      <c r="O473" s="415">
        <v>75</v>
      </c>
      <c r="P473" s="415">
        <v>99</v>
      </c>
      <c r="Q473" s="415">
        <v>14</v>
      </c>
      <c r="R473" s="415">
        <v>13</v>
      </c>
      <c r="S473" s="415">
        <v>207</v>
      </c>
      <c r="T473" s="415">
        <v>70</v>
      </c>
      <c r="U473" s="415">
        <v>100</v>
      </c>
      <c r="V473" s="415">
        <v>15</v>
      </c>
      <c r="W473" s="415">
        <v>22</v>
      </c>
      <c r="X473" s="415">
        <v>208</v>
      </c>
      <c r="Y473" s="415">
        <v>67</v>
      </c>
      <c r="Z473" s="415">
        <v>107</v>
      </c>
      <c r="AA473" s="415">
        <v>19</v>
      </c>
      <c r="AB473" s="415">
        <v>15</v>
      </c>
    </row>
    <row r="474" spans="1:28" ht="31.5" x14ac:dyDescent="0.2">
      <c r="A474" s="523"/>
      <c r="B474" s="422" t="s">
        <v>290</v>
      </c>
      <c r="C474" s="424"/>
      <c r="D474" s="415">
        <v>84</v>
      </c>
      <c r="E474" s="415">
        <v>28</v>
      </c>
      <c r="F474" s="415">
        <v>51</v>
      </c>
      <c r="G474" s="415" t="s">
        <v>549</v>
      </c>
      <c r="H474" s="415" t="s">
        <v>549</v>
      </c>
      <c r="I474" s="415">
        <v>63</v>
      </c>
      <c r="J474" s="415">
        <v>15</v>
      </c>
      <c r="K474" s="415">
        <v>43</v>
      </c>
      <c r="L474" s="415" t="s">
        <v>549</v>
      </c>
      <c r="M474" s="415" t="s">
        <v>549</v>
      </c>
      <c r="N474" s="415">
        <v>49</v>
      </c>
      <c r="O474" s="415">
        <v>9</v>
      </c>
      <c r="P474" s="415">
        <v>33</v>
      </c>
      <c r="Q474" s="415" t="s">
        <v>549</v>
      </c>
      <c r="R474" s="415" t="s">
        <v>549</v>
      </c>
      <c r="S474" s="415">
        <v>45</v>
      </c>
      <c r="T474" s="415" t="s">
        <v>549</v>
      </c>
      <c r="U474" s="415">
        <v>26</v>
      </c>
      <c r="V474" s="415" t="s">
        <v>549</v>
      </c>
      <c r="W474" s="415">
        <v>6</v>
      </c>
      <c r="X474" s="415">
        <v>49</v>
      </c>
      <c r="Y474" s="415" t="s">
        <v>549</v>
      </c>
      <c r="Z474" s="415">
        <v>24</v>
      </c>
      <c r="AA474" s="415">
        <v>4</v>
      </c>
      <c r="AB474" s="415" t="s">
        <v>549</v>
      </c>
    </row>
    <row r="475" spans="1:28" ht="31.5" x14ac:dyDescent="0.2">
      <c r="A475" s="523"/>
      <c r="B475" s="422" t="s">
        <v>40</v>
      </c>
      <c r="C475" s="424"/>
      <c r="D475" s="415">
        <v>57</v>
      </c>
      <c r="E475" s="415">
        <v>17</v>
      </c>
      <c r="F475" s="415">
        <v>24</v>
      </c>
      <c r="G475" s="415" t="s">
        <v>549</v>
      </c>
      <c r="H475" s="415" t="s">
        <v>549</v>
      </c>
      <c r="I475" s="415">
        <v>64</v>
      </c>
      <c r="J475" s="415">
        <v>21</v>
      </c>
      <c r="K475" s="415">
        <v>24</v>
      </c>
      <c r="L475" s="415" t="s">
        <v>549</v>
      </c>
      <c r="M475" s="415" t="s">
        <v>549</v>
      </c>
      <c r="N475" s="415">
        <v>85</v>
      </c>
      <c r="O475" s="415">
        <v>22</v>
      </c>
      <c r="P475" s="415">
        <v>20</v>
      </c>
      <c r="Q475" s="415">
        <v>38</v>
      </c>
      <c r="R475" s="415">
        <v>5</v>
      </c>
      <c r="S475" s="415">
        <v>89</v>
      </c>
      <c r="T475" s="415">
        <v>35</v>
      </c>
      <c r="U475" s="415">
        <v>22</v>
      </c>
      <c r="V475" s="415">
        <v>27</v>
      </c>
      <c r="W475" s="415">
        <v>5</v>
      </c>
      <c r="X475" s="415">
        <v>74</v>
      </c>
      <c r="Y475" s="415">
        <v>24</v>
      </c>
      <c r="Z475" s="415">
        <v>20</v>
      </c>
      <c r="AA475" s="415">
        <v>25</v>
      </c>
      <c r="AB475" s="415">
        <v>5</v>
      </c>
    </row>
    <row r="476" spans="1:28" ht="21" x14ac:dyDescent="0.2">
      <c r="A476" s="523"/>
      <c r="B476" s="422" t="s">
        <v>291</v>
      </c>
      <c r="C476" s="424"/>
      <c r="D476" s="415">
        <v>4524</v>
      </c>
      <c r="E476" s="415">
        <v>2678</v>
      </c>
      <c r="F476" s="415">
        <v>1309</v>
      </c>
      <c r="G476" s="415">
        <v>347</v>
      </c>
      <c r="H476" s="415">
        <v>190</v>
      </c>
      <c r="I476" s="415">
        <v>4398</v>
      </c>
      <c r="J476" s="415">
        <v>2562</v>
      </c>
      <c r="K476" s="415">
        <v>1198</v>
      </c>
      <c r="L476" s="415">
        <v>413</v>
      </c>
      <c r="M476" s="415">
        <v>225</v>
      </c>
      <c r="N476" s="415">
        <v>4580</v>
      </c>
      <c r="O476" s="415">
        <v>2665</v>
      </c>
      <c r="P476" s="415">
        <v>1218</v>
      </c>
      <c r="Q476" s="415">
        <v>406</v>
      </c>
      <c r="R476" s="415">
        <v>291</v>
      </c>
      <c r="S476" s="415">
        <v>4606</v>
      </c>
      <c r="T476" s="415">
        <v>2581</v>
      </c>
      <c r="U476" s="415">
        <v>1242</v>
      </c>
      <c r="V476" s="415">
        <v>468</v>
      </c>
      <c r="W476" s="415">
        <v>315</v>
      </c>
      <c r="X476" s="415">
        <v>4808</v>
      </c>
      <c r="Y476" s="415">
        <v>2687</v>
      </c>
      <c r="Z476" s="415">
        <v>1369</v>
      </c>
      <c r="AA476" s="415">
        <v>465</v>
      </c>
      <c r="AB476" s="415">
        <v>287</v>
      </c>
    </row>
    <row r="477" spans="1:28" x14ac:dyDescent="0.2">
      <c r="A477" s="523"/>
      <c r="B477" s="422" t="s">
        <v>293</v>
      </c>
      <c r="C477" s="424"/>
      <c r="D477" s="415">
        <v>369</v>
      </c>
      <c r="E477" s="415">
        <v>111</v>
      </c>
      <c r="F477" s="415">
        <v>187</v>
      </c>
      <c r="G477" s="415">
        <v>47</v>
      </c>
      <c r="H477" s="415">
        <v>24</v>
      </c>
      <c r="I477" s="415">
        <v>295</v>
      </c>
      <c r="J477" s="415">
        <v>70</v>
      </c>
      <c r="K477" s="415">
        <v>167</v>
      </c>
      <c r="L477" s="415">
        <v>24</v>
      </c>
      <c r="M477" s="415">
        <v>34</v>
      </c>
      <c r="N477" s="415">
        <v>304</v>
      </c>
      <c r="O477" s="415">
        <v>62</v>
      </c>
      <c r="P477" s="415">
        <v>172</v>
      </c>
      <c r="Q477" s="415">
        <v>34</v>
      </c>
      <c r="R477" s="415">
        <v>36</v>
      </c>
      <c r="S477" s="415">
        <v>306</v>
      </c>
      <c r="T477" s="415">
        <v>57</v>
      </c>
      <c r="U477" s="415">
        <v>183</v>
      </c>
      <c r="V477" s="415">
        <v>28</v>
      </c>
      <c r="W477" s="415">
        <v>38</v>
      </c>
      <c r="X477" s="415">
        <v>320</v>
      </c>
      <c r="Y477" s="415">
        <v>68</v>
      </c>
      <c r="Z477" s="415">
        <v>186</v>
      </c>
      <c r="AA477" s="415">
        <v>33</v>
      </c>
      <c r="AB477" s="415">
        <v>33</v>
      </c>
    </row>
    <row r="478" spans="1:28" x14ac:dyDescent="0.2">
      <c r="A478" s="523"/>
      <c r="B478" s="422" t="s">
        <v>271</v>
      </c>
      <c r="C478" s="424"/>
      <c r="D478" s="415">
        <v>6505</v>
      </c>
      <c r="E478" s="415">
        <v>3363</v>
      </c>
      <c r="F478" s="415">
        <v>2262</v>
      </c>
      <c r="G478" s="415">
        <v>550</v>
      </c>
      <c r="H478" s="415">
        <v>330</v>
      </c>
      <c r="I478" s="415">
        <v>6138</v>
      </c>
      <c r="J478" s="415">
        <v>3146</v>
      </c>
      <c r="K478" s="415">
        <v>2039</v>
      </c>
      <c r="L478" s="415">
        <v>588</v>
      </c>
      <c r="M478" s="415">
        <v>365</v>
      </c>
      <c r="N478" s="415">
        <v>6251</v>
      </c>
      <c r="O478" s="415">
        <v>3222</v>
      </c>
      <c r="P478" s="415">
        <v>2018</v>
      </c>
      <c r="Q478" s="415">
        <v>573</v>
      </c>
      <c r="R478" s="415">
        <v>438</v>
      </c>
      <c r="S478" s="415">
        <v>6263</v>
      </c>
      <c r="T478" s="415">
        <v>3075</v>
      </c>
      <c r="U478" s="415">
        <v>2047</v>
      </c>
      <c r="V478" s="415">
        <v>663</v>
      </c>
      <c r="W478" s="415">
        <v>478</v>
      </c>
      <c r="X478" s="415">
        <v>6545</v>
      </c>
      <c r="Y478" s="415">
        <v>3188</v>
      </c>
      <c r="Z478" s="415">
        <v>2212</v>
      </c>
      <c r="AA478" s="415">
        <v>697</v>
      </c>
      <c r="AB478" s="415">
        <v>448</v>
      </c>
    </row>
    <row r="479" spans="1:28" ht="21" x14ac:dyDescent="0.2">
      <c r="A479" s="523"/>
      <c r="B479" s="422" t="s">
        <v>359</v>
      </c>
      <c r="C479" s="424"/>
      <c r="D479" s="415">
        <v>6136</v>
      </c>
      <c r="E479" s="415">
        <v>3252</v>
      </c>
      <c r="F479" s="415">
        <v>2075</v>
      </c>
      <c r="G479" s="415">
        <v>503</v>
      </c>
      <c r="H479" s="415">
        <v>306</v>
      </c>
      <c r="I479" s="415">
        <v>5843</v>
      </c>
      <c r="J479" s="415">
        <v>3076</v>
      </c>
      <c r="K479" s="415">
        <v>1872</v>
      </c>
      <c r="L479" s="415">
        <v>564</v>
      </c>
      <c r="M479" s="415">
        <v>331</v>
      </c>
      <c r="N479" s="415">
        <v>5947</v>
      </c>
      <c r="O479" s="415">
        <v>3160</v>
      </c>
      <c r="P479" s="415">
        <v>1846</v>
      </c>
      <c r="Q479" s="415">
        <v>539</v>
      </c>
      <c r="R479" s="415">
        <v>402</v>
      </c>
      <c r="S479" s="415">
        <v>5957</v>
      </c>
      <c r="T479" s="415">
        <v>3018</v>
      </c>
      <c r="U479" s="415">
        <v>1864</v>
      </c>
      <c r="V479" s="415">
        <v>635</v>
      </c>
      <c r="W479" s="415">
        <v>440</v>
      </c>
      <c r="X479" s="415">
        <v>6225</v>
      </c>
      <c r="Y479" s="415">
        <v>3120</v>
      </c>
      <c r="Z479" s="415">
        <v>2026</v>
      </c>
      <c r="AA479" s="415">
        <v>664</v>
      </c>
      <c r="AB479" s="415">
        <v>415</v>
      </c>
    </row>
    <row r="480" spans="1:28" x14ac:dyDescent="0.2">
      <c r="A480" s="523"/>
      <c r="B480" s="422" t="s">
        <v>41</v>
      </c>
      <c r="C480" s="424"/>
      <c r="D480" s="415">
        <v>1064</v>
      </c>
      <c r="E480" s="415">
        <v>696</v>
      </c>
      <c r="F480" s="415">
        <v>277</v>
      </c>
      <c r="G480" s="415" t="s">
        <v>549</v>
      </c>
      <c r="H480" s="415" t="s">
        <v>549</v>
      </c>
      <c r="I480" s="415">
        <v>1112</v>
      </c>
      <c r="J480" s="415">
        <v>695</v>
      </c>
      <c r="K480" s="415">
        <v>268</v>
      </c>
      <c r="L480" s="415" t="s">
        <v>549</v>
      </c>
      <c r="M480" s="415" t="s">
        <v>549</v>
      </c>
      <c r="N480" s="415">
        <v>1131</v>
      </c>
      <c r="O480" s="415">
        <v>735</v>
      </c>
      <c r="P480" s="415">
        <v>251</v>
      </c>
      <c r="Q480" s="415">
        <v>101</v>
      </c>
      <c r="R480" s="415">
        <v>44</v>
      </c>
      <c r="S480" s="415">
        <v>1231</v>
      </c>
      <c r="T480" s="415">
        <v>805</v>
      </c>
      <c r="U480" s="415">
        <v>262</v>
      </c>
      <c r="V480" s="415">
        <v>114</v>
      </c>
      <c r="W480" s="415">
        <v>50</v>
      </c>
      <c r="X480" s="415">
        <v>1273</v>
      </c>
      <c r="Y480" s="415">
        <v>817</v>
      </c>
      <c r="Z480" s="415">
        <v>284</v>
      </c>
      <c r="AA480" s="415">
        <v>128</v>
      </c>
      <c r="AB480" s="415">
        <v>44</v>
      </c>
    </row>
    <row r="481" spans="1:28" x14ac:dyDescent="0.2">
      <c r="A481" s="523"/>
      <c r="B481" s="422" t="s">
        <v>42</v>
      </c>
      <c r="C481" s="424"/>
      <c r="D481" s="415">
        <v>1483</v>
      </c>
      <c r="E481" s="415">
        <v>951</v>
      </c>
      <c r="F481" s="415">
        <v>385</v>
      </c>
      <c r="G481" s="415">
        <v>104</v>
      </c>
      <c r="H481" s="415">
        <v>43</v>
      </c>
      <c r="I481" s="415">
        <v>1365</v>
      </c>
      <c r="J481" s="415">
        <v>866</v>
      </c>
      <c r="K481" s="415">
        <v>305</v>
      </c>
      <c r="L481" s="415">
        <v>145</v>
      </c>
      <c r="M481" s="415">
        <v>49</v>
      </c>
      <c r="N481" s="415">
        <v>1458</v>
      </c>
      <c r="O481" s="415">
        <v>935</v>
      </c>
      <c r="P481" s="415">
        <v>336</v>
      </c>
      <c r="Q481" s="415">
        <v>107</v>
      </c>
      <c r="R481" s="415">
        <v>80</v>
      </c>
      <c r="S481" s="415">
        <v>1432</v>
      </c>
      <c r="T481" s="415">
        <v>873</v>
      </c>
      <c r="U481" s="415">
        <v>335</v>
      </c>
      <c r="V481" s="415">
        <v>147</v>
      </c>
      <c r="W481" s="415">
        <v>77</v>
      </c>
      <c r="X481" s="415">
        <v>1443</v>
      </c>
      <c r="Y481" s="415">
        <v>883</v>
      </c>
      <c r="Z481" s="415">
        <v>360</v>
      </c>
      <c r="AA481" s="415">
        <v>137</v>
      </c>
      <c r="AB481" s="415">
        <v>63</v>
      </c>
    </row>
    <row r="482" spans="1:28" x14ac:dyDescent="0.2">
      <c r="A482" s="523"/>
      <c r="B482" s="422" t="s">
        <v>43</v>
      </c>
      <c r="C482" s="424"/>
      <c r="D482" s="415">
        <v>1120</v>
      </c>
      <c r="E482" s="415">
        <v>649</v>
      </c>
      <c r="F482" s="415">
        <v>309</v>
      </c>
      <c r="G482" s="415">
        <v>104</v>
      </c>
      <c r="H482" s="415">
        <v>58</v>
      </c>
      <c r="I482" s="415">
        <v>1078</v>
      </c>
      <c r="J482" s="415">
        <v>591</v>
      </c>
      <c r="K482" s="415">
        <v>338</v>
      </c>
      <c r="L482" s="415">
        <v>70</v>
      </c>
      <c r="M482" s="415">
        <v>79</v>
      </c>
      <c r="N482" s="415">
        <v>1098</v>
      </c>
      <c r="O482" s="415">
        <v>605</v>
      </c>
      <c r="P482" s="415">
        <v>313</v>
      </c>
      <c r="Q482" s="415">
        <v>79</v>
      </c>
      <c r="R482" s="415">
        <v>101</v>
      </c>
      <c r="S482" s="415">
        <v>1055</v>
      </c>
      <c r="T482" s="415">
        <v>537</v>
      </c>
      <c r="U482" s="415">
        <v>337</v>
      </c>
      <c r="V482" s="415">
        <v>87</v>
      </c>
      <c r="W482" s="415">
        <v>94</v>
      </c>
      <c r="X482" s="415">
        <v>1163</v>
      </c>
      <c r="Y482" s="415">
        <v>622</v>
      </c>
      <c r="Z482" s="415">
        <v>367</v>
      </c>
      <c r="AA482" s="415">
        <v>81</v>
      </c>
      <c r="AB482" s="415">
        <v>93</v>
      </c>
    </row>
    <row r="483" spans="1:28" x14ac:dyDescent="0.2">
      <c r="A483" s="523"/>
      <c r="B483" s="422" t="s">
        <v>44</v>
      </c>
      <c r="C483" s="424"/>
      <c r="D483" s="415">
        <v>800</v>
      </c>
      <c r="E483" s="415">
        <v>365</v>
      </c>
      <c r="F483" s="415">
        <v>314</v>
      </c>
      <c r="G483" s="415">
        <v>56</v>
      </c>
      <c r="H483" s="415">
        <v>65</v>
      </c>
      <c r="I483" s="415">
        <v>779</v>
      </c>
      <c r="J483" s="415">
        <v>389</v>
      </c>
      <c r="K483" s="415">
        <v>263</v>
      </c>
      <c r="L483" s="415">
        <v>71</v>
      </c>
      <c r="M483" s="415">
        <v>56</v>
      </c>
      <c r="N483" s="415">
        <v>808</v>
      </c>
      <c r="O483" s="415">
        <v>368</v>
      </c>
      <c r="P483" s="415">
        <v>298</v>
      </c>
      <c r="Q483" s="415">
        <v>81</v>
      </c>
      <c r="R483" s="415">
        <v>61</v>
      </c>
      <c r="S483" s="415">
        <v>799</v>
      </c>
      <c r="T483" s="415">
        <v>331</v>
      </c>
      <c r="U483" s="415">
        <v>286</v>
      </c>
      <c r="V483" s="415">
        <v>93</v>
      </c>
      <c r="W483" s="415">
        <v>89</v>
      </c>
      <c r="X483" s="415">
        <v>855</v>
      </c>
      <c r="Y483" s="415">
        <v>341</v>
      </c>
      <c r="Z483" s="415">
        <v>338</v>
      </c>
      <c r="AA483" s="415">
        <v>94</v>
      </c>
      <c r="AB483" s="415">
        <v>82</v>
      </c>
    </row>
    <row r="484" spans="1:28" x14ac:dyDescent="0.2">
      <c r="A484" s="523"/>
      <c r="B484" s="422" t="s">
        <v>46</v>
      </c>
      <c r="C484" s="424"/>
      <c r="D484" s="415">
        <v>608</v>
      </c>
      <c r="E484" s="415">
        <v>246</v>
      </c>
      <c r="F484" s="415">
        <v>263</v>
      </c>
      <c r="G484" s="415">
        <v>55</v>
      </c>
      <c r="H484" s="415">
        <v>44</v>
      </c>
      <c r="I484" s="415">
        <v>537</v>
      </c>
      <c r="J484" s="415">
        <v>222</v>
      </c>
      <c r="K484" s="415">
        <v>227</v>
      </c>
      <c r="L484" s="415">
        <v>52</v>
      </c>
      <c r="M484" s="415">
        <v>36</v>
      </c>
      <c r="N484" s="415">
        <v>517</v>
      </c>
      <c r="O484" s="415">
        <v>219</v>
      </c>
      <c r="P484" s="415">
        <v>205</v>
      </c>
      <c r="Q484" s="415">
        <v>53</v>
      </c>
      <c r="R484" s="415">
        <v>40</v>
      </c>
      <c r="S484" s="415">
        <v>503</v>
      </c>
      <c r="T484" s="415">
        <v>186</v>
      </c>
      <c r="U484" s="415">
        <v>218</v>
      </c>
      <c r="V484" s="415">
        <v>57</v>
      </c>
      <c r="W484" s="415">
        <v>42</v>
      </c>
      <c r="X484" s="415">
        <v>558</v>
      </c>
      <c r="Y484" s="415">
        <v>185</v>
      </c>
      <c r="Z484" s="415">
        <v>228</v>
      </c>
      <c r="AA484" s="415">
        <v>86</v>
      </c>
      <c r="AB484" s="415">
        <v>59</v>
      </c>
    </row>
    <row r="485" spans="1:28" x14ac:dyDescent="0.2">
      <c r="A485" s="523"/>
      <c r="B485" s="422" t="s">
        <v>47</v>
      </c>
      <c r="C485" s="424"/>
      <c r="D485" s="415">
        <v>402</v>
      </c>
      <c r="E485" s="415">
        <v>139</v>
      </c>
      <c r="F485" s="415">
        <v>187</v>
      </c>
      <c r="G485" s="415">
        <v>38</v>
      </c>
      <c r="H485" s="415">
        <v>38</v>
      </c>
      <c r="I485" s="415">
        <v>376</v>
      </c>
      <c r="J485" s="415">
        <v>125</v>
      </c>
      <c r="K485" s="415">
        <v>177</v>
      </c>
      <c r="L485" s="415">
        <v>43</v>
      </c>
      <c r="M485" s="415">
        <v>31</v>
      </c>
      <c r="N485" s="415">
        <v>329</v>
      </c>
      <c r="O485" s="415">
        <v>124</v>
      </c>
      <c r="P485" s="415">
        <v>143</v>
      </c>
      <c r="Q485" s="415">
        <v>35</v>
      </c>
      <c r="R485" s="415">
        <v>27</v>
      </c>
      <c r="S485" s="415">
        <v>342</v>
      </c>
      <c r="T485" s="415">
        <v>111</v>
      </c>
      <c r="U485" s="415">
        <v>149</v>
      </c>
      <c r="V485" s="415">
        <v>50</v>
      </c>
      <c r="W485" s="415">
        <v>32</v>
      </c>
      <c r="X485" s="415">
        <v>338</v>
      </c>
      <c r="Y485" s="415">
        <v>102</v>
      </c>
      <c r="Z485" s="415">
        <v>161</v>
      </c>
      <c r="AA485" s="415">
        <v>43</v>
      </c>
      <c r="AB485" s="415">
        <v>32</v>
      </c>
    </row>
    <row r="486" spans="1:28" x14ac:dyDescent="0.2">
      <c r="A486" s="523"/>
      <c r="B486" s="422" t="s">
        <v>292</v>
      </c>
      <c r="C486" s="424"/>
      <c r="D486" s="415">
        <v>276</v>
      </c>
      <c r="E486" s="415">
        <v>81</v>
      </c>
      <c r="F486" s="415">
        <v>146</v>
      </c>
      <c r="G486" s="415">
        <v>31</v>
      </c>
      <c r="H486" s="415">
        <v>18</v>
      </c>
      <c r="I486" s="415">
        <v>251</v>
      </c>
      <c r="J486" s="415">
        <v>89</v>
      </c>
      <c r="K486" s="415">
        <v>122</v>
      </c>
      <c r="L486" s="415">
        <v>19</v>
      </c>
      <c r="M486" s="415">
        <v>21</v>
      </c>
      <c r="N486" s="415">
        <v>260</v>
      </c>
      <c r="O486" s="415">
        <v>73</v>
      </c>
      <c r="P486" s="415">
        <v>142</v>
      </c>
      <c r="Q486" s="415">
        <v>24</v>
      </c>
      <c r="R486" s="415">
        <v>21</v>
      </c>
      <c r="S486" s="415">
        <v>209</v>
      </c>
      <c r="T486" s="415">
        <v>60</v>
      </c>
      <c r="U486" s="415">
        <v>96</v>
      </c>
      <c r="V486" s="415">
        <v>27</v>
      </c>
      <c r="W486" s="415">
        <v>26</v>
      </c>
      <c r="X486" s="415">
        <v>244</v>
      </c>
      <c r="Y486" s="415">
        <v>72</v>
      </c>
      <c r="Z486" s="415">
        <v>121</v>
      </c>
      <c r="AA486" s="415">
        <v>32</v>
      </c>
      <c r="AB486" s="415">
        <v>19</v>
      </c>
    </row>
    <row r="487" spans="1:28" x14ac:dyDescent="0.2">
      <c r="A487" s="523"/>
      <c r="B487" s="422" t="s">
        <v>49</v>
      </c>
      <c r="C487" s="424"/>
      <c r="D487" s="415">
        <v>181</v>
      </c>
      <c r="E487" s="415">
        <v>61</v>
      </c>
      <c r="F487" s="415">
        <v>91</v>
      </c>
      <c r="G487" s="415">
        <v>21</v>
      </c>
      <c r="H487" s="415">
        <v>8</v>
      </c>
      <c r="I487" s="415">
        <v>188</v>
      </c>
      <c r="J487" s="415">
        <v>49</v>
      </c>
      <c r="K487" s="415">
        <v>102</v>
      </c>
      <c r="L487" s="415">
        <v>27</v>
      </c>
      <c r="M487" s="415">
        <v>10</v>
      </c>
      <c r="N487" s="415">
        <v>151</v>
      </c>
      <c r="O487" s="415">
        <v>46</v>
      </c>
      <c r="P487" s="415">
        <v>83</v>
      </c>
      <c r="Q487" s="415">
        <v>11</v>
      </c>
      <c r="R487" s="415">
        <v>11</v>
      </c>
      <c r="S487" s="415">
        <v>181</v>
      </c>
      <c r="T487" s="415">
        <v>57</v>
      </c>
      <c r="U487" s="415">
        <v>89</v>
      </c>
      <c r="V487" s="415">
        <v>20</v>
      </c>
      <c r="W487" s="415">
        <v>15</v>
      </c>
      <c r="X487" s="415">
        <v>166</v>
      </c>
      <c r="Y487" s="415">
        <v>49</v>
      </c>
      <c r="Z487" s="415">
        <v>90</v>
      </c>
      <c r="AA487" s="415">
        <v>20</v>
      </c>
      <c r="AB487" s="415">
        <v>7</v>
      </c>
    </row>
    <row r="488" spans="1:28" x14ac:dyDescent="0.2">
      <c r="A488" s="523"/>
      <c r="B488" s="422" t="s">
        <v>50</v>
      </c>
      <c r="C488" s="424"/>
      <c r="D488" s="415">
        <v>145</v>
      </c>
      <c r="E488" s="415">
        <v>47</v>
      </c>
      <c r="F488" s="415">
        <v>79</v>
      </c>
      <c r="G488" s="415">
        <v>11</v>
      </c>
      <c r="H488" s="415">
        <v>8</v>
      </c>
      <c r="I488" s="415">
        <v>93</v>
      </c>
      <c r="J488" s="415">
        <v>29</v>
      </c>
      <c r="K488" s="415">
        <v>46</v>
      </c>
      <c r="L488" s="415">
        <v>10</v>
      </c>
      <c r="M488" s="415">
        <v>8</v>
      </c>
      <c r="N488" s="415">
        <v>110</v>
      </c>
      <c r="O488" s="415">
        <v>33</v>
      </c>
      <c r="P488" s="415">
        <v>55</v>
      </c>
      <c r="Q488" s="415">
        <v>10</v>
      </c>
      <c r="R488" s="415">
        <v>12</v>
      </c>
      <c r="S488" s="415">
        <v>116</v>
      </c>
      <c r="T488" s="415">
        <v>23</v>
      </c>
      <c r="U488" s="415">
        <v>70</v>
      </c>
      <c r="V488" s="415">
        <v>13</v>
      </c>
      <c r="W488" s="415">
        <v>10</v>
      </c>
      <c r="X488" s="415">
        <v>111</v>
      </c>
      <c r="Y488" s="415">
        <v>25</v>
      </c>
      <c r="Z488" s="415">
        <v>57</v>
      </c>
      <c r="AA488" s="415">
        <v>18</v>
      </c>
      <c r="AB488" s="415">
        <v>11</v>
      </c>
    </row>
    <row r="489" spans="1:28" ht="12.75" customHeight="1" x14ac:dyDescent="0.2">
      <c r="A489" s="523" t="s">
        <v>121</v>
      </c>
      <c r="B489" s="422" t="s">
        <v>101</v>
      </c>
      <c r="C489" s="424"/>
      <c r="D489" s="415">
        <v>12100</v>
      </c>
      <c r="E489" s="415">
        <v>6852</v>
      </c>
      <c r="F489" s="415">
        <v>3731</v>
      </c>
      <c r="G489" s="415">
        <v>976</v>
      </c>
      <c r="H489" s="415">
        <v>541</v>
      </c>
      <c r="I489" s="415">
        <v>11839</v>
      </c>
      <c r="J489" s="415">
        <v>6862</v>
      </c>
      <c r="K489" s="415">
        <v>3613</v>
      </c>
      <c r="L489" s="415">
        <v>878</v>
      </c>
      <c r="M489" s="415">
        <v>486</v>
      </c>
      <c r="N489" s="415">
        <v>11710</v>
      </c>
      <c r="O489" s="415">
        <v>7033</v>
      </c>
      <c r="P489" s="415">
        <v>3457</v>
      </c>
      <c r="Q489" s="415">
        <v>820</v>
      </c>
      <c r="R489" s="415">
        <v>400</v>
      </c>
      <c r="S489" s="415">
        <v>11541</v>
      </c>
      <c r="T489" s="415">
        <v>6651</v>
      </c>
      <c r="U489" s="415">
        <v>3390</v>
      </c>
      <c r="V489" s="415">
        <v>900</v>
      </c>
      <c r="W489" s="415">
        <v>600</v>
      </c>
      <c r="X489" s="415">
        <v>11611</v>
      </c>
      <c r="Y489" s="415">
        <v>6454</v>
      </c>
      <c r="Z489" s="415">
        <v>3364</v>
      </c>
      <c r="AA489" s="415">
        <v>992</v>
      </c>
      <c r="AB489" s="415">
        <v>801</v>
      </c>
    </row>
    <row r="490" spans="1:28" x14ac:dyDescent="0.2">
      <c r="A490" s="523"/>
      <c r="B490" s="422" t="s">
        <v>102</v>
      </c>
      <c r="C490" s="424"/>
      <c r="D490" s="415">
        <v>7223</v>
      </c>
      <c r="E490" s="415">
        <v>3781</v>
      </c>
      <c r="F490" s="415">
        <v>2525</v>
      </c>
      <c r="G490" s="415">
        <v>642</v>
      </c>
      <c r="H490" s="415">
        <v>275</v>
      </c>
      <c r="I490" s="415">
        <v>7373</v>
      </c>
      <c r="J490" s="415">
        <v>3917</v>
      </c>
      <c r="K490" s="415">
        <v>2622</v>
      </c>
      <c r="L490" s="415">
        <v>558</v>
      </c>
      <c r="M490" s="415">
        <v>276</v>
      </c>
      <c r="N490" s="415">
        <v>7222</v>
      </c>
      <c r="O490" s="415">
        <v>3976</v>
      </c>
      <c r="P490" s="415">
        <v>2470</v>
      </c>
      <c r="Q490" s="415">
        <v>507</v>
      </c>
      <c r="R490" s="415">
        <v>269</v>
      </c>
      <c r="S490" s="415">
        <v>7073</v>
      </c>
      <c r="T490" s="415">
        <v>3700</v>
      </c>
      <c r="U490" s="415">
        <v>2416</v>
      </c>
      <c r="V490" s="415">
        <v>588</v>
      </c>
      <c r="W490" s="415">
        <v>369</v>
      </c>
      <c r="X490" s="415">
        <v>6996</v>
      </c>
      <c r="Y490" s="415">
        <v>3518</v>
      </c>
      <c r="Z490" s="415">
        <v>2385</v>
      </c>
      <c r="AA490" s="415">
        <v>624</v>
      </c>
      <c r="AB490" s="415">
        <v>469</v>
      </c>
    </row>
    <row r="491" spans="1:28" x14ac:dyDescent="0.2">
      <c r="A491" s="523"/>
      <c r="B491" s="422" t="s">
        <v>54</v>
      </c>
      <c r="C491" s="424"/>
      <c r="D491" s="415">
        <v>17780</v>
      </c>
      <c r="E491" s="415">
        <v>10093</v>
      </c>
      <c r="F491" s="415">
        <v>5554</v>
      </c>
      <c r="G491" s="415">
        <v>1456</v>
      </c>
      <c r="H491" s="415">
        <v>677</v>
      </c>
      <c r="I491" s="415">
        <v>17736</v>
      </c>
      <c r="J491" s="415">
        <v>10286</v>
      </c>
      <c r="K491" s="415">
        <v>5521</v>
      </c>
      <c r="L491" s="415">
        <v>1292</v>
      </c>
      <c r="M491" s="415">
        <v>637</v>
      </c>
      <c r="N491" s="415">
        <v>17440</v>
      </c>
      <c r="O491" s="415">
        <v>10486</v>
      </c>
      <c r="P491" s="415">
        <v>5179</v>
      </c>
      <c r="Q491" s="415">
        <v>1212</v>
      </c>
      <c r="R491" s="415">
        <v>563</v>
      </c>
      <c r="S491" s="415">
        <v>16899</v>
      </c>
      <c r="T491" s="415">
        <v>9798</v>
      </c>
      <c r="U491" s="415">
        <v>4994</v>
      </c>
      <c r="V491" s="415">
        <v>1327</v>
      </c>
      <c r="W491" s="415">
        <v>780</v>
      </c>
      <c r="X491" s="415">
        <v>16344</v>
      </c>
      <c r="Y491" s="415">
        <v>9255</v>
      </c>
      <c r="Z491" s="415">
        <v>4753</v>
      </c>
      <c r="AA491" s="415">
        <v>1359</v>
      </c>
      <c r="AB491" s="415">
        <v>977</v>
      </c>
    </row>
    <row r="492" spans="1:28" x14ac:dyDescent="0.2">
      <c r="A492" s="523"/>
      <c r="B492" s="422" t="s">
        <v>55</v>
      </c>
      <c r="C492" s="424"/>
      <c r="D492" s="415">
        <v>1545</v>
      </c>
      <c r="E492" s="415">
        <v>542</v>
      </c>
      <c r="F492" s="415">
        <v>702</v>
      </c>
      <c r="G492" s="415">
        <v>162</v>
      </c>
      <c r="H492" s="415">
        <v>139</v>
      </c>
      <c r="I492" s="415">
        <v>1482</v>
      </c>
      <c r="J492" s="415">
        <v>496</v>
      </c>
      <c r="K492" s="415">
        <v>717</v>
      </c>
      <c r="L492" s="415">
        <v>144</v>
      </c>
      <c r="M492" s="415">
        <v>125</v>
      </c>
      <c r="N492" s="415">
        <v>1492</v>
      </c>
      <c r="O492" s="415">
        <v>523</v>
      </c>
      <c r="P492" s="415">
        <v>748</v>
      </c>
      <c r="Q492" s="415">
        <v>115</v>
      </c>
      <c r="R492" s="415">
        <v>106</v>
      </c>
      <c r="S492" s="415">
        <v>1715</v>
      </c>
      <c r="T492" s="415">
        <v>553</v>
      </c>
      <c r="U492" s="415">
        <v>812</v>
      </c>
      <c r="V492" s="415">
        <v>161</v>
      </c>
      <c r="W492" s="415">
        <v>189</v>
      </c>
      <c r="X492" s="415">
        <v>2263</v>
      </c>
      <c r="Y492" s="415">
        <v>717</v>
      </c>
      <c r="Z492" s="415">
        <v>996</v>
      </c>
      <c r="AA492" s="415">
        <v>257</v>
      </c>
      <c r="AB492" s="415">
        <v>293</v>
      </c>
    </row>
    <row r="493" spans="1:28" x14ac:dyDescent="0.2">
      <c r="A493" s="523"/>
      <c r="B493" s="422" t="s">
        <v>284</v>
      </c>
      <c r="C493" s="424"/>
      <c r="D493" s="415">
        <v>40</v>
      </c>
      <c r="E493" s="415">
        <v>15</v>
      </c>
      <c r="F493" s="415">
        <v>22</v>
      </c>
      <c r="G493" s="415" t="s">
        <v>549</v>
      </c>
      <c r="H493" s="415" t="s">
        <v>549</v>
      </c>
      <c r="I493" s="415">
        <v>33</v>
      </c>
      <c r="J493" s="415">
        <v>9</v>
      </c>
      <c r="K493" s="415">
        <v>16</v>
      </c>
      <c r="L493" s="415" t="s">
        <v>549</v>
      </c>
      <c r="M493" s="415" t="s">
        <v>549</v>
      </c>
      <c r="N493" s="415">
        <v>29</v>
      </c>
      <c r="O493" s="415">
        <v>11</v>
      </c>
      <c r="P493" s="415">
        <v>15</v>
      </c>
      <c r="Q493" s="415" t="s">
        <v>549</v>
      </c>
      <c r="R493" s="415" t="s">
        <v>549</v>
      </c>
      <c r="S493" s="415">
        <v>34</v>
      </c>
      <c r="T493" s="415">
        <v>11</v>
      </c>
      <c r="U493" s="415">
        <v>19</v>
      </c>
      <c r="V493" s="415" t="s">
        <v>549</v>
      </c>
      <c r="W493" s="415" t="s">
        <v>549</v>
      </c>
      <c r="X493" s="415">
        <v>59</v>
      </c>
      <c r="Y493" s="415">
        <v>25</v>
      </c>
      <c r="Z493" s="415">
        <v>23</v>
      </c>
      <c r="AA493" s="415">
        <v>7</v>
      </c>
      <c r="AB493" s="415">
        <v>4</v>
      </c>
    </row>
    <row r="494" spans="1:28" x14ac:dyDescent="0.2">
      <c r="A494" s="523"/>
      <c r="B494" s="422" t="s">
        <v>57</v>
      </c>
      <c r="C494" s="424"/>
      <c r="D494" s="415">
        <v>13</v>
      </c>
      <c r="E494" s="415" t="s">
        <v>549</v>
      </c>
      <c r="F494" s="415">
        <v>6</v>
      </c>
      <c r="G494" s="415" t="s">
        <v>549</v>
      </c>
      <c r="H494" s="416"/>
      <c r="I494" s="415">
        <v>13</v>
      </c>
      <c r="J494" s="415">
        <v>7</v>
      </c>
      <c r="K494" s="415" t="s">
        <v>549</v>
      </c>
      <c r="L494" s="415" t="s">
        <v>549</v>
      </c>
      <c r="M494" s="416"/>
      <c r="N494" s="415">
        <v>12</v>
      </c>
      <c r="O494" s="415">
        <v>5</v>
      </c>
      <c r="P494" s="415">
        <v>7</v>
      </c>
      <c r="Q494" s="416"/>
      <c r="R494" s="416"/>
      <c r="S494" s="415">
        <v>13</v>
      </c>
      <c r="T494" s="415">
        <v>5</v>
      </c>
      <c r="U494" s="415">
        <v>8</v>
      </c>
      <c r="V494" s="416"/>
      <c r="W494" s="416"/>
      <c r="X494" s="415">
        <v>15</v>
      </c>
      <c r="Y494" s="415" t="s">
        <v>549</v>
      </c>
      <c r="Z494" s="415">
        <v>8</v>
      </c>
      <c r="AA494" s="415" t="s">
        <v>549</v>
      </c>
      <c r="AB494" s="415" t="s">
        <v>549</v>
      </c>
    </row>
    <row r="495" spans="1:28" ht="21" customHeight="1" x14ac:dyDescent="0.2">
      <c r="A495" s="523"/>
      <c r="B495" s="422" t="s">
        <v>285</v>
      </c>
      <c r="C495" s="424"/>
      <c r="D495" s="415">
        <v>513</v>
      </c>
      <c r="E495" s="415">
        <v>208</v>
      </c>
      <c r="F495" s="415">
        <v>211</v>
      </c>
      <c r="G495" s="415">
        <v>82</v>
      </c>
      <c r="H495" s="415">
        <v>12</v>
      </c>
      <c r="I495" s="415">
        <v>411</v>
      </c>
      <c r="J495" s="415">
        <v>174</v>
      </c>
      <c r="K495" s="415">
        <v>188</v>
      </c>
      <c r="L495" s="415">
        <v>37</v>
      </c>
      <c r="M495" s="415">
        <v>12</v>
      </c>
      <c r="N495" s="415">
        <v>389</v>
      </c>
      <c r="O495" s="415">
        <v>165</v>
      </c>
      <c r="P495" s="415">
        <v>162</v>
      </c>
      <c r="Q495" s="415">
        <v>57</v>
      </c>
      <c r="R495" s="415">
        <v>5</v>
      </c>
      <c r="S495" s="415">
        <v>405</v>
      </c>
      <c r="T495" s="415">
        <v>166</v>
      </c>
      <c r="U495" s="415">
        <v>172</v>
      </c>
      <c r="V495" s="415">
        <v>58</v>
      </c>
      <c r="W495" s="415">
        <v>9</v>
      </c>
      <c r="X495" s="415">
        <v>356</v>
      </c>
      <c r="Y495" s="415">
        <v>148</v>
      </c>
      <c r="Z495" s="415">
        <v>147</v>
      </c>
      <c r="AA495" s="415">
        <v>47</v>
      </c>
      <c r="AB495" s="415">
        <v>14</v>
      </c>
    </row>
    <row r="496" spans="1:28" ht="21" customHeight="1" x14ac:dyDescent="0.2">
      <c r="A496" s="523"/>
      <c r="B496" s="422" t="s">
        <v>286</v>
      </c>
      <c r="C496" s="424"/>
      <c r="D496" s="415">
        <v>5742</v>
      </c>
      <c r="E496" s="415">
        <v>2715</v>
      </c>
      <c r="F496" s="415">
        <v>2047</v>
      </c>
      <c r="G496" s="415">
        <v>668</v>
      </c>
      <c r="H496" s="415">
        <v>312</v>
      </c>
      <c r="I496" s="415">
        <v>5678</v>
      </c>
      <c r="J496" s="415">
        <v>2773</v>
      </c>
      <c r="K496" s="415">
        <v>2009</v>
      </c>
      <c r="L496" s="415">
        <v>596</v>
      </c>
      <c r="M496" s="415">
        <v>300</v>
      </c>
      <c r="N496" s="415">
        <v>5603</v>
      </c>
      <c r="O496" s="415">
        <v>2884</v>
      </c>
      <c r="P496" s="415">
        <v>1925</v>
      </c>
      <c r="Q496" s="415">
        <v>567</v>
      </c>
      <c r="R496" s="415">
        <v>227</v>
      </c>
      <c r="S496" s="415">
        <v>5265</v>
      </c>
      <c r="T496" s="415">
        <v>2497</v>
      </c>
      <c r="U496" s="415">
        <v>1805</v>
      </c>
      <c r="V496" s="415">
        <v>630</v>
      </c>
      <c r="W496" s="415">
        <v>333</v>
      </c>
      <c r="X496" s="415">
        <v>5356</v>
      </c>
      <c r="Y496" s="415">
        <v>2460</v>
      </c>
      <c r="Z496" s="415">
        <v>1784</v>
      </c>
      <c r="AA496" s="415">
        <v>655</v>
      </c>
      <c r="AB496" s="415">
        <v>457</v>
      </c>
    </row>
    <row r="497" spans="1:28" ht="21" x14ac:dyDescent="0.2">
      <c r="A497" s="523"/>
      <c r="B497" s="422" t="s">
        <v>170</v>
      </c>
      <c r="C497" s="424"/>
      <c r="D497" s="415">
        <v>9014</v>
      </c>
      <c r="E497" s="415">
        <v>6112</v>
      </c>
      <c r="F497" s="415">
        <v>2023</v>
      </c>
      <c r="G497" s="415">
        <v>558</v>
      </c>
      <c r="H497" s="415">
        <v>321</v>
      </c>
      <c r="I497" s="415">
        <v>9120</v>
      </c>
      <c r="J497" s="415">
        <v>6332</v>
      </c>
      <c r="K497" s="415">
        <v>1956</v>
      </c>
      <c r="L497" s="415">
        <v>564</v>
      </c>
      <c r="M497" s="415">
        <v>268</v>
      </c>
      <c r="N497" s="415">
        <v>9262</v>
      </c>
      <c r="O497" s="415">
        <v>6598</v>
      </c>
      <c r="P497" s="415">
        <v>1894</v>
      </c>
      <c r="Q497" s="415">
        <v>496</v>
      </c>
      <c r="R497" s="415">
        <v>274</v>
      </c>
      <c r="S497" s="415">
        <v>9315</v>
      </c>
      <c r="T497" s="415">
        <v>6444</v>
      </c>
      <c r="U497" s="415">
        <v>1957</v>
      </c>
      <c r="V497" s="415">
        <v>540</v>
      </c>
      <c r="W497" s="415">
        <v>374</v>
      </c>
      <c r="X497" s="415">
        <v>9243</v>
      </c>
      <c r="Y497" s="415">
        <v>6106</v>
      </c>
      <c r="Z497" s="415">
        <v>1977</v>
      </c>
      <c r="AA497" s="415">
        <v>676</v>
      </c>
      <c r="AB497" s="415">
        <v>484</v>
      </c>
    </row>
    <row r="498" spans="1:28" ht="21" x14ac:dyDescent="0.2">
      <c r="A498" s="523"/>
      <c r="B498" s="422" t="s">
        <v>60</v>
      </c>
      <c r="C498" s="424"/>
      <c r="D498" s="415">
        <v>1101</v>
      </c>
      <c r="E498" s="415">
        <v>310</v>
      </c>
      <c r="F498" s="415">
        <v>676</v>
      </c>
      <c r="G498" s="415">
        <v>78</v>
      </c>
      <c r="H498" s="415">
        <v>37</v>
      </c>
      <c r="I498" s="415">
        <v>1073</v>
      </c>
      <c r="J498" s="415">
        <v>309</v>
      </c>
      <c r="K498" s="415">
        <v>661</v>
      </c>
      <c r="L498" s="415">
        <v>63</v>
      </c>
      <c r="M498" s="415">
        <v>40</v>
      </c>
      <c r="N498" s="415">
        <v>946</v>
      </c>
      <c r="O498" s="415">
        <v>253</v>
      </c>
      <c r="P498" s="415">
        <v>616</v>
      </c>
      <c r="Q498" s="415">
        <v>30</v>
      </c>
      <c r="R498" s="415">
        <v>47</v>
      </c>
      <c r="S498" s="415">
        <v>998</v>
      </c>
      <c r="T498" s="415">
        <v>267</v>
      </c>
      <c r="U498" s="415">
        <v>617</v>
      </c>
      <c r="V498" s="415">
        <v>63</v>
      </c>
      <c r="W498" s="415">
        <v>51</v>
      </c>
      <c r="X498" s="415">
        <v>1043</v>
      </c>
      <c r="Y498" s="415">
        <v>265</v>
      </c>
      <c r="Z498" s="415">
        <v>648</v>
      </c>
      <c r="AA498" s="415">
        <v>53</v>
      </c>
      <c r="AB498" s="415">
        <v>77</v>
      </c>
    </row>
    <row r="499" spans="1:28" ht="21" customHeight="1" x14ac:dyDescent="0.2">
      <c r="A499" s="523"/>
      <c r="B499" s="422" t="s">
        <v>171</v>
      </c>
      <c r="C499" s="424"/>
      <c r="D499" s="415">
        <v>1776</v>
      </c>
      <c r="E499" s="415">
        <v>733</v>
      </c>
      <c r="F499" s="415">
        <v>861</v>
      </c>
      <c r="G499" s="415">
        <v>93</v>
      </c>
      <c r="H499" s="415">
        <v>89</v>
      </c>
      <c r="I499" s="415">
        <v>1802</v>
      </c>
      <c r="J499" s="415">
        <v>727</v>
      </c>
      <c r="K499" s="415">
        <v>885</v>
      </c>
      <c r="L499" s="415">
        <v>100</v>
      </c>
      <c r="M499" s="415">
        <v>90</v>
      </c>
      <c r="N499" s="415">
        <v>1713</v>
      </c>
      <c r="O499" s="415">
        <v>652</v>
      </c>
      <c r="P499" s="415">
        <v>899</v>
      </c>
      <c r="Q499" s="415">
        <v>82</v>
      </c>
      <c r="R499" s="415">
        <v>80</v>
      </c>
      <c r="S499" s="415">
        <v>1645</v>
      </c>
      <c r="T499" s="415">
        <v>579</v>
      </c>
      <c r="U499" s="415">
        <v>830</v>
      </c>
      <c r="V499" s="415">
        <v>85</v>
      </c>
      <c r="W499" s="415">
        <v>151</v>
      </c>
      <c r="X499" s="415">
        <v>1687</v>
      </c>
      <c r="Y499" s="415">
        <v>593</v>
      </c>
      <c r="Z499" s="415">
        <v>834</v>
      </c>
      <c r="AA499" s="415">
        <v>100</v>
      </c>
      <c r="AB499" s="415">
        <v>160</v>
      </c>
    </row>
    <row r="500" spans="1:28" ht="21" customHeight="1" x14ac:dyDescent="0.2">
      <c r="A500" s="523"/>
      <c r="B500" s="422" t="s">
        <v>287</v>
      </c>
      <c r="C500" s="424"/>
      <c r="D500" s="415">
        <v>1179</v>
      </c>
      <c r="E500" s="415">
        <v>557</v>
      </c>
      <c r="F500" s="415">
        <v>438</v>
      </c>
      <c r="G500" s="415">
        <v>139</v>
      </c>
      <c r="H500" s="415">
        <v>45</v>
      </c>
      <c r="I500" s="415">
        <v>1134</v>
      </c>
      <c r="J500" s="415">
        <v>467</v>
      </c>
      <c r="K500" s="415">
        <v>539</v>
      </c>
      <c r="L500" s="415">
        <v>76</v>
      </c>
      <c r="M500" s="415">
        <v>52</v>
      </c>
      <c r="N500" s="415">
        <v>1019</v>
      </c>
      <c r="O500" s="415">
        <v>457</v>
      </c>
      <c r="P500" s="415">
        <v>431</v>
      </c>
      <c r="Q500" s="415">
        <v>95</v>
      </c>
      <c r="R500" s="415">
        <v>36</v>
      </c>
      <c r="S500" s="415">
        <v>986</v>
      </c>
      <c r="T500" s="415">
        <v>398</v>
      </c>
      <c r="U500" s="415">
        <v>425</v>
      </c>
      <c r="V500" s="415">
        <v>112</v>
      </c>
      <c r="W500" s="415">
        <v>51</v>
      </c>
      <c r="X500" s="415">
        <v>922</v>
      </c>
      <c r="Y500" s="415">
        <v>400</v>
      </c>
      <c r="Z500" s="415">
        <v>359</v>
      </c>
      <c r="AA500" s="415">
        <v>85</v>
      </c>
      <c r="AB500" s="415">
        <v>78</v>
      </c>
    </row>
    <row r="501" spans="1:28" ht="21" customHeight="1" x14ac:dyDescent="0.2">
      <c r="A501" s="523"/>
      <c r="B501" s="422" t="s">
        <v>288</v>
      </c>
      <c r="C501" s="424"/>
      <c r="D501" s="415">
        <v>12065</v>
      </c>
      <c r="E501" s="415">
        <v>7823</v>
      </c>
      <c r="F501" s="415">
        <v>3045</v>
      </c>
      <c r="G501" s="415">
        <v>773</v>
      </c>
      <c r="H501" s="415">
        <v>424</v>
      </c>
      <c r="I501" s="415">
        <v>12308</v>
      </c>
      <c r="J501" s="415">
        <v>8119</v>
      </c>
      <c r="K501" s="415">
        <v>3059</v>
      </c>
      <c r="L501" s="415">
        <v>726</v>
      </c>
      <c r="M501" s="415">
        <v>404</v>
      </c>
      <c r="N501" s="415">
        <v>12612</v>
      </c>
      <c r="O501" s="415">
        <v>8548</v>
      </c>
      <c r="P501" s="415">
        <v>2968</v>
      </c>
      <c r="Q501" s="415">
        <v>738</v>
      </c>
      <c r="R501" s="415">
        <v>358</v>
      </c>
      <c r="S501" s="415">
        <v>12597</v>
      </c>
      <c r="T501" s="415">
        <v>8188</v>
      </c>
      <c r="U501" s="415">
        <v>3025</v>
      </c>
      <c r="V501" s="415">
        <v>846</v>
      </c>
      <c r="W501" s="415">
        <v>538</v>
      </c>
      <c r="X501" s="415">
        <v>12530</v>
      </c>
      <c r="Y501" s="415">
        <v>7860</v>
      </c>
      <c r="Z501" s="415">
        <v>3055</v>
      </c>
      <c r="AA501" s="415">
        <v>894</v>
      </c>
      <c r="AB501" s="415">
        <v>721</v>
      </c>
    </row>
    <row r="502" spans="1:28" ht="21" customHeight="1" x14ac:dyDescent="0.2">
      <c r="A502" s="523"/>
      <c r="B502" s="422" t="s">
        <v>289</v>
      </c>
      <c r="C502" s="424"/>
      <c r="D502" s="415">
        <v>5935</v>
      </c>
      <c r="E502" s="415">
        <v>2276</v>
      </c>
      <c r="F502" s="415">
        <v>2621</v>
      </c>
      <c r="G502" s="415">
        <v>737</v>
      </c>
      <c r="H502" s="415">
        <v>301</v>
      </c>
      <c r="I502" s="415">
        <v>5781</v>
      </c>
      <c r="J502" s="415">
        <v>2233</v>
      </c>
      <c r="K502" s="415">
        <v>2640</v>
      </c>
      <c r="L502" s="415">
        <v>628</v>
      </c>
      <c r="M502" s="415">
        <v>280</v>
      </c>
      <c r="N502" s="415">
        <v>5032</v>
      </c>
      <c r="O502" s="415">
        <v>1997</v>
      </c>
      <c r="P502" s="415">
        <v>2330</v>
      </c>
      <c r="Q502" s="415">
        <v>472</v>
      </c>
      <c r="R502" s="415">
        <v>233</v>
      </c>
      <c r="S502" s="415">
        <v>4685</v>
      </c>
      <c r="T502" s="415">
        <v>1675</v>
      </c>
      <c r="U502" s="415">
        <v>2182</v>
      </c>
      <c r="V502" s="415">
        <v>529</v>
      </c>
      <c r="W502" s="415">
        <v>299</v>
      </c>
      <c r="X502" s="415">
        <v>4510</v>
      </c>
      <c r="Y502" s="415">
        <v>1555</v>
      </c>
      <c r="Z502" s="415">
        <v>2015</v>
      </c>
      <c r="AA502" s="415">
        <v>576</v>
      </c>
      <c r="AB502" s="415">
        <v>364</v>
      </c>
    </row>
    <row r="503" spans="1:28" ht="21" customHeight="1" x14ac:dyDescent="0.2">
      <c r="A503" s="523"/>
      <c r="B503" s="422" t="s">
        <v>64</v>
      </c>
      <c r="C503" s="424"/>
      <c r="D503" s="415">
        <v>706</v>
      </c>
      <c r="E503" s="415">
        <v>294</v>
      </c>
      <c r="F503" s="415">
        <v>313</v>
      </c>
      <c r="G503" s="415">
        <v>45</v>
      </c>
      <c r="H503" s="415">
        <v>54</v>
      </c>
      <c r="I503" s="415">
        <v>633</v>
      </c>
      <c r="J503" s="415">
        <v>260</v>
      </c>
      <c r="K503" s="415">
        <v>289</v>
      </c>
      <c r="L503" s="415">
        <v>37</v>
      </c>
      <c r="M503" s="415">
        <v>47</v>
      </c>
      <c r="N503" s="415">
        <v>599</v>
      </c>
      <c r="O503" s="415">
        <v>233</v>
      </c>
      <c r="P503" s="415">
        <v>288</v>
      </c>
      <c r="Q503" s="415">
        <v>36</v>
      </c>
      <c r="R503" s="415">
        <v>42</v>
      </c>
      <c r="S503" s="415">
        <v>622</v>
      </c>
      <c r="T503" s="415">
        <v>213</v>
      </c>
      <c r="U503" s="415">
        <v>290</v>
      </c>
      <c r="V503" s="415">
        <v>34</v>
      </c>
      <c r="W503" s="415">
        <v>85</v>
      </c>
      <c r="X503" s="415">
        <v>750</v>
      </c>
      <c r="Y503" s="415">
        <v>259</v>
      </c>
      <c r="Z503" s="415">
        <v>343</v>
      </c>
      <c r="AA503" s="415">
        <v>49</v>
      </c>
      <c r="AB503" s="415">
        <v>99</v>
      </c>
    </row>
    <row r="504" spans="1:28" ht="21" customHeight="1" x14ac:dyDescent="0.2">
      <c r="A504" s="523"/>
      <c r="B504" s="422" t="s">
        <v>290</v>
      </c>
      <c r="C504" s="424"/>
      <c r="D504" s="415">
        <v>171</v>
      </c>
      <c r="E504" s="415">
        <v>67</v>
      </c>
      <c r="F504" s="415">
        <v>82</v>
      </c>
      <c r="G504" s="415">
        <v>11</v>
      </c>
      <c r="H504" s="415">
        <v>11</v>
      </c>
      <c r="I504" s="415">
        <v>148</v>
      </c>
      <c r="J504" s="415">
        <v>53</v>
      </c>
      <c r="K504" s="415">
        <v>76</v>
      </c>
      <c r="L504" s="415">
        <v>9</v>
      </c>
      <c r="M504" s="415">
        <v>10</v>
      </c>
      <c r="N504" s="415">
        <v>173</v>
      </c>
      <c r="O504" s="415">
        <v>55</v>
      </c>
      <c r="P504" s="415">
        <v>99</v>
      </c>
      <c r="Q504" s="415">
        <v>6</v>
      </c>
      <c r="R504" s="415">
        <v>13</v>
      </c>
      <c r="S504" s="415">
        <v>117</v>
      </c>
      <c r="T504" s="415">
        <v>44</v>
      </c>
      <c r="U504" s="415">
        <v>59</v>
      </c>
      <c r="V504" s="415">
        <v>8</v>
      </c>
      <c r="W504" s="415">
        <v>6</v>
      </c>
      <c r="X504" s="415">
        <v>119</v>
      </c>
      <c r="Y504" s="415">
        <v>41</v>
      </c>
      <c r="Z504" s="415">
        <v>57</v>
      </c>
      <c r="AA504" s="415">
        <v>3</v>
      </c>
      <c r="AB504" s="415">
        <v>18</v>
      </c>
    </row>
    <row r="505" spans="1:28" ht="21" customHeight="1" x14ac:dyDescent="0.2">
      <c r="A505" s="523"/>
      <c r="B505" s="422" t="s">
        <v>40</v>
      </c>
      <c r="C505" s="424"/>
      <c r="D505" s="415">
        <v>384</v>
      </c>
      <c r="E505" s="415">
        <v>160</v>
      </c>
      <c r="F505" s="415">
        <v>112</v>
      </c>
      <c r="G505" s="415">
        <v>101</v>
      </c>
      <c r="H505" s="415">
        <v>11</v>
      </c>
      <c r="I505" s="415">
        <v>455</v>
      </c>
      <c r="J505" s="415">
        <v>211</v>
      </c>
      <c r="K505" s="415">
        <v>114</v>
      </c>
      <c r="L505" s="415">
        <v>121</v>
      </c>
      <c r="M505" s="415">
        <v>9</v>
      </c>
      <c r="N505" s="415">
        <v>441</v>
      </c>
      <c r="O505" s="415">
        <v>210</v>
      </c>
      <c r="P505" s="415">
        <v>114</v>
      </c>
      <c r="Q505" s="415">
        <v>107</v>
      </c>
      <c r="R505" s="415">
        <v>10</v>
      </c>
      <c r="S505" s="415">
        <v>373</v>
      </c>
      <c r="T505" s="415">
        <v>152</v>
      </c>
      <c r="U505" s="415">
        <v>132</v>
      </c>
      <c r="V505" s="415">
        <v>78</v>
      </c>
      <c r="W505" s="415">
        <v>11</v>
      </c>
      <c r="X505" s="415">
        <v>397</v>
      </c>
      <c r="Y505" s="415">
        <v>159</v>
      </c>
      <c r="Z505" s="415">
        <v>102</v>
      </c>
      <c r="AA505" s="415">
        <v>116</v>
      </c>
      <c r="AB505" s="415">
        <v>20</v>
      </c>
    </row>
    <row r="506" spans="1:28" ht="21" x14ac:dyDescent="0.2">
      <c r="A506" s="523"/>
      <c r="B506" s="422" t="s">
        <v>291</v>
      </c>
      <c r="C506" s="424"/>
      <c r="D506" s="415">
        <v>14238</v>
      </c>
      <c r="E506" s="415">
        <v>8815</v>
      </c>
      <c r="F506" s="415">
        <v>3783</v>
      </c>
      <c r="G506" s="415">
        <v>1186</v>
      </c>
      <c r="H506" s="415">
        <v>454</v>
      </c>
      <c r="I506" s="415">
        <v>14708</v>
      </c>
      <c r="J506" s="415">
        <v>9221</v>
      </c>
      <c r="K506" s="415">
        <v>3921</v>
      </c>
      <c r="L506" s="415">
        <v>1124</v>
      </c>
      <c r="M506" s="415">
        <v>442</v>
      </c>
      <c r="N506" s="415">
        <v>14710</v>
      </c>
      <c r="O506" s="415">
        <v>9605</v>
      </c>
      <c r="P506" s="415">
        <v>3692</v>
      </c>
      <c r="Q506" s="415">
        <v>1019</v>
      </c>
      <c r="R506" s="415">
        <v>394</v>
      </c>
      <c r="S506" s="415">
        <v>14395</v>
      </c>
      <c r="T506" s="415">
        <v>8976</v>
      </c>
      <c r="U506" s="415">
        <v>3740</v>
      </c>
      <c r="V506" s="415">
        <v>1118</v>
      </c>
      <c r="W506" s="415">
        <v>561</v>
      </c>
      <c r="X506" s="415">
        <v>14145</v>
      </c>
      <c r="Y506" s="415">
        <v>8471</v>
      </c>
      <c r="Z506" s="415">
        <v>3698</v>
      </c>
      <c r="AA506" s="415">
        <v>1215</v>
      </c>
      <c r="AB506" s="415">
        <v>761</v>
      </c>
    </row>
    <row r="507" spans="1:28" x14ac:dyDescent="0.2">
      <c r="A507" s="523"/>
      <c r="B507" s="422" t="s">
        <v>293</v>
      </c>
      <c r="C507" s="424"/>
      <c r="D507" s="415">
        <v>909</v>
      </c>
      <c r="E507" s="415">
        <v>244</v>
      </c>
      <c r="F507" s="415">
        <v>500</v>
      </c>
      <c r="G507" s="415">
        <v>87</v>
      </c>
      <c r="H507" s="415">
        <v>78</v>
      </c>
      <c r="I507" s="415">
        <v>860</v>
      </c>
      <c r="J507" s="415">
        <v>235</v>
      </c>
      <c r="K507" s="415">
        <v>488</v>
      </c>
      <c r="L507" s="415">
        <v>56</v>
      </c>
      <c r="M507" s="415">
        <v>81</v>
      </c>
      <c r="N507" s="415">
        <v>813</v>
      </c>
      <c r="O507" s="415">
        <v>211</v>
      </c>
      <c r="P507" s="415">
        <v>475</v>
      </c>
      <c r="Q507" s="415">
        <v>58</v>
      </c>
      <c r="R507" s="415">
        <v>69</v>
      </c>
      <c r="S507" s="415">
        <v>834</v>
      </c>
      <c r="T507" s="415">
        <v>227</v>
      </c>
      <c r="U507" s="415">
        <v>428</v>
      </c>
      <c r="V507" s="415">
        <v>65</v>
      </c>
      <c r="W507" s="415">
        <v>114</v>
      </c>
      <c r="X507" s="415">
        <v>961</v>
      </c>
      <c r="Y507" s="415">
        <v>243</v>
      </c>
      <c r="Z507" s="415">
        <v>501</v>
      </c>
      <c r="AA507" s="415">
        <v>83</v>
      </c>
      <c r="AB507" s="415">
        <v>134</v>
      </c>
    </row>
    <row r="508" spans="1:28" x14ac:dyDescent="0.2">
      <c r="A508" s="523"/>
      <c r="B508" s="422" t="s">
        <v>271</v>
      </c>
      <c r="C508" s="424"/>
      <c r="D508" s="415">
        <v>19325</v>
      </c>
      <c r="E508" s="415">
        <v>10635</v>
      </c>
      <c r="F508" s="415">
        <v>6256</v>
      </c>
      <c r="G508" s="415">
        <v>1618</v>
      </c>
      <c r="H508" s="415">
        <v>816</v>
      </c>
      <c r="I508" s="415">
        <v>19218</v>
      </c>
      <c r="J508" s="415">
        <v>10782</v>
      </c>
      <c r="K508" s="415">
        <v>6238</v>
      </c>
      <c r="L508" s="415">
        <v>1436</v>
      </c>
      <c r="M508" s="415">
        <v>762</v>
      </c>
      <c r="N508" s="415">
        <v>18932</v>
      </c>
      <c r="O508" s="415">
        <v>11009</v>
      </c>
      <c r="P508" s="415">
        <v>5927</v>
      </c>
      <c r="Q508" s="415">
        <v>1327</v>
      </c>
      <c r="R508" s="415">
        <v>669</v>
      </c>
      <c r="S508" s="415">
        <v>18614</v>
      </c>
      <c r="T508" s="415">
        <v>10351</v>
      </c>
      <c r="U508" s="415">
        <v>5806</v>
      </c>
      <c r="V508" s="415">
        <v>1488</v>
      </c>
      <c r="W508" s="415">
        <v>969</v>
      </c>
      <c r="X508" s="415">
        <v>18607</v>
      </c>
      <c r="Y508" s="415">
        <v>9972</v>
      </c>
      <c r="Z508" s="415">
        <v>5749</v>
      </c>
      <c r="AA508" s="415">
        <v>1616</v>
      </c>
      <c r="AB508" s="415">
        <v>1270</v>
      </c>
    </row>
    <row r="509" spans="1:28" ht="21" x14ac:dyDescent="0.2">
      <c r="A509" s="523"/>
      <c r="B509" s="422" t="s">
        <v>359</v>
      </c>
      <c r="C509" s="424"/>
      <c r="D509" s="415">
        <v>18416</v>
      </c>
      <c r="E509" s="415">
        <v>10391</v>
      </c>
      <c r="F509" s="415">
        <v>5756</v>
      </c>
      <c r="G509" s="415">
        <v>1531</v>
      </c>
      <c r="H509" s="415">
        <v>738</v>
      </c>
      <c r="I509" s="415">
        <v>18358</v>
      </c>
      <c r="J509" s="415">
        <v>10547</v>
      </c>
      <c r="K509" s="415">
        <v>5750</v>
      </c>
      <c r="L509" s="415">
        <v>1380</v>
      </c>
      <c r="M509" s="415">
        <v>681</v>
      </c>
      <c r="N509" s="415">
        <v>18119</v>
      </c>
      <c r="O509" s="415">
        <v>10798</v>
      </c>
      <c r="P509" s="415">
        <v>5452</v>
      </c>
      <c r="Q509" s="415">
        <v>1269</v>
      </c>
      <c r="R509" s="415">
        <v>600</v>
      </c>
      <c r="S509" s="415">
        <v>17780</v>
      </c>
      <c r="T509" s="415">
        <v>10124</v>
      </c>
      <c r="U509" s="415">
        <v>5378</v>
      </c>
      <c r="V509" s="415">
        <v>1423</v>
      </c>
      <c r="W509" s="415">
        <v>855</v>
      </c>
      <c r="X509" s="415">
        <v>17646</v>
      </c>
      <c r="Y509" s="415">
        <v>9729</v>
      </c>
      <c r="Z509" s="415">
        <v>5248</v>
      </c>
      <c r="AA509" s="415">
        <v>1533</v>
      </c>
      <c r="AB509" s="415">
        <v>1136</v>
      </c>
    </row>
    <row r="510" spans="1:28" x14ac:dyDescent="0.2">
      <c r="A510" s="523"/>
      <c r="B510" s="422" t="s">
        <v>41</v>
      </c>
      <c r="C510" s="424"/>
      <c r="D510" s="415">
        <v>4289</v>
      </c>
      <c r="E510" s="415">
        <v>2932</v>
      </c>
      <c r="F510" s="415">
        <v>959</v>
      </c>
      <c r="G510" s="415">
        <v>337</v>
      </c>
      <c r="H510" s="415">
        <v>61</v>
      </c>
      <c r="I510" s="415">
        <v>4458</v>
      </c>
      <c r="J510" s="415">
        <v>3041</v>
      </c>
      <c r="K510" s="415">
        <v>1021</v>
      </c>
      <c r="L510" s="415">
        <v>335</v>
      </c>
      <c r="M510" s="415">
        <v>61</v>
      </c>
      <c r="N510" s="415">
        <v>4619</v>
      </c>
      <c r="O510" s="415">
        <v>3427</v>
      </c>
      <c r="P510" s="415">
        <v>896</v>
      </c>
      <c r="Q510" s="415">
        <v>263</v>
      </c>
      <c r="R510" s="415">
        <v>33</v>
      </c>
      <c r="S510" s="415">
        <v>4632</v>
      </c>
      <c r="T510" s="415">
        <v>3241</v>
      </c>
      <c r="U510" s="415">
        <v>987</v>
      </c>
      <c r="V510" s="415">
        <v>319</v>
      </c>
      <c r="W510" s="415">
        <v>85</v>
      </c>
      <c r="X510" s="415">
        <v>4353</v>
      </c>
      <c r="Y510" s="415">
        <v>2990</v>
      </c>
      <c r="Z510" s="415">
        <v>936</v>
      </c>
      <c r="AA510" s="415">
        <v>330</v>
      </c>
      <c r="AB510" s="415">
        <v>97</v>
      </c>
    </row>
    <row r="511" spans="1:28" x14ac:dyDescent="0.2">
      <c r="A511" s="523"/>
      <c r="B511" s="422" t="s">
        <v>42</v>
      </c>
      <c r="C511" s="424"/>
      <c r="D511" s="415">
        <v>4589</v>
      </c>
      <c r="E511" s="415">
        <v>3101</v>
      </c>
      <c r="F511" s="415">
        <v>1049</v>
      </c>
      <c r="G511" s="415">
        <v>342</v>
      </c>
      <c r="H511" s="415">
        <v>97</v>
      </c>
      <c r="I511" s="415">
        <v>4769</v>
      </c>
      <c r="J511" s="415">
        <v>3270</v>
      </c>
      <c r="K511" s="415">
        <v>1055</v>
      </c>
      <c r="L511" s="415">
        <v>347</v>
      </c>
      <c r="M511" s="415">
        <v>97</v>
      </c>
      <c r="N511" s="415">
        <v>4779</v>
      </c>
      <c r="O511" s="415">
        <v>3366</v>
      </c>
      <c r="P511" s="415">
        <v>1029</v>
      </c>
      <c r="Q511" s="415">
        <v>301</v>
      </c>
      <c r="R511" s="415">
        <v>83</v>
      </c>
      <c r="S511" s="415">
        <v>4640</v>
      </c>
      <c r="T511" s="415">
        <v>3200</v>
      </c>
      <c r="U511" s="415">
        <v>1005</v>
      </c>
      <c r="V511" s="415">
        <v>317</v>
      </c>
      <c r="W511" s="415">
        <v>118</v>
      </c>
      <c r="X511" s="415">
        <v>4636</v>
      </c>
      <c r="Y511" s="415">
        <v>3017</v>
      </c>
      <c r="Z511" s="415">
        <v>1066</v>
      </c>
      <c r="AA511" s="415">
        <v>386</v>
      </c>
      <c r="AB511" s="415">
        <v>167</v>
      </c>
    </row>
    <row r="512" spans="1:28" x14ac:dyDescent="0.2">
      <c r="A512" s="523"/>
      <c r="B512" s="422" t="s">
        <v>43</v>
      </c>
      <c r="C512" s="424"/>
      <c r="D512" s="415">
        <v>2892</v>
      </c>
      <c r="E512" s="415">
        <v>1644</v>
      </c>
      <c r="F512" s="415">
        <v>862</v>
      </c>
      <c r="G512" s="415">
        <v>221</v>
      </c>
      <c r="H512" s="415">
        <v>165</v>
      </c>
      <c r="I512" s="415">
        <v>3020</v>
      </c>
      <c r="J512" s="415">
        <v>1765</v>
      </c>
      <c r="K512" s="415">
        <v>907</v>
      </c>
      <c r="L512" s="415">
        <v>189</v>
      </c>
      <c r="M512" s="415">
        <v>159</v>
      </c>
      <c r="N512" s="415">
        <v>2855</v>
      </c>
      <c r="O512" s="415">
        <v>1687</v>
      </c>
      <c r="P512" s="415">
        <v>849</v>
      </c>
      <c r="Q512" s="415">
        <v>169</v>
      </c>
      <c r="R512" s="415">
        <v>150</v>
      </c>
      <c r="S512" s="415">
        <v>2853</v>
      </c>
      <c r="T512" s="415">
        <v>1557</v>
      </c>
      <c r="U512" s="415">
        <v>867</v>
      </c>
      <c r="V512" s="415">
        <v>227</v>
      </c>
      <c r="W512" s="415">
        <v>202</v>
      </c>
      <c r="X512" s="415">
        <v>2833</v>
      </c>
      <c r="Y512" s="415">
        <v>1496</v>
      </c>
      <c r="Z512" s="415">
        <v>858</v>
      </c>
      <c r="AA512" s="415">
        <v>205</v>
      </c>
      <c r="AB512" s="415">
        <v>274</v>
      </c>
    </row>
    <row r="513" spans="1:28" x14ac:dyDescent="0.2">
      <c r="A513" s="523"/>
      <c r="B513" s="422" t="s">
        <v>44</v>
      </c>
      <c r="C513" s="424"/>
      <c r="D513" s="415">
        <v>2084</v>
      </c>
      <c r="E513" s="415">
        <v>978</v>
      </c>
      <c r="F513" s="415">
        <v>801</v>
      </c>
      <c r="G513" s="415">
        <v>185</v>
      </c>
      <c r="H513" s="415">
        <v>120</v>
      </c>
      <c r="I513" s="415">
        <v>2006</v>
      </c>
      <c r="J513" s="415">
        <v>934</v>
      </c>
      <c r="K513" s="415">
        <v>824</v>
      </c>
      <c r="L513" s="415">
        <v>132</v>
      </c>
      <c r="M513" s="415">
        <v>116</v>
      </c>
      <c r="N513" s="415">
        <v>2016</v>
      </c>
      <c r="O513" s="415">
        <v>915</v>
      </c>
      <c r="P513" s="415">
        <v>804</v>
      </c>
      <c r="Q513" s="415">
        <v>179</v>
      </c>
      <c r="R513" s="415">
        <v>118</v>
      </c>
      <c r="S513" s="415">
        <v>1897</v>
      </c>
      <c r="T513" s="415">
        <v>826</v>
      </c>
      <c r="U513" s="415">
        <v>749</v>
      </c>
      <c r="V513" s="415">
        <v>177</v>
      </c>
      <c r="W513" s="415">
        <v>145</v>
      </c>
      <c r="X513" s="415">
        <v>1926</v>
      </c>
      <c r="Y513" s="415">
        <v>809</v>
      </c>
      <c r="Z513" s="415">
        <v>736</v>
      </c>
      <c r="AA513" s="415">
        <v>178</v>
      </c>
      <c r="AB513" s="415">
        <v>203</v>
      </c>
    </row>
    <row r="514" spans="1:28" x14ac:dyDescent="0.2">
      <c r="A514" s="523"/>
      <c r="B514" s="422" t="s">
        <v>46</v>
      </c>
      <c r="C514" s="424"/>
      <c r="D514" s="415">
        <v>1546</v>
      </c>
      <c r="E514" s="415">
        <v>627</v>
      </c>
      <c r="F514" s="415">
        <v>663</v>
      </c>
      <c r="G514" s="415">
        <v>148</v>
      </c>
      <c r="H514" s="415">
        <v>108</v>
      </c>
      <c r="I514" s="415">
        <v>1400</v>
      </c>
      <c r="J514" s="415">
        <v>538</v>
      </c>
      <c r="K514" s="415">
        <v>690</v>
      </c>
      <c r="L514" s="415">
        <v>87</v>
      </c>
      <c r="M514" s="415">
        <v>85</v>
      </c>
      <c r="N514" s="415">
        <v>1256</v>
      </c>
      <c r="O514" s="415">
        <v>472</v>
      </c>
      <c r="P514" s="415">
        <v>615</v>
      </c>
      <c r="Q514" s="415">
        <v>95</v>
      </c>
      <c r="R514" s="415">
        <v>74</v>
      </c>
      <c r="S514" s="415">
        <v>1320</v>
      </c>
      <c r="T514" s="415">
        <v>487</v>
      </c>
      <c r="U514" s="415">
        <v>595</v>
      </c>
      <c r="V514" s="415">
        <v>127</v>
      </c>
      <c r="W514" s="415">
        <v>111</v>
      </c>
      <c r="X514" s="415">
        <v>1298</v>
      </c>
      <c r="Y514" s="415">
        <v>502</v>
      </c>
      <c r="Z514" s="415">
        <v>546</v>
      </c>
      <c r="AA514" s="415">
        <v>111</v>
      </c>
      <c r="AB514" s="415">
        <v>139</v>
      </c>
    </row>
    <row r="515" spans="1:28" x14ac:dyDescent="0.2">
      <c r="A515" s="523"/>
      <c r="B515" s="422" t="s">
        <v>47</v>
      </c>
      <c r="C515" s="424"/>
      <c r="D515" s="415">
        <v>1012</v>
      </c>
      <c r="E515" s="415">
        <v>400</v>
      </c>
      <c r="F515" s="415">
        <v>486</v>
      </c>
      <c r="G515" s="415">
        <v>69</v>
      </c>
      <c r="H515" s="415">
        <v>57</v>
      </c>
      <c r="I515" s="415">
        <v>857</v>
      </c>
      <c r="J515" s="415">
        <v>303</v>
      </c>
      <c r="K515" s="415">
        <v>441</v>
      </c>
      <c r="L515" s="415">
        <v>63</v>
      </c>
      <c r="M515" s="415">
        <v>50</v>
      </c>
      <c r="N515" s="415">
        <v>888</v>
      </c>
      <c r="O515" s="415">
        <v>306</v>
      </c>
      <c r="P515" s="415">
        <v>457</v>
      </c>
      <c r="Q515" s="415">
        <v>75</v>
      </c>
      <c r="R515" s="415">
        <v>50</v>
      </c>
      <c r="S515" s="415">
        <v>825</v>
      </c>
      <c r="T515" s="415">
        <v>291</v>
      </c>
      <c r="U515" s="415">
        <v>387</v>
      </c>
      <c r="V515" s="415">
        <v>74</v>
      </c>
      <c r="W515" s="415">
        <v>73</v>
      </c>
      <c r="X515" s="415">
        <v>896</v>
      </c>
      <c r="Y515" s="415">
        <v>324</v>
      </c>
      <c r="Z515" s="415">
        <v>395</v>
      </c>
      <c r="AA515" s="415">
        <v>80</v>
      </c>
      <c r="AB515" s="415">
        <v>97</v>
      </c>
    </row>
    <row r="516" spans="1:28" x14ac:dyDescent="0.2">
      <c r="A516" s="523"/>
      <c r="B516" s="422" t="s">
        <v>292</v>
      </c>
      <c r="C516" s="424"/>
      <c r="D516" s="415">
        <v>686</v>
      </c>
      <c r="E516" s="415">
        <v>235</v>
      </c>
      <c r="F516" s="415">
        <v>347</v>
      </c>
      <c r="G516" s="415">
        <v>53</v>
      </c>
      <c r="H516" s="415">
        <v>51</v>
      </c>
      <c r="I516" s="415">
        <v>614</v>
      </c>
      <c r="J516" s="415">
        <v>223</v>
      </c>
      <c r="K516" s="415">
        <v>308</v>
      </c>
      <c r="L516" s="415">
        <v>36</v>
      </c>
      <c r="M516" s="415">
        <v>47</v>
      </c>
      <c r="N516" s="415">
        <v>526</v>
      </c>
      <c r="O516" s="415">
        <v>176</v>
      </c>
      <c r="P516" s="415">
        <v>283</v>
      </c>
      <c r="Q516" s="415">
        <v>37</v>
      </c>
      <c r="R516" s="415">
        <v>30</v>
      </c>
      <c r="S516" s="415">
        <v>545</v>
      </c>
      <c r="T516" s="415">
        <v>159</v>
      </c>
      <c r="U516" s="415">
        <v>288</v>
      </c>
      <c r="V516" s="415">
        <v>57</v>
      </c>
      <c r="W516" s="415">
        <v>41</v>
      </c>
      <c r="X516" s="415">
        <v>553</v>
      </c>
      <c r="Y516" s="415">
        <v>177</v>
      </c>
      <c r="Z516" s="415">
        <v>258</v>
      </c>
      <c r="AA516" s="415">
        <v>56</v>
      </c>
      <c r="AB516" s="415">
        <v>62</v>
      </c>
    </row>
    <row r="517" spans="1:28" x14ac:dyDescent="0.2">
      <c r="A517" s="523"/>
      <c r="B517" s="422" t="s">
        <v>49</v>
      </c>
      <c r="C517" s="424"/>
      <c r="D517" s="415">
        <v>530</v>
      </c>
      <c r="E517" s="415">
        <v>182</v>
      </c>
      <c r="F517" s="415">
        <v>262</v>
      </c>
      <c r="G517" s="415">
        <v>46</v>
      </c>
      <c r="H517" s="415">
        <v>40</v>
      </c>
      <c r="I517" s="415">
        <v>438</v>
      </c>
      <c r="J517" s="415">
        <v>155</v>
      </c>
      <c r="K517" s="415">
        <v>210</v>
      </c>
      <c r="L517" s="415">
        <v>37</v>
      </c>
      <c r="M517" s="415">
        <v>36</v>
      </c>
      <c r="N517" s="415">
        <v>432</v>
      </c>
      <c r="O517" s="415">
        <v>152</v>
      </c>
      <c r="P517" s="415">
        <v>221</v>
      </c>
      <c r="Q517" s="415">
        <v>25</v>
      </c>
      <c r="R517" s="415">
        <v>34</v>
      </c>
      <c r="S517" s="415">
        <v>385</v>
      </c>
      <c r="T517" s="415">
        <v>126</v>
      </c>
      <c r="U517" s="415">
        <v>196</v>
      </c>
      <c r="V517" s="415">
        <v>30</v>
      </c>
      <c r="W517" s="415">
        <v>33</v>
      </c>
      <c r="X517" s="415">
        <v>426</v>
      </c>
      <c r="Y517" s="415">
        <v>134</v>
      </c>
      <c r="Z517" s="415">
        <v>203</v>
      </c>
      <c r="AA517" s="415">
        <v>43</v>
      </c>
      <c r="AB517" s="415">
        <v>46</v>
      </c>
    </row>
    <row r="518" spans="1:28" x14ac:dyDescent="0.2">
      <c r="A518" s="523"/>
      <c r="B518" s="422" t="s">
        <v>50</v>
      </c>
      <c r="C518" s="424"/>
      <c r="D518" s="415">
        <v>404</v>
      </c>
      <c r="E518" s="415">
        <v>132</v>
      </c>
      <c r="F518" s="415">
        <v>215</v>
      </c>
      <c r="G518" s="415">
        <v>29</v>
      </c>
      <c r="H518" s="415">
        <v>28</v>
      </c>
      <c r="I518" s="415">
        <v>341</v>
      </c>
      <c r="J518" s="415">
        <v>107</v>
      </c>
      <c r="K518" s="415">
        <v>180</v>
      </c>
      <c r="L518" s="415">
        <v>33</v>
      </c>
      <c r="M518" s="415">
        <v>21</v>
      </c>
      <c r="N518" s="415">
        <v>307</v>
      </c>
      <c r="O518" s="415">
        <v>87</v>
      </c>
      <c r="P518" s="415">
        <v>184</v>
      </c>
      <c r="Q518" s="415">
        <v>18</v>
      </c>
      <c r="R518" s="415">
        <v>18</v>
      </c>
      <c r="S518" s="415">
        <v>310</v>
      </c>
      <c r="T518" s="415">
        <v>85</v>
      </c>
      <c r="U518" s="415">
        <v>172</v>
      </c>
      <c r="V518" s="415">
        <v>17</v>
      </c>
      <c r="W518" s="415">
        <v>36</v>
      </c>
      <c r="X518" s="415">
        <v>328</v>
      </c>
      <c r="Y518" s="415">
        <v>121</v>
      </c>
      <c r="Z518" s="415">
        <v>148</v>
      </c>
      <c r="AA518" s="415">
        <v>28</v>
      </c>
      <c r="AB518" s="415">
        <v>31</v>
      </c>
    </row>
    <row r="519" spans="1:28" ht="12.75" customHeight="1" x14ac:dyDescent="0.2">
      <c r="A519" s="523" t="s">
        <v>122</v>
      </c>
      <c r="B519" s="422" t="s">
        <v>101</v>
      </c>
      <c r="C519" s="424"/>
      <c r="D519" s="415">
        <v>6055</v>
      </c>
      <c r="E519" s="415">
        <v>3433</v>
      </c>
      <c r="F519" s="415">
        <v>1872</v>
      </c>
      <c r="G519" s="415">
        <v>548</v>
      </c>
      <c r="H519" s="415">
        <v>202</v>
      </c>
      <c r="I519" s="415">
        <v>5953</v>
      </c>
      <c r="J519" s="415">
        <v>3404</v>
      </c>
      <c r="K519" s="415">
        <v>1883</v>
      </c>
      <c r="L519" s="415">
        <v>437</v>
      </c>
      <c r="M519" s="415">
        <v>229</v>
      </c>
      <c r="N519" s="415">
        <v>5912</v>
      </c>
      <c r="O519" s="415">
        <v>3535</v>
      </c>
      <c r="P519" s="415">
        <v>1775</v>
      </c>
      <c r="Q519" s="415">
        <v>388</v>
      </c>
      <c r="R519" s="415">
        <v>214</v>
      </c>
      <c r="S519" s="415">
        <v>5773</v>
      </c>
      <c r="T519" s="415">
        <v>3358</v>
      </c>
      <c r="U519" s="415">
        <v>1782</v>
      </c>
      <c r="V519" s="415">
        <v>353</v>
      </c>
      <c r="W519" s="415">
        <v>280</v>
      </c>
      <c r="X519" s="415">
        <v>6026</v>
      </c>
      <c r="Y519" s="415">
        <v>3280</v>
      </c>
      <c r="Z519" s="415">
        <v>2012</v>
      </c>
      <c r="AA519" s="415">
        <v>428</v>
      </c>
      <c r="AB519" s="415">
        <v>306</v>
      </c>
    </row>
    <row r="520" spans="1:28" x14ac:dyDescent="0.2">
      <c r="A520" s="523"/>
      <c r="B520" s="422" t="s">
        <v>102</v>
      </c>
      <c r="C520" s="424"/>
      <c r="D520" s="415">
        <v>3233</v>
      </c>
      <c r="E520" s="415">
        <v>1760</v>
      </c>
      <c r="F520" s="415">
        <v>1136</v>
      </c>
      <c r="G520" s="415">
        <v>242</v>
      </c>
      <c r="H520" s="415">
        <v>95</v>
      </c>
      <c r="I520" s="415">
        <v>3303</v>
      </c>
      <c r="J520" s="415">
        <v>1838</v>
      </c>
      <c r="K520" s="415">
        <v>1190</v>
      </c>
      <c r="L520" s="415">
        <v>168</v>
      </c>
      <c r="M520" s="415">
        <v>107</v>
      </c>
      <c r="N520" s="415">
        <v>3345</v>
      </c>
      <c r="O520" s="415">
        <v>1891</v>
      </c>
      <c r="P520" s="415">
        <v>1138</v>
      </c>
      <c r="Q520" s="415">
        <v>216</v>
      </c>
      <c r="R520" s="415">
        <v>100</v>
      </c>
      <c r="S520" s="415">
        <v>3347</v>
      </c>
      <c r="T520" s="415">
        <v>1941</v>
      </c>
      <c r="U520" s="415">
        <v>1081</v>
      </c>
      <c r="V520" s="415">
        <v>196</v>
      </c>
      <c r="W520" s="415">
        <v>129</v>
      </c>
      <c r="X520" s="415">
        <v>3397</v>
      </c>
      <c r="Y520" s="415">
        <v>1820</v>
      </c>
      <c r="Z520" s="415">
        <v>1134</v>
      </c>
      <c r="AA520" s="415">
        <v>257</v>
      </c>
      <c r="AB520" s="415">
        <v>186</v>
      </c>
    </row>
    <row r="521" spans="1:28" x14ac:dyDescent="0.2">
      <c r="A521" s="523"/>
      <c r="B521" s="422" t="s">
        <v>54</v>
      </c>
      <c r="C521" s="424"/>
      <c r="D521" s="415">
        <v>8684</v>
      </c>
      <c r="E521" s="415">
        <v>4984</v>
      </c>
      <c r="F521" s="415">
        <v>2695</v>
      </c>
      <c r="G521" s="415">
        <v>749</v>
      </c>
      <c r="H521" s="415">
        <v>256</v>
      </c>
      <c r="I521" s="415">
        <v>8607</v>
      </c>
      <c r="J521" s="415">
        <v>4997</v>
      </c>
      <c r="K521" s="415">
        <v>2746</v>
      </c>
      <c r="L521" s="415">
        <v>573</v>
      </c>
      <c r="M521" s="415">
        <v>291</v>
      </c>
      <c r="N521" s="415">
        <v>8637</v>
      </c>
      <c r="O521" s="415">
        <v>5204</v>
      </c>
      <c r="P521" s="415">
        <v>2606</v>
      </c>
      <c r="Q521" s="415">
        <v>563</v>
      </c>
      <c r="R521" s="415">
        <v>264</v>
      </c>
      <c r="S521" s="415">
        <v>8373</v>
      </c>
      <c r="T521" s="415">
        <v>5003</v>
      </c>
      <c r="U521" s="415">
        <v>2535</v>
      </c>
      <c r="V521" s="415">
        <v>485</v>
      </c>
      <c r="W521" s="415">
        <v>350</v>
      </c>
      <c r="X521" s="415">
        <v>8451</v>
      </c>
      <c r="Y521" s="415">
        <v>4771</v>
      </c>
      <c r="Z521" s="415">
        <v>2690</v>
      </c>
      <c r="AA521" s="415">
        <v>594</v>
      </c>
      <c r="AB521" s="415">
        <v>396</v>
      </c>
    </row>
    <row r="522" spans="1:28" x14ac:dyDescent="0.2">
      <c r="A522" s="523"/>
      <c r="B522" s="422" t="s">
        <v>55</v>
      </c>
      <c r="C522" s="424"/>
      <c r="D522" s="415">
        <v>606</v>
      </c>
      <c r="E522" s="415">
        <v>210</v>
      </c>
      <c r="F522" s="415">
        <v>313</v>
      </c>
      <c r="G522" s="415">
        <v>41</v>
      </c>
      <c r="H522" s="415">
        <v>42</v>
      </c>
      <c r="I522" s="415">
        <v>651</v>
      </c>
      <c r="J522" s="415">
        <v>245</v>
      </c>
      <c r="K522" s="415">
        <v>329</v>
      </c>
      <c r="L522" s="415">
        <v>32</v>
      </c>
      <c r="M522" s="415">
        <v>45</v>
      </c>
      <c r="N522" s="415">
        <v>620</v>
      </c>
      <c r="O522" s="415">
        <v>222</v>
      </c>
      <c r="P522" s="415">
        <v>307</v>
      </c>
      <c r="Q522" s="415">
        <v>41</v>
      </c>
      <c r="R522" s="415">
        <v>50</v>
      </c>
      <c r="S522" s="415">
        <v>747</v>
      </c>
      <c r="T522" s="415">
        <v>296</v>
      </c>
      <c r="U522" s="415">
        <v>328</v>
      </c>
      <c r="V522" s="415">
        <v>64</v>
      </c>
      <c r="W522" s="415">
        <v>59</v>
      </c>
      <c r="X522" s="415">
        <v>972</v>
      </c>
      <c r="Y522" s="415">
        <v>329</v>
      </c>
      <c r="Z522" s="415">
        <v>456</v>
      </c>
      <c r="AA522" s="415">
        <v>91</v>
      </c>
      <c r="AB522" s="415">
        <v>96</v>
      </c>
    </row>
    <row r="523" spans="1:28" x14ac:dyDescent="0.2">
      <c r="A523" s="523"/>
      <c r="B523" s="422" t="s">
        <v>284</v>
      </c>
      <c r="C523" s="424"/>
      <c r="D523" s="415">
        <v>19</v>
      </c>
      <c r="E523" s="415">
        <v>8</v>
      </c>
      <c r="F523" s="415">
        <v>8</v>
      </c>
      <c r="G523" s="415" t="s">
        <v>549</v>
      </c>
      <c r="H523" s="415" t="s">
        <v>549</v>
      </c>
      <c r="I523" s="415">
        <v>14</v>
      </c>
      <c r="J523" s="415">
        <v>7</v>
      </c>
      <c r="K523" s="415">
        <v>4</v>
      </c>
      <c r="L523" s="415">
        <v>3</v>
      </c>
      <c r="M523" s="416"/>
      <c r="N523" s="415">
        <v>17</v>
      </c>
      <c r="O523" s="415">
        <v>7</v>
      </c>
      <c r="P523" s="415">
        <v>7</v>
      </c>
      <c r="Q523" s="415" t="s">
        <v>549</v>
      </c>
      <c r="R523" s="415" t="s">
        <v>549</v>
      </c>
      <c r="S523" s="415">
        <v>19</v>
      </c>
      <c r="T523" s="415">
        <v>10</v>
      </c>
      <c r="U523" s="415" t="s">
        <v>549</v>
      </c>
      <c r="V523" s="415" t="s">
        <v>549</v>
      </c>
      <c r="W523" s="415" t="s">
        <v>549</v>
      </c>
      <c r="X523" s="415">
        <v>26</v>
      </c>
      <c r="Y523" s="415">
        <v>8</v>
      </c>
      <c r="Z523" s="415">
        <v>14</v>
      </c>
      <c r="AA523" s="415" t="s">
        <v>549</v>
      </c>
      <c r="AB523" s="415" t="s">
        <v>549</v>
      </c>
    </row>
    <row r="524" spans="1:28" x14ac:dyDescent="0.2">
      <c r="A524" s="523"/>
      <c r="B524" s="422" t="s">
        <v>57</v>
      </c>
      <c r="C524" s="424"/>
      <c r="D524" s="415" t="s">
        <v>549</v>
      </c>
      <c r="E524" s="416"/>
      <c r="F524" s="415" t="s">
        <v>549</v>
      </c>
      <c r="G524" s="416"/>
      <c r="H524" s="416"/>
      <c r="I524" s="415">
        <v>5</v>
      </c>
      <c r="J524" s="415" t="s">
        <v>549</v>
      </c>
      <c r="K524" s="415" t="s">
        <v>549</v>
      </c>
      <c r="L524" s="416"/>
      <c r="M524" s="416"/>
      <c r="N524" s="415" t="s">
        <v>549</v>
      </c>
      <c r="O524" s="415" t="s">
        <v>549</v>
      </c>
      <c r="P524" s="415" t="s">
        <v>549</v>
      </c>
      <c r="Q524" s="416"/>
      <c r="R524" s="416"/>
      <c r="S524" s="415" t="s">
        <v>549</v>
      </c>
      <c r="T524" s="415" t="s">
        <v>549</v>
      </c>
      <c r="U524" s="415" t="s">
        <v>549</v>
      </c>
      <c r="V524" s="416"/>
      <c r="W524" s="416"/>
      <c r="X524" s="415" t="s">
        <v>549</v>
      </c>
      <c r="Y524" s="416"/>
      <c r="Z524" s="415" t="s">
        <v>549</v>
      </c>
      <c r="AA524" s="416"/>
      <c r="AB524" s="416"/>
    </row>
    <row r="525" spans="1:28" ht="31.5" customHeight="1" x14ac:dyDescent="0.2">
      <c r="A525" s="523"/>
      <c r="B525" s="422" t="s">
        <v>285</v>
      </c>
      <c r="C525" s="424"/>
      <c r="D525" s="415">
        <v>233</v>
      </c>
      <c r="E525" s="415">
        <v>112</v>
      </c>
      <c r="F525" s="415">
        <v>69</v>
      </c>
      <c r="G525" s="415">
        <v>46</v>
      </c>
      <c r="H525" s="415">
        <v>6</v>
      </c>
      <c r="I525" s="415">
        <v>181</v>
      </c>
      <c r="J525" s="415">
        <v>98</v>
      </c>
      <c r="K525" s="415">
        <v>55</v>
      </c>
      <c r="L525" s="415">
        <v>23</v>
      </c>
      <c r="M525" s="415">
        <v>5</v>
      </c>
      <c r="N525" s="415">
        <v>170</v>
      </c>
      <c r="O525" s="415">
        <v>103</v>
      </c>
      <c r="P525" s="415">
        <v>42</v>
      </c>
      <c r="Q525" s="415">
        <v>18</v>
      </c>
      <c r="R525" s="415">
        <v>7</v>
      </c>
      <c r="S525" s="415">
        <v>145</v>
      </c>
      <c r="T525" s="415">
        <v>88</v>
      </c>
      <c r="U525" s="415">
        <v>38</v>
      </c>
      <c r="V525" s="415">
        <v>7</v>
      </c>
      <c r="W525" s="415">
        <v>12</v>
      </c>
      <c r="X525" s="415">
        <v>142</v>
      </c>
      <c r="Y525" s="415">
        <v>65</v>
      </c>
      <c r="Z525" s="415">
        <v>49</v>
      </c>
      <c r="AA525" s="415">
        <v>18</v>
      </c>
      <c r="AB525" s="415">
        <v>10</v>
      </c>
    </row>
    <row r="526" spans="1:28" ht="31.5" x14ac:dyDescent="0.2">
      <c r="A526" s="523"/>
      <c r="B526" s="422" t="s">
        <v>286</v>
      </c>
      <c r="C526" s="424"/>
      <c r="D526" s="415">
        <v>2165</v>
      </c>
      <c r="E526" s="415">
        <v>1000</v>
      </c>
      <c r="F526" s="415">
        <v>824</v>
      </c>
      <c r="G526" s="415">
        <v>251</v>
      </c>
      <c r="H526" s="415">
        <v>90</v>
      </c>
      <c r="I526" s="415">
        <v>2059</v>
      </c>
      <c r="J526" s="415">
        <v>1027</v>
      </c>
      <c r="K526" s="415">
        <v>764</v>
      </c>
      <c r="L526" s="415">
        <v>172</v>
      </c>
      <c r="M526" s="415">
        <v>96</v>
      </c>
      <c r="N526" s="415">
        <v>2039</v>
      </c>
      <c r="O526" s="415">
        <v>981</v>
      </c>
      <c r="P526" s="415">
        <v>772</v>
      </c>
      <c r="Q526" s="415">
        <v>203</v>
      </c>
      <c r="R526" s="415">
        <v>83</v>
      </c>
      <c r="S526" s="415">
        <v>1890</v>
      </c>
      <c r="T526" s="415">
        <v>940</v>
      </c>
      <c r="U526" s="415">
        <v>686</v>
      </c>
      <c r="V526" s="415">
        <v>141</v>
      </c>
      <c r="W526" s="415">
        <v>123</v>
      </c>
      <c r="X526" s="415">
        <v>1984</v>
      </c>
      <c r="Y526" s="415">
        <v>888</v>
      </c>
      <c r="Z526" s="415">
        <v>789</v>
      </c>
      <c r="AA526" s="415">
        <v>167</v>
      </c>
      <c r="AB526" s="415">
        <v>140</v>
      </c>
    </row>
    <row r="527" spans="1:28" ht="21" x14ac:dyDescent="0.2">
      <c r="A527" s="523"/>
      <c r="B527" s="422" t="s">
        <v>170</v>
      </c>
      <c r="C527" s="424"/>
      <c r="D527" s="415">
        <v>4871</v>
      </c>
      <c r="E527" s="415">
        <v>3155</v>
      </c>
      <c r="F527" s="415">
        <v>1235</v>
      </c>
      <c r="G527" s="415">
        <v>339</v>
      </c>
      <c r="H527" s="415">
        <v>142</v>
      </c>
      <c r="I527" s="415">
        <v>5014</v>
      </c>
      <c r="J527" s="415">
        <v>3240</v>
      </c>
      <c r="K527" s="415">
        <v>1328</v>
      </c>
      <c r="L527" s="415">
        <v>284</v>
      </c>
      <c r="M527" s="415">
        <v>162</v>
      </c>
      <c r="N527" s="415">
        <v>5145</v>
      </c>
      <c r="O527" s="415">
        <v>3493</v>
      </c>
      <c r="P527" s="415">
        <v>1220</v>
      </c>
      <c r="Q527" s="415">
        <v>283</v>
      </c>
      <c r="R527" s="415">
        <v>149</v>
      </c>
      <c r="S527" s="415">
        <v>5240</v>
      </c>
      <c r="T527" s="415">
        <v>3517</v>
      </c>
      <c r="U527" s="415">
        <v>1258</v>
      </c>
      <c r="V527" s="415">
        <v>278</v>
      </c>
      <c r="W527" s="415">
        <v>187</v>
      </c>
      <c r="X527" s="415">
        <v>5354</v>
      </c>
      <c r="Y527" s="415">
        <v>3415</v>
      </c>
      <c r="Z527" s="415">
        <v>1381</v>
      </c>
      <c r="AA527" s="415">
        <v>346</v>
      </c>
      <c r="AB527" s="415">
        <v>212</v>
      </c>
    </row>
    <row r="528" spans="1:28" ht="21" x14ac:dyDescent="0.2">
      <c r="A528" s="523"/>
      <c r="B528" s="422" t="s">
        <v>60</v>
      </c>
      <c r="C528" s="424"/>
      <c r="D528" s="415">
        <v>630</v>
      </c>
      <c r="E528" s="415">
        <v>221</v>
      </c>
      <c r="F528" s="415">
        <v>337</v>
      </c>
      <c r="G528" s="415">
        <v>45</v>
      </c>
      <c r="H528" s="415">
        <v>27</v>
      </c>
      <c r="I528" s="415">
        <v>648</v>
      </c>
      <c r="J528" s="415">
        <v>211</v>
      </c>
      <c r="K528" s="415">
        <v>362</v>
      </c>
      <c r="L528" s="415">
        <v>41</v>
      </c>
      <c r="M528" s="415">
        <v>34</v>
      </c>
      <c r="N528" s="415">
        <v>597</v>
      </c>
      <c r="O528" s="415">
        <v>229</v>
      </c>
      <c r="P528" s="415">
        <v>319</v>
      </c>
      <c r="Q528" s="415">
        <v>30</v>
      </c>
      <c r="R528" s="415">
        <v>19</v>
      </c>
      <c r="S528" s="415">
        <v>613</v>
      </c>
      <c r="T528" s="415">
        <v>209</v>
      </c>
      <c r="U528" s="415">
        <v>325</v>
      </c>
      <c r="V528" s="415">
        <v>46</v>
      </c>
      <c r="W528" s="415">
        <v>33</v>
      </c>
      <c r="X528" s="415">
        <v>670</v>
      </c>
      <c r="Y528" s="415">
        <v>191</v>
      </c>
      <c r="Z528" s="415">
        <v>390</v>
      </c>
      <c r="AA528" s="415">
        <v>48</v>
      </c>
      <c r="AB528" s="415">
        <v>41</v>
      </c>
    </row>
    <row r="529" spans="1:28" ht="31.5" customHeight="1" x14ac:dyDescent="0.2">
      <c r="A529" s="523"/>
      <c r="B529" s="422" t="s">
        <v>171</v>
      </c>
      <c r="C529" s="424"/>
      <c r="D529" s="415">
        <v>880</v>
      </c>
      <c r="E529" s="415">
        <v>414</v>
      </c>
      <c r="F529" s="415">
        <v>375</v>
      </c>
      <c r="G529" s="415">
        <v>71</v>
      </c>
      <c r="H529" s="415">
        <v>20</v>
      </c>
      <c r="I529" s="415">
        <v>891</v>
      </c>
      <c r="J529" s="415">
        <v>409</v>
      </c>
      <c r="K529" s="415">
        <v>414</v>
      </c>
      <c r="L529" s="415">
        <v>39</v>
      </c>
      <c r="M529" s="415">
        <v>29</v>
      </c>
      <c r="N529" s="415">
        <v>850</v>
      </c>
      <c r="O529" s="415">
        <v>369</v>
      </c>
      <c r="P529" s="415">
        <v>405</v>
      </c>
      <c r="Q529" s="415">
        <v>43</v>
      </c>
      <c r="R529" s="415">
        <v>33</v>
      </c>
      <c r="S529" s="415">
        <v>781</v>
      </c>
      <c r="T529" s="415">
        <v>310</v>
      </c>
      <c r="U529" s="415">
        <v>397</v>
      </c>
      <c r="V529" s="415">
        <v>41</v>
      </c>
      <c r="W529" s="415">
        <v>33</v>
      </c>
      <c r="X529" s="415">
        <v>783</v>
      </c>
      <c r="Y529" s="415">
        <v>278</v>
      </c>
      <c r="Z529" s="415">
        <v>401</v>
      </c>
      <c r="AA529" s="415">
        <v>49</v>
      </c>
      <c r="AB529" s="415">
        <v>55</v>
      </c>
    </row>
    <row r="530" spans="1:28" ht="31.5" customHeight="1" x14ac:dyDescent="0.2">
      <c r="A530" s="523"/>
      <c r="B530" s="422" t="s">
        <v>287</v>
      </c>
      <c r="C530" s="424"/>
      <c r="D530" s="415">
        <v>511</v>
      </c>
      <c r="E530" s="415">
        <v>292</v>
      </c>
      <c r="F530" s="415">
        <v>168</v>
      </c>
      <c r="G530" s="415">
        <v>38</v>
      </c>
      <c r="H530" s="415">
        <v>13</v>
      </c>
      <c r="I530" s="415">
        <v>465</v>
      </c>
      <c r="J530" s="415">
        <v>257</v>
      </c>
      <c r="K530" s="415">
        <v>152</v>
      </c>
      <c r="L530" s="415">
        <v>46</v>
      </c>
      <c r="M530" s="415">
        <v>10</v>
      </c>
      <c r="N530" s="415">
        <v>456</v>
      </c>
      <c r="O530" s="415">
        <v>251</v>
      </c>
      <c r="P530" s="415">
        <v>155</v>
      </c>
      <c r="Q530" s="415">
        <v>27</v>
      </c>
      <c r="R530" s="415">
        <v>23</v>
      </c>
      <c r="S530" s="415">
        <v>451</v>
      </c>
      <c r="T530" s="415">
        <v>235</v>
      </c>
      <c r="U530" s="415">
        <v>159</v>
      </c>
      <c r="V530" s="415">
        <v>36</v>
      </c>
      <c r="W530" s="415">
        <v>21</v>
      </c>
      <c r="X530" s="415">
        <v>490</v>
      </c>
      <c r="Y530" s="415">
        <v>263</v>
      </c>
      <c r="Z530" s="415">
        <v>136</v>
      </c>
      <c r="AA530" s="415">
        <v>57</v>
      </c>
      <c r="AB530" s="415">
        <v>34</v>
      </c>
    </row>
    <row r="531" spans="1:28" ht="31.5" x14ac:dyDescent="0.2">
      <c r="A531" s="523"/>
      <c r="B531" s="422" t="s">
        <v>288</v>
      </c>
      <c r="C531" s="424"/>
      <c r="D531" s="415">
        <v>6069</v>
      </c>
      <c r="E531" s="415">
        <v>3933</v>
      </c>
      <c r="F531" s="415">
        <v>1590</v>
      </c>
      <c r="G531" s="415">
        <v>376</v>
      </c>
      <c r="H531" s="415">
        <v>170</v>
      </c>
      <c r="I531" s="415">
        <v>6227</v>
      </c>
      <c r="J531" s="415">
        <v>4031</v>
      </c>
      <c r="K531" s="415">
        <v>1682</v>
      </c>
      <c r="L531" s="415">
        <v>303</v>
      </c>
      <c r="M531" s="415">
        <v>211</v>
      </c>
      <c r="N531" s="415">
        <v>6424</v>
      </c>
      <c r="O531" s="415">
        <v>4284</v>
      </c>
      <c r="P531" s="415">
        <v>1631</v>
      </c>
      <c r="Q531" s="415">
        <v>311</v>
      </c>
      <c r="R531" s="415">
        <v>198</v>
      </c>
      <c r="S531" s="415">
        <v>6239</v>
      </c>
      <c r="T531" s="415">
        <v>4199</v>
      </c>
      <c r="U531" s="415">
        <v>1524</v>
      </c>
      <c r="V531" s="415">
        <v>283</v>
      </c>
      <c r="W531" s="415">
        <v>233</v>
      </c>
      <c r="X531" s="415">
        <v>6330</v>
      </c>
      <c r="Y531" s="415">
        <v>4059</v>
      </c>
      <c r="Z531" s="415">
        <v>1642</v>
      </c>
      <c r="AA531" s="415">
        <v>349</v>
      </c>
      <c r="AB531" s="415">
        <v>280</v>
      </c>
    </row>
    <row r="532" spans="1:28" ht="31.5" x14ac:dyDescent="0.2">
      <c r="A532" s="523"/>
      <c r="B532" s="422" t="s">
        <v>289</v>
      </c>
      <c r="C532" s="424"/>
      <c r="D532" s="415">
        <v>2591</v>
      </c>
      <c r="E532" s="415">
        <v>991</v>
      </c>
      <c r="F532" s="415">
        <v>1139</v>
      </c>
      <c r="G532" s="415">
        <v>363</v>
      </c>
      <c r="H532" s="415">
        <v>98</v>
      </c>
      <c r="I532" s="415">
        <v>2461</v>
      </c>
      <c r="J532" s="415">
        <v>961</v>
      </c>
      <c r="K532" s="415">
        <v>1141</v>
      </c>
      <c r="L532" s="415">
        <v>271</v>
      </c>
      <c r="M532" s="415">
        <v>88</v>
      </c>
      <c r="N532" s="415">
        <v>2316</v>
      </c>
      <c r="O532" s="415">
        <v>951</v>
      </c>
      <c r="P532" s="415">
        <v>1012</v>
      </c>
      <c r="Q532" s="415">
        <v>264</v>
      </c>
      <c r="R532" s="415">
        <v>89</v>
      </c>
      <c r="S532" s="415">
        <v>2308</v>
      </c>
      <c r="T532" s="415">
        <v>886</v>
      </c>
      <c r="U532" s="415">
        <v>1061</v>
      </c>
      <c r="V532" s="415">
        <v>237</v>
      </c>
      <c r="W532" s="415">
        <v>124</v>
      </c>
      <c r="X532" s="415">
        <v>2490</v>
      </c>
      <c r="Y532" s="415">
        <v>826</v>
      </c>
      <c r="Z532" s="415">
        <v>1217</v>
      </c>
      <c r="AA532" s="415">
        <v>291</v>
      </c>
      <c r="AB532" s="415">
        <v>156</v>
      </c>
    </row>
    <row r="533" spans="1:28" ht="31.5" customHeight="1" x14ac:dyDescent="0.2">
      <c r="A533" s="523"/>
      <c r="B533" s="422" t="s">
        <v>64</v>
      </c>
      <c r="C533" s="424"/>
      <c r="D533" s="415">
        <v>305</v>
      </c>
      <c r="E533" s="415">
        <v>125</v>
      </c>
      <c r="F533" s="415">
        <v>136</v>
      </c>
      <c r="G533" s="415">
        <v>31</v>
      </c>
      <c r="H533" s="415">
        <v>13</v>
      </c>
      <c r="I533" s="415">
        <v>299</v>
      </c>
      <c r="J533" s="415">
        <v>130</v>
      </c>
      <c r="K533" s="415">
        <v>141</v>
      </c>
      <c r="L533" s="415">
        <v>12</v>
      </c>
      <c r="M533" s="415">
        <v>16</v>
      </c>
      <c r="N533" s="415">
        <v>283</v>
      </c>
      <c r="O533" s="415">
        <v>109</v>
      </c>
      <c r="P533" s="415">
        <v>145</v>
      </c>
      <c r="Q533" s="415">
        <v>16</v>
      </c>
      <c r="R533" s="415">
        <v>13</v>
      </c>
      <c r="S533" s="415">
        <v>305</v>
      </c>
      <c r="T533" s="415">
        <v>105</v>
      </c>
      <c r="U533" s="415">
        <v>151</v>
      </c>
      <c r="V533" s="415">
        <v>18</v>
      </c>
      <c r="W533" s="415">
        <v>31</v>
      </c>
      <c r="X533" s="415">
        <v>335</v>
      </c>
      <c r="Y533" s="415">
        <v>105</v>
      </c>
      <c r="Z533" s="415">
        <v>175</v>
      </c>
      <c r="AA533" s="415">
        <v>21</v>
      </c>
      <c r="AB533" s="415">
        <v>34</v>
      </c>
    </row>
    <row r="534" spans="1:28" ht="31.5" x14ac:dyDescent="0.2">
      <c r="A534" s="523"/>
      <c r="B534" s="422" t="s">
        <v>290</v>
      </c>
      <c r="C534" s="424"/>
      <c r="D534" s="415">
        <v>79</v>
      </c>
      <c r="E534" s="415">
        <v>31</v>
      </c>
      <c r="F534" s="415">
        <v>45</v>
      </c>
      <c r="G534" s="416"/>
      <c r="H534" s="415">
        <v>3</v>
      </c>
      <c r="I534" s="415">
        <v>62</v>
      </c>
      <c r="J534" s="415">
        <v>27</v>
      </c>
      <c r="K534" s="415">
        <v>27</v>
      </c>
      <c r="L534" s="415" t="s">
        <v>549</v>
      </c>
      <c r="M534" s="415" t="s">
        <v>549</v>
      </c>
      <c r="N534" s="415">
        <v>43</v>
      </c>
      <c r="O534" s="415">
        <v>9</v>
      </c>
      <c r="P534" s="415">
        <v>29</v>
      </c>
      <c r="Q534" s="416"/>
      <c r="R534" s="415">
        <v>5</v>
      </c>
      <c r="S534" s="415">
        <v>57</v>
      </c>
      <c r="T534" s="415">
        <v>19</v>
      </c>
      <c r="U534" s="415">
        <v>31</v>
      </c>
      <c r="V534" s="415">
        <v>3</v>
      </c>
      <c r="W534" s="415">
        <v>4</v>
      </c>
      <c r="X534" s="415">
        <v>47</v>
      </c>
      <c r="Y534" s="415">
        <v>19</v>
      </c>
      <c r="Z534" s="415">
        <v>17</v>
      </c>
      <c r="AA534" s="415" t="s">
        <v>549</v>
      </c>
      <c r="AB534" s="415" t="s">
        <v>549</v>
      </c>
    </row>
    <row r="535" spans="1:28" ht="31.5" x14ac:dyDescent="0.2">
      <c r="A535" s="523"/>
      <c r="B535" s="422" t="s">
        <v>40</v>
      </c>
      <c r="C535" s="424"/>
      <c r="D535" s="415">
        <v>59</v>
      </c>
      <c r="E535" s="415">
        <v>16</v>
      </c>
      <c r="F535" s="415">
        <v>22</v>
      </c>
      <c r="G535" s="415" t="s">
        <v>549</v>
      </c>
      <c r="H535" s="415" t="s">
        <v>549</v>
      </c>
      <c r="I535" s="415">
        <v>89</v>
      </c>
      <c r="J535" s="415">
        <v>33</v>
      </c>
      <c r="K535" s="415">
        <v>37</v>
      </c>
      <c r="L535" s="415" t="s">
        <v>549</v>
      </c>
      <c r="M535" s="415" t="s">
        <v>549</v>
      </c>
      <c r="N535" s="415">
        <v>74</v>
      </c>
      <c r="O535" s="415">
        <v>27</v>
      </c>
      <c r="P535" s="415">
        <v>23</v>
      </c>
      <c r="Q535" s="415" t="s">
        <v>549</v>
      </c>
      <c r="R535" s="415" t="s">
        <v>549</v>
      </c>
      <c r="S535" s="415">
        <v>61</v>
      </c>
      <c r="T535" s="415">
        <v>18</v>
      </c>
      <c r="U535" s="415">
        <v>28</v>
      </c>
      <c r="V535" s="415" t="s">
        <v>549</v>
      </c>
      <c r="W535" s="415" t="s">
        <v>549</v>
      </c>
      <c r="X535" s="415">
        <v>66</v>
      </c>
      <c r="Y535" s="415">
        <v>18</v>
      </c>
      <c r="Z535" s="415">
        <v>26</v>
      </c>
      <c r="AA535" s="415" t="s">
        <v>549</v>
      </c>
      <c r="AB535" s="415" t="s">
        <v>549</v>
      </c>
    </row>
    <row r="536" spans="1:28" ht="21" x14ac:dyDescent="0.2">
      <c r="A536" s="523"/>
      <c r="B536" s="422" t="s">
        <v>291</v>
      </c>
      <c r="C536" s="424"/>
      <c r="D536" s="415">
        <v>6574</v>
      </c>
      <c r="E536" s="415">
        <v>4202</v>
      </c>
      <c r="F536" s="415">
        <v>1698</v>
      </c>
      <c r="G536" s="415">
        <v>527</v>
      </c>
      <c r="H536" s="415">
        <v>147</v>
      </c>
      <c r="I536" s="415">
        <v>6806</v>
      </c>
      <c r="J536" s="415">
        <v>4289</v>
      </c>
      <c r="K536" s="415">
        <v>1918</v>
      </c>
      <c r="L536" s="415">
        <v>424</v>
      </c>
      <c r="M536" s="415">
        <v>175</v>
      </c>
      <c r="N536" s="415">
        <v>6953</v>
      </c>
      <c r="O536" s="415">
        <v>4551</v>
      </c>
      <c r="P536" s="415">
        <v>1809</v>
      </c>
      <c r="Q536" s="415">
        <v>422</v>
      </c>
      <c r="R536" s="415">
        <v>171</v>
      </c>
      <c r="S536" s="415">
        <v>6892</v>
      </c>
      <c r="T536" s="415">
        <v>4467</v>
      </c>
      <c r="U536" s="415">
        <v>1811</v>
      </c>
      <c r="V536" s="415">
        <v>406</v>
      </c>
      <c r="W536" s="415">
        <v>208</v>
      </c>
      <c r="X536" s="415">
        <v>6949</v>
      </c>
      <c r="Y536" s="415">
        <v>4234</v>
      </c>
      <c r="Z536" s="415">
        <v>2005</v>
      </c>
      <c r="AA536" s="415">
        <v>456</v>
      </c>
      <c r="AB536" s="415">
        <v>254</v>
      </c>
    </row>
    <row r="537" spans="1:28" x14ac:dyDescent="0.2">
      <c r="A537" s="523"/>
      <c r="B537" s="422" t="s">
        <v>293</v>
      </c>
      <c r="C537" s="424"/>
      <c r="D537" s="415">
        <v>482</v>
      </c>
      <c r="E537" s="415">
        <v>133</v>
      </c>
      <c r="F537" s="415">
        <v>265</v>
      </c>
      <c r="G537" s="415">
        <v>44</v>
      </c>
      <c r="H537" s="415">
        <v>40</v>
      </c>
      <c r="I537" s="415">
        <v>427</v>
      </c>
      <c r="J537" s="415">
        <v>135</v>
      </c>
      <c r="K537" s="415">
        <v>223</v>
      </c>
      <c r="L537" s="415">
        <v>26</v>
      </c>
      <c r="M537" s="415">
        <v>43</v>
      </c>
      <c r="N537" s="415">
        <v>409</v>
      </c>
      <c r="O537" s="415">
        <v>108</v>
      </c>
      <c r="P537" s="415">
        <v>226</v>
      </c>
      <c r="Q537" s="415">
        <v>33</v>
      </c>
      <c r="R537" s="415">
        <v>42</v>
      </c>
      <c r="S537" s="415">
        <v>423</v>
      </c>
      <c r="T537" s="415">
        <v>121</v>
      </c>
      <c r="U537" s="415">
        <v>225</v>
      </c>
      <c r="V537" s="415">
        <v>21</v>
      </c>
      <c r="W537" s="415">
        <v>56</v>
      </c>
      <c r="X537" s="415">
        <v>452</v>
      </c>
      <c r="Y537" s="415">
        <v>106</v>
      </c>
      <c r="Z537" s="415">
        <v>247</v>
      </c>
      <c r="AA537" s="415">
        <v>37</v>
      </c>
      <c r="AB537" s="415">
        <v>62</v>
      </c>
    </row>
    <row r="538" spans="1:28" x14ac:dyDescent="0.2">
      <c r="A538" s="523"/>
      <c r="B538" s="422" t="s">
        <v>271</v>
      </c>
      <c r="C538" s="424"/>
      <c r="D538" s="415">
        <v>9290</v>
      </c>
      <c r="E538" s="415">
        <v>5194</v>
      </c>
      <c r="F538" s="415">
        <v>3008</v>
      </c>
      <c r="G538" s="415">
        <v>790</v>
      </c>
      <c r="H538" s="415">
        <v>298</v>
      </c>
      <c r="I538" s="415">
        <v>9258</v>
      </c>
      <c r="J538" s="415">
        <v>5242</v>
      </c>
      <c r="K538" s="415">
        <v>3075</v>
      </c>
      <c r="L538" s="415">
        <v>605</v>
      </c>
      <c r="M538" s="415">
        <v>336</v>
      </c>
      <c r="N538" s="415">
        <v>9257</v>
      </c>
      <c r="O538" s="415">
        <v>5426</v>
      </c>
      <c r="P538" s="415">
        <v>2913</v>
      </c>
      <c r="Q538" s="415">
        <v>604</v>
      </c>
      <c r="R538" s="415">
        <v>314</v>
      </c>
      <c r="S538" s="415">
        <v>9120</v>
      </c>
      <c r="T538" s="415">
        <v>5299</v>
      </c>
      <c r="U538" s="415">
        <v>2863</v>
      </c>
      <c r="V538" s="415">
        <v>549</v>
      </c>
      <c r="W538" s="415">
        <v>409</v>
      </c>
      <c r="X538" s="415">
        <v>9423</v>
      </c>
      <c r="Y538" s="415">
        <v>5100</v>
      </c>
      <c r="Z538" s="415">
        <v>3146</v>
      </c>
      <c r="AA538" s="415">
        <v>685</v>
      </c>
      <c r="AB538" s="415">
        <v>492</v>
      </c>
    </row>
    <row r="539" spans="1:28" ht="21" x14ac:dyDescent="0.2">
      <c r="A539" s="523"/>
      <c r="B539" s="422" t="s">
        <v>359</v>
      </c>
      <c r="C539" s="424"/>
      <c r="D539" s="415">
        <v>8808</v>
      </c>
      <c r="E539" s="415">
        <v>5061</v>
      </c>
      <c r="F539" s="415">
        <v>2743</v>
      </c>
      <c r="G539" s="415">
        <v>746</v>
      </c>
      <c r="H539" s="415">
        <v>258</v>
      </c>
      <c r="I539" s="415">
        <v>8831</v>
      </c>
      <c r="J539" s="415">
        <v>5107</v>
      </c>
      <c r="K539" s="415">
        <v>2852</v>
      </c>
      <c r="L539" s="415">
        <v>579</v>
      </c>
      <c r="M539" s="415">
        <v>293</v>
      </c>
      <c r="N539" s="415">
        <v>8848</v>
      </c>
      <c r="O539" s="415">
        <v>5318</v>
      </c>
      <c r="P539" s="415">
        <v>2687</v>
      </c>
      <c r="Q539" s="415">
        <v>571</v>
      </c>
      <c r="R539" s="415">
        <v>272</v>
      </c>
      <c r="S539" s="415">
        <v>8697</v>
      </c>
      <c r="T539" s="415">
        <v>5178</v>
      </c>
      <c r="U539" s="415">
        <v>2638</v>
      </c>
      <c r="V539" s="415">
        <v>528</v>
      </c>
      <c r="W539" s="415">
        <v>353</v>
      </c>
      <c r="X539" s="415">
        <v>8971</v>
      </c>
      <c r="Y539" s="415">
        <v>4994</v>
      </c>
      <c r="Z539" s="415">
        <v>2899</v>
      </c>
      <c r="AA539" s="415">
        <v>648</v>
      </c>
      <c r="AB539" s="415">
        <v>430</v>
      </c>
    </row>
    <row r="540" spans="1:28" x14ac:dyDescent="0.2">
      <c r="A540" s="523"/>
      <c r="B540" s="422" t="s">
        <v>41</v>
      </c>
      <c r="C540" s="424"/>
      <c r="D540" s="415">
        <v>1672</v>
      </c>
      <c r="E540" s="415">
        <v>1146</v>
      </c>
      <c r="F540" s="415">
        <v>391</v>
      </c>
      <c r="G540" s="415" t="s">
        <v>549</v>
      </c>
      <c r="H540" s="415" t="s">
        <v>549</v>
      </c>
      <c r="I540" s="415">
        <v>1795</v>
      </c>
      <c r="J540" s="415">
        <v>1190</v>
      </c>
      <c r="K540" s="415">
        <v>495</v>
      </c>
      <c r="L540" s="415" t="s">
        <v>549</v>
      </c>
      <c r="M540" s="415" t="s">
        <v>549</v>
      </c>
      <c r="N540" s="415">
        <v>1932</v>
      </c>
      <c r="O540" s="415">
        <v>1405</v>
      </c>
      <c r="P540" s="415">
        <v>411</v>
      </c>
      <c r="Q540" s="415" t="s">
        <v>549</v>
      </c>
      <c r="R540" s="415" t="s">
        <v>549</v>
      </c>
      <c r="S540" s="415">
        <v>1975</v>
      </c>
      <c r="T540" s="415">
        <v>1427</v>
      </c>
      <c r="U540" s="415">
        <v>432</v>
      </c>
      <c r="V540" s="415" t="s">
        <v>549</v>
      </c>
      <c r="W540" s="415" t="s">
        <v>549</v>
      </c>
      <c r="X540" s="415">
        <v>1897</v>
      </c>
      <c r="Y540" s="415">
        <v>1337</v>
      </c>
      <c r="Z540" s="415">
        <v>433</v>
      </c>
      <c r="AA540" s="415" t="s">
        <v>549</v>
      </c>
      <c r="AB540" s="415" t="s">
        <v>549</v>
      </c>
    </row>
    <row r="541" spans="1:28" x14ac:dyDescent="0.2">
      <c r="A541" s="523"/>
      <c r="B541" s="422" t="s">
        <v>42</v>
      </c>
      <c r="C541" s="424"/>
      <c r="D541" s="415">
        <v>2044</v>
      </c>
      <c r="E541" s="415">
        <v>1396</v>
      </c>
      <c r="F541" s="415">
        <v>478</v>
      </c>
      <c r="G541" s="415">
        <v>136</v>
      </c>
      <c r="H541" s="415">
        <v>34</v>
      </c>
      <c r="I541" s="415">
        <v>2155</v>
      </c>
      <c r="J541" s="415">
        <v>1459</v>
      </c>
      <c r="K541" s="415">
        <v>520</v>
      </c>
      <c r="L541" s="415">
        <v>137</v>
      </c>
      <c r="M541" s="415">
        <v>39</v>
      </c>
      <c r="N541" s="415">
        <v>2181</v>
      </c>
      <c r="O541" s="415">
        <v>1529</v>
      </c>
      <c r="P541" s="415">
        <v>500</v>
      </c>
      <c r="Q541" s="415">
        <v>122</v>
      </c>
      <c r="R541" s="415">
        <v>30</v>
      </c>
      <c r="S541" s="415">
        <v>2222</v>
      </c>
      <c r="T541" s="415">
        <v>1527</v>
      </c>
      <c r="U541" s="415">
        <v>515</v>
      </c>
      <c r="V541" s="415">
        <v>132</v>
      </c>
      <c r="W541" s="415">
        <v>48</v>
      </c>
      <c r="X541" s="415">
        <v>2197</v>
      </c>
      <c r="Y541" s="415">
        <v>1449</v>
      </c>
      <c r="Z541" s="415">
        <v>575</v>
      </c>
      <c r="AA541" s="415">
        <v>131</v>
      </c>
      <c r="AB541" s="415">
        <v>42</v>
      </c>
    </row>
    <row r="542" spans="1:28" x14ac:dyDescent="0.2">
      <c r="A542" s="523"/>
      <c r="B542" s="422" t="s">
        <v>43</v>
      </c>
      <c r="C542" s="424"/>
      <c r="D542" s="415">
        <v>1615</v>
      </c>
      <c r="E542" s="415">
        <v>1040</v>
      </c>
      <c r="F542" s="415">
        <v>391</v>
      </c>
      <c r="G542" s="415">
        <v>133</v>
      </c>
      <c r="H542" s="415">
        <v>51</v>
      </c>
      <c r="I542" s="415">
        <v>1630</v>
      </c>
      <c r="J542" s="415">
        <v>1026</v>
      </c>
      <c r="K542" s="415">
        <v>464</v>
      </c>
      <c r="L542" s="415">
        <v>80</v>
      </c>
      <c r="M542" s="415">
        <v>60</v>
      </c>
      <c r="N542" s="415">
        <v>1620</v>
      </c>
      <c r="O542" s="415">
        <v>971</v>
      </c>
      <c r="P542" s="415">
        <v>500</v>
      </c>
      <c r="Q542" s="415">
        <v>97</v>
      </c>
      <c r="R542" s="415">
        <v>52</v>
      </c>
      <c r="S542" s="415">
        <v>1578</v>
      </c>
      <c r="T542" s="415">
        <v>943</v>
      </c>
      <c r="U542" s="415">
        <v>456</v>
      </c>
      <c r="V542" s="415">
        <v>101</v>
      </c>
      <c r="W542" s="415">
        <v>78</v>
      </c>
      <c r="X542" s="415">
        <v>1589</v>
      </c>
      <c r="Y542" s="415">
        <v>852</v>
      </c>
      <c r="Z542" s="415">
        <v>529</v>
      </c>
      <c r="AA542" s="415">
        <v>113</v>
      </c>
      <c r="AB542" s="415">
        <v>95</v>
      </c>
    </row>
    <row r="543" spans="1:28" x14ac:dyDescent="0.2">
      <c r="A543" s="523"/>
      <c r="B543" s="422" t="s">
        <v>44</v>
      </c>
      <c r="C543" s="424"/>
      <c r="D543" s="415">
        <v>1184</v>
      </c>
      <c r="E543" s="415">
        <v>604</v>
      </c>
      <c r="F543" s="415">
        <v>416</v>
      </c>
      <c r="G543" s="415">
        <v>121</v>
      </c>
      <c r="H543" s="415">
        <v>43</v>
      </c>
      <c r="I543" s="415">
        <v>1137</v>
      </c>
      <c r="J543" s="415">
        <v>581</v>
      </c>
      <c r="K543" s="415">
        <v>402</v>
      </c>
      <c r="L543" s="415">
        <v>99</v>
      </c>
      <c r="M543" s="415">
        <v>55</v>
      </c>
      <c r="N543" s="415">
        <v>1146</v>
      </c>
      <c r="O543" s="415">
        <v>619</v>
      </c>
      <c r="P543" s="415">
        <v>375</v>
      </c>
      <c r="Q543" s="415">
        <v>86</v>
      </c>
      <c r="R543" s="415">
        <v>66</v>
      </c>
      <c r="S543" s="415">
        <v>1056</v>
      </c>
      <c r="T543" s="415">
        <v>552</v>
      </c>
      <c r="U543" s="415">
        <v>380</v>
      </c>
      <c r="V543" s="415">
        <v>70</v>
      </c>
      <c r="W543" s="415">
        <v>54</v>
      </c>
      <c r="X543" s="415">
        <v>1200</v>
      </c>
      <c r="Y543" s="415">
        <v>578</v>
      </c>
      <c r="Z543" s="415">
        <v>442</v>
      </c>
      <c r="AA543" s="415">
        <v>94</v>
      </c>
      <c r="AB543" s="415">
        <v>86</v>
      </c>
    </row>
    <row r="544" spans="1:28" x14ac:dyDescent="0.2">
      <c r="A544" s="523"/>
      <c r="B544" s="422" t="s">
        <v>46</v>
      </c>
      <c r="C544" s="424"/>
      <c r="D544" s="415">
        <v>807</v>
      </c>
      <c r="E544" s="415">
        <v>321</v>
      </c>
      <c r="F544" s="415">
        <v>369</v>
      </c>
      <c r="G544" s="415">
        <v>76</v>
      </c>
      <c r="H544" s="415">
        <v>41</v>
      </c>
      <c r="I544" s="415">
        <v>742</v>
      </c>
      <c r="J544" s="415">
        <v>331</v>
      </c>
      <c r="K544" s="415">
        <v>311</v>
      </c>
      <c r="L544" s="415">
        <v>60</v>
      </c>
      <c r="M544" s="415">
        <v>40</v>
      </c>
      <c r="N544" s="415">
        <v>731</v>
      </c>
      <c r="O544" s="415">
        <v>338</v>
      </c>
      <c r="P544" s="415">
        <v>304</v>
      </c>
      <c r="Q544" s="415">
        <v>59</v>
      </c>
      <c r="R544" s="415">
        <v>30</v>
      </c>
      <c r="S544" s="415">
        <v>709</v>
      </c>
      <c r="T544" s="415">
        <v>311</v>
      </c>
      <c r="U544" s="415">
        <v>300</v>
      </c>
      <c r="V544" s="415">
        <v>48</v>
      </c>
      <c r="W544" s="415">
        <v>50</v>
      </c>
      <c r="X544" s="415">
        <v>778</v>
      </c>
      <c r="Y544" s="415">
        <v>309</v>
      </c>
      <c r="Z544" s="415">
        <v>334</v>
      </c>
      <c r="AA544" s="415">
        <v>76</v>
      </c>
      <c r="AB544" s="415">
        <v>59</v>
      </c>
    </row>
    <row r="545" spans="1:28" x14ac:dyDescent="0.2">
      <c r="A545" s="523"/>
      <c r="B545" s="422" t="s">
        <v>47</v>
      </c>
      <c r="C545" s="424"/>
      <c r="D545" s="415">
        <v>589</v>
      </c>
      <c r="E545" s="415">
        <v>242</v>
      </c>
      <c r="F545" s="415">
        <v>256</v>
      </c>
      <c r="G545" s="415">
        <v>63</v>
      </c>
      <c r="H545" s="415">
        <v>28</v>
      </c>
      <c r="I545" s="415">
        <v>504</v>
      </c>
      <c r="J545" s="415">
        <v>192</v>
      </c>
      <c r="K545" s="415">
        <v>243</v>
      </c>
      <c r="L545" s="415">
        <v>39</v>
      </c>
      <c r="M545" s="415">
        <v>30</v>
      </c>
      <c r="N545" s="415">
        <v>446</v>
      </c>
      <c r="O545" s="415">
        <v>180</v>
      </c>
      <c r="P545" s="415">
        <v>217</v>
      </c>
      <c r="Q545" s="415">
        <v>27</v>
      </c>
      <c r="R545" s="415">
        <v>22</v>
      </c>
      <c r="S545" s="415">
        <v>414</v>
      </c>
      <c r="T545" s="415">
        <v>165</v>
      </c>
      <c r="U545" s="415">
        <v>182</v>
      </c>
      <c r="V545" s="415">
        <v>28</v>
      </c>
      <c r="W545" s="415">
        <v>39</v>
      </c>
      <c r="X545" s="415">
        <v>510</v>
      </c>
      <c r="Y545" s="415">
        <v>205</v>
      </c>
      <c r="Z545" s="415">
        <v>215</v>
      </c>
      <c r="AA545" s="415">
        <v>39</v>
      </c>
      <c r="AB545" s="415">
        <v>51</v>
      </c>
    </row>
    <row r="546" spans="1:28" x14ac:dyDescent="0.2">
      <c r="A546" s="523"/>
      <c r="B546" s="422" t="s">
        <v>292</v>
      </c>
      <c r="C546" s="424"/>
      <c r="D546" s="415">
        <v>378</v>
      </c>
      <c r="E546" s="415">
        <v>131</v>
      </c>
      <c r="F546" s="415">
        <v>182</v>
      </c>
      <c r="G546" s="415">
        <v>41</v>
      </c>
      <c r="H546" s="415">
        <v>24</v>
      </c>
      <c r="I546" s="415">
        <v>336</v>
      </c>
      <c r="J546" s="415">
        <v>115</v>
      </c>
      <c r="K546" s="415">
        <v>181</v>
      </c>
      <c r="L546" s="415">
        <v>23</v>
      </c>
      <c r="M546" s="415">
        <v>17</v>
      </c>
      <c r="N546" s="415">
        <v>316</v>
      </c>
      <c r="O546" s="415">
        <v>106</v>
      </c>
      <c r="P546" s="415">
        <v>160</v>
      </c>
      <c r="Q546" s="415">
        <v>24</v>
      </c>
      <c r="R546" s="415">
        <v>26</v>
      </c>
      <c r="S546" s="415">
        <v>277</v>
      </c>
      <c r="T546" s="415">
        <v>96</v>
      </c>
      <c r="U546" s="415">
        <v>135</v>
      </c>
      <c r="V546" s="415">
        <v>22</v>
      </c>
      <c r="W546" s="415">
        <v>24</v>
      </c>
      <c r="X546" s="415">
        <v>340</v>
      </c>
      <c r="Y546" s="415">
        <v>116</v>
      </c>
      <c r="Z546" s="415">
        <v>162</v>
      </c>
      <c r="AA546" s="415">
        <v>31</v>
      </c>
      <c r="AB546" s="415">
        <v>31</v>
      </c>
    </row>
    <row r="547" spans="1:28" x14ac:dyDescent="0.2">
      <c r="A547" s="523"/>
      <c r="B547" s="422" t="s">
        <v>49</v>
      </c>
      <c r="C547" s="424"/>
      <c r="D547" s="415">
        <v>263</v>
      </c>
      <c r="E547" s="415">
        <v>92</v>
      </c>
      <c r="F547" s="415">
        <v>142</v>
      </c>
      <c r="G547" s="415">
        <v>20</v>
      </c>
      <c r="H547" s="415">
        <v>9</v>
      </c>
      <c r="I547" s="415">
        <v>264</v>
      </c>
      <c r="J547" s="415">
        <v>113</v>
      </c>
      <c r="K547" s="415">
        <v>109</v>
      </c>
      <c r="L547" s="415">
        <v>21</v>
      </c>
      <c r="M547" s="415">
        <v>21</v>
      </c>
      <c r="N547" s="415">
        <v>230</v>
      </c>
      <c r="O547" s="415">
        <v>81</v>
      </c>
      <c r="P547" s="415">
        <v>116</v>
      </c>
      <c r="Q547" s="415">
        <v>20</v>
      </c>
      <c r="R547" s="415">
        <v>13</v>
      </c>
      <c r="S547" s="415">
        <v>242</v>
      </c>
      <c r="T547" s="415">
        <v>81</v>
      </c>
      <c r="U547" s="415">
        <v>135</v>
      </c>
      <c r="V547" s="415">
        <v>11</v>
      </c>
      <c r="W547" s="415">
        <v>15</v>
      </c>
      <c r="X547" s="415">
        <v>228</v>
      </c>
      <c r="Y547" s="415">
        <v>76</v>
      </c>
      <c r="Z547" s="415">
        <v>103</v>
      </c>
      <c r="AA547" s="415">
        <v>26</v>
      </c>
      <c r="AB547" s="415">
        <v>23</v>
      </c>
    </row>
    <row r="548" spans="1:28" x14ac:dyDescent="0.2">
      <c r="A548" s="523"/>
      <c r="B548" s="422" t="s">
        <v>50</v>
      </c>
      <c r="C548" s="424"/>
      <c r="D548" s="415">
        <v>197</v>
      </c>
      <c r="E548" s="415">
        <v>73</v>
      </c>
      <c r="F548" s="415">
        <v>96</v>
      </c>
      <c r="G548" s="415">
        <v>19</v>
      </c>
      <c r="H548" s="415">
        <v>9</v>
      </c>
      <c r="I548" s="415">
        <v>179</v>
      </c>
      <c r="J548" s="415">
        <v>67</v>
      </c>
      <c r="K548" s="415">
        <v>90</v>
      </c>
      <c r="L548" s="415">
        <v>12</v>
      </c>
      <c r="M548" s="415">
        <v>10</v>
      </c>
      <c r="N548" s="415">
        <v>172</v>
      </c>
      <c r="O548" s="415">
        <v>62</v>
      </c>
      <c r="P548" s="415">
        <v>81</v>
      </c>
      <c r="Q548" s="415">
        <v>19</v>
      </c>
      <c r="R548" s="415">
        <v>10</v>
      </c>
      <c r="S548" s="415">
        <v>163</v>
      </c>
      <c r="T548" s="415">
        <v>58</v>
      </c>
      <c r="U548" s="415">
        <v>75</v>
      </c>
      <c r="V548" s="415">
        <v>13</v>
      </c>
      <c r="W548" s="415">
        <v>17</v>
      </c>
      <c r="X548" s="415">
        <v>166</v>
      </c>
      <c r="Y548" s="415">
        <v>54</v>
      </c>
      <c r="Z548" s="415">
        <v>80</v>
      </c>
      <c r="AA548" s="415">
        <v>20</v>
      </c>
      <c r="AB548" s="415">
        <v>12</v>
      </c>
    </row>
    <row r="549" spans="1:28" ht="12.75" customHeight="1" x14ac:dyDescent="0.2">
      <c r="A549" s="523" t="s">
        <v>123</v>
      </c>
      <c r="B549" s="422" t="s">
        <v>101</v>
      </c>
      <c r="C549" s="424"/>
      <c r="D549" s="415">
        <v>4941</v>
      </c>
      <c r="E549" s="415">
        <v>2949</v>
      </c>
      <c r="F549" s="415">
        <v>1476</v>
      </c>
      <c r="G549" s="415">
        <v>299</v>
      </c>
      <c r="H549" s="415">
        <v>217</v>
      </c>
      <c r="I549" s="415">
        <v>4994</v>
      </c>
      <c r="J549" s="415">
        <v>3016</v>
      </c>
      <c r="K549" s="415">
        <v>1542</v>
      </c>
      <c r="L549" s="415">
        <v>249</v>
      </c>
      <c r="M549" s="415">
        <v>187</v>
      </c>
      <c r="N549" s="415">
        <v>4810</v>
      </c>
      <c r="O549" s="415">
        <v>2895</v>
      </c>
      <c r="P549" s="415">
        <v>1504</v>
      </c>
      <c r="Q549" s="415">
        <v>193</v>
      </c>
      <c r="R549" s="415">
        <v>218</v>
      </c>
      <c r="S549" s="415">
        <v>4725</v>
      </c>
      <c r="T549" s="415">
        <v>2753</v>
      </c>
      <c r="U549" s="415">
        <v>1466</v>
      </c>
      <c r="V549" s="415">
        <v>247</v>
      </c>
      <c r="W549" s="415">
        <v>259</v>
      </c>
      <c r="X549" s="415">
        <v>4837</v>
      </c>
      <c r="Y549" s="415">
        <v>2648</v>
      </c>
      <c r="Z549" s="415">
        <v>1536</v>
      </c>
      <c r="AA549" s="415">
        <v>288</v>
      </c>
      <c r="AB549" s="415">
        <v>365</v>
      </c>
    </row>
    <row r="550" spans="1:28" x14ac:dyDescent="0.2">
      <c r="A550" s="523"/>
      <c r="B550" s="422" t="s">
        <v>102</v>
      </c>
      <c r="C550" s="424"/>
      <c r="D550" s="415">
        <v>3123</v>
      </c>
      <c r="E550" s="415">
        <v>1747</v>
      </c>
      <c r="F550" s="415">
        <v>1040</v>
      </c>
      <c r="G550" s="415">
        <v>205</v>
      </c>
      <c r="H550" s="415">
        <v>131</v>
      </c>
      <c r="I550" s="415">
        <v>3149</v>
      </c>
      <c r="J550" s="415">
        <v>1720</v>
      </c>
      <c r="K550" s="415">
        <v>1114</v>
      </c>
      <c r="L550" s="415">
        <v>180</v>
      </c>
      <c r="M550" s="415">
        <v>135</v>
      </c>
      <c r="N550" s="415">
        <v>3012</v>
      </c>
      <c r="O550" s="415">
        <v>1717</v>
      </c>
      <c r="P550" s="415">
        <v>1016</v>
      </c>
      <c r="Q550" s="415">
        <v>154</v>
      </c>
      <c r="R550" s="415">
        <v>125</v>
      </c>
      <c r="S550" s="415">
        <v>2891</v>
      </c>
      <c r="T550" s="415">
        <v>1524</v>
      </c>
      <c r="U550" s="415">
        <v>1030</v>
      </c>
      <c r="V550" s="415">
        <v>185</v>
      </c>
      <c r="W550" s="415">
        <v>152</v>
      </c>
      <c r="X550" s="415">
        <v>3019</v>
      </c>
      <c r="Y550" s="415">
        <v>1553</v>
      </c>
      <c r="Z550" s="415">
        <v>1047</v>
      </c>
      <c r="AA550" s="415">
        <v>188</v>
      </c>
      <c r="AB550" s="415">
        <v>231</v>
      </c>
    </row>
    <row r="551" spans="1:28" x14ac:dyDescent="0.2">
      <c r="A551" s="523"/>
      <c r="B551" s="422" t="s">
        <v>54</v>
      </c>
      <c r="C551" s="424"/>
      <c r="D551" s="415">
        <v>7417</v>
      </c>
      <c r="E551" s="415">
        <v>4462</v>
      </c>
      <c r="F551" s="415">
        <v>2196</v>
      </c>
      <c r="G551" s="415">
        <v>463</v>
      </c>
      <c r="H551" s="415">
        <v>296</v>
      </c>
      <c r="I551" s="415">
        <v>7486</v>
      </c>
      <c r="J551" s="415">
        <v>4475</v>
      </c>
      <c r="K551" s="415">
        <v>2352</v>
      </c>
      <c r="L551" s="415">
        <v>377</v>
      </c>
      <c r="M551" s="415">
        <v>282</v>
      </c>
      <c r="N551" s="415">
        <v>7171</v>
      </c>
      <c r="O551" s="415">
        <v>4380</v>
      </c>
      <c r="P551" s="415">
        <v>2210</v>
      </c>
      <c r="Q551" s="415">
        <v>307</v>
      </c>
      <c r="R551" s="415">
        <v>274</v>
      </c>
      <c r="S551" s="415">
        <v>6825</v>
      </c>
      <c r="T551" s="415">
        <v>4014</v>
      </c>
      <c r="U551" s="415">
        <v>2097</v>
      </c>
      <c r="V551" s="415">
        <v>380</v>
      </c>
      <c r="W551" s="415">
        <v>334</v>
      </c>
      <c r="X551" s="415">
        <v>6898</v>
      </c>
      <c r="Y551" s="415">
        <v>3910</v>
      </c>
      <c r="Z551" s="415">
        <v>2146</v>
      </c>
      <c r="AA551" s="415">
        <v>390</v>
      </c>
      <c r="AB551" s="415">
        <v>452</v>
      </c>
    </row>
    <row r="552" spans="1:28" x14ac:dyDescent="0.2">
      <c r="A552" s="523"/>
      <c r="B552" s="422" t="s">
        <v>55</v>
      </c>
      <c r="C552" s="424"/>
      <c r="D552" s="415">
        <v>647</v>
      </c>
      <c r="E552" s="415">
        <v>234</v>
      </c>
      <c r="F552" s="415">
        <v>320</v>
      </c>
      <c r="G552" s="415">
        <v>41</v>
      </c>
      <c r="H552" s="415">
        <v>52</v>
      </c>
      <c r="I552" s="415">
        <v>659</v>
      </c>
      <c r="J552" s="415">
        <v>263</v>
      </c>
      <c r="K552" s="415">
        <v>304</v>
      </c>
      <c r="L552" s="415">
        <v>52</v>
      </c>
      <c r="M552" s="415">
        <v>40</v>
      </c>
      <c r="N552" s="415">
        <v>651</v>
      </c>
      <c r="O552" s="415">
        <v>232</v>
      </c>
      <c r="P552" s="415">
        <v>310</v>
      </c>
      <c r="Q552" s="415">
        <v>40</v>
      </c>
      <c r="R552" s="415">
        <v>69</v>
      </c>
      <c r="S552" s="415">
        <v>791</v>
      </c>
      <c r="T552" s="415">
        <v>263</v>
      </c>
      <c r="U552" s="415">
        <v>399</v>
      </c>
      <c r="V552" s="415">
        <v>52</v>
      </c>
      <c r="W552" s="415">
        <v>77</v>
      </c>
      <c r="X552" s="415">
        <v>958</v>
      </c>
      <c r="Y552" s="415">
        <v>291</v>
      </c>
      <c r="Z552" s="415">
        <v>437</v>
      </c>
      <c r="AA552" s="415">
        <v>86</v>
      </c>
      <c r="AB552" s="415">
        <v>144</v>
      </c>
    </row>
    <row r="553" spans="1:28" x14ac:dyDescent="0.2">
      <c r="A553" s="523"/>
      <c r="B553" s="422" t="s">
        <v>284</v>
      </c>
      <c r="C553" s="424"/>
      <c r="D553" s="415">
        <v>9</v>
      </c>
      <c r="E553" s="415">
        <v>5</v>
      </c>
      <c r="F553" s="415" t="s">
        <v>549</v>
      </c>
      <c r="G553" s="415" t="s">
        <v>549</v>
      </c>
      <c r="H553" s="416"/>
      <c r="I553" s="415">
        <v>16</v>
      </c>
      <c r="J553" s="415" t="s">
        <v>549</v>
      </c>
      <c r="K553" s="415">
        <v>9</v>
      </c>
      <c r="L553" s="415" t="s">
        <v>549</v>
      </c>
      <c r="M553" s="415" t="s">
        <v>549</v>
      </c>
      <c r="N553" s="415">
        <v>14</v>
      </c>
      <c r="O553" s="415" t="s">
        <v>549</v>
      </c>
      <c r="P553" s="415">
        <v>8</v>
      </c>
      <c r="Q553" s="416"/>
      <c r="R553" s="415" t="s">
        <v>549</v>
      </c>
      <c r="S553" s="415">
        <v>17</v>
      </c>
      <c r="T553" s="415" t="s">
        <v>549</v>
      </c>
      <c r="U553" s="415">
        <v>11</v>
      </c>
      <c r="V553" s="415" t="s">
        <v>549</v>
      </c>
      <c r="W553" s="415" t="s">
        <v>549</v>
      </c>
      <c r="X553" s="415">
        <v>21</v>
      </c>
      <c r="Y553" s="415" t="s">
        <v>549</v>
      </c>
      <c r="Z553" s="415">
        <v>10</v>
      </c>
      <c r="AA553" s="415" t="s">
        <v>549</v>
      </c>
      <c r="AB553" s="415" t="s">
        <v>549</v>
      </c>
    </row>
    <row r="554" spans="1:28" x14ac:dyDescent="0.2">
      <c r="A554" s="523"/>
      <c r="B554" s="422" t="s">
        <v>57</v>
      </c>
      <c r="C554" s="424"/>
      <c r="D554" s="415">
        <v>5</v>
      </c>
      <c r="E554" s="415" t="s">
        <v>549</v>
      </c>
      <c r="F554" s="415" t="s">
        <v>549</v>
      </c>
      <c r="G554" s="416"/>
      <c r="H554" s="415" t="s">
        <v>549</v>
      </c>
      <c r="I554" s="415" t="s">
        <v>549</v>
      </c>
      <c r="J554" s="415">
        <v>3</v>
      </c>
      <c r="K554" s="415" t="s">
        <v>549</v>
      </c>
      <c r="L554" s="416"/>
      <c r="M554" s="416"/>
      <c r="N554" s="415" t="s">
        <v>549</v>
      </c>
      <c r="O554" s="415" t="s">
        <v>549</v>
      </c>
      <c r="P554" s="415" t="s">
        <v>549</v>
      </c>
      <c r="Q554" s="416"/>
      <c r="R554" s="416"/>
      <c r="S554" s="415">
        <v>4</v>
      </c>
      <c r="T554" s="415">
        <v>4</v>
      </c>
      <c r="U554" s="416"/>
      <c r="V554" s="416"/>
      <c r="W554" s="416"/>
      <c r="X554" s="415">
        <v>7</v>
      </c>
      <c r="Y554" s="415">
        <v>4</v>
      </c>
      <c r="Z554" s="415">
        <v>3</v>
      </c>
      <c r="AA554" s="416"/>
      <c r="AB554" s="416"/>
    </row>
    <row r="555" spans="1:28" ht="21" customHeight="1" x14ac:dyDescent="0.2">
      <c r="A555" s="523"/>
      <c r="B555" s="422" t="s">
        <v>285</v>
      </c>
      <c r="C555" s="424"/>
      <c r="D555" s="415">
        <v>118</v>
      </c>
      <c r="E555" s="415">
        <v>67</v>
      </c>
      <c r="F555" s="415">
        <v>32</v>
      </c>
      <c r="G555" s="415">
        <v>12</v>
      </c>
      <c r="H555" s="415">
        <v>7</v>
      </c>
      <c r="I555" s="415">
        <v>116</v>
      </c>
      <c r="J555" s="415">
        <v>77</v>
      </c>
      <c r="K555" s="415">
        <v>19</v>
      </c>
      <c r="L555" s="415" t="s">
        <v>549</v>
      </c>
      <c r="M555" s="415" t="s">
        <v>549</v>
      </c>
      <c r="N555" s="415">
        <v>119</v>
      </c>
      <c r="O555" s="415">
        <v>73</v>
      </c>
      <c r="P555" s="415">
        <v>30</v>
      </c>
      <c r="Q555" s="415">
        <v>5</v>
      </c>
      <c r="R555" s="415">
        <v>11</v>
      </c>
      <c r="S555" s="415">
        <v>112</v>
      </c>
      <c r="T555" s="415">
        <v>58</v>
      </c>
      <c r="U555" s="415">
        <v>39</v>
      </c>
      <c r="V555" s="415">
        <v>10</v>
      </c>
      <c r="W555" s="415">
        <v>5</v>
      </c>
      <c r="X555" s="415">
        <v>84</v>
      </c>
      <c r="Y555" s="415">
        <v>45</v>
      </c>
      <c r="Z555" s="415">
        <v>24</v>
      </c>
      <c r="AA555" s="415">
        <v>7</v>
      </c>
      <c r="AB555" s="415">
        <v>8</v>
      </c>
    </row>
    <row r="556" spans="1:28" ht="21" customHeight="1" x14ac:dyDescent="0.2">
      <c r="A556" s="523"/>
      <c r="B556" s="422" t="s">
        <v>286</v>
      </c>
      <c r="C556" s="424"/>
      <c r="D556" s="415">
        <v>1953</v>
      </c>
      <c r="E556" s="415">
        <v>1025</v>
      </c>
      <c r="F556" s="415">
        <v>682</v>
      </c>
      <c r="G556" s="415">
        <v>135</v>
      </c>
      <c r="H556" s="415">
        <v>111</v>
      </c>
      <c r="I556" s="415">
        <v>1856</v>
      </c>
      <c r="J556" s="415">
        <v>976</v>
      </c>
      <c r="K556" s="415">
        <v>667</v>
      </c>
      <c r="L556" s="415">
        <v>114</v>
      </c>
      <c r="M556" s="415">
        <v>99</v>
      </c>
      <c r="N556" s="415">
        <v>1814</v>
      </c>
      <c r="O556" s="415">
        <v>935</v>
      </c>
      <c r="P556" s="415">
        <v>674</v>
      </c>
      <c r="Q556" s="415">
        <v>108</v>
      </c>
      <c r="R556" s="415">
        <v>97</v>
      </c>
      <c r="S556" s="415">
        <v>1710</v>
      </c>
      <c r="T556" s="415">
        <v>851</v>
      </c>
      <c r="U556" s="415">
        <v>629</v>
      </c>
      <c r="V556" s="415">
        <v>110</v>
      </c>
      <c r="W556" s="415">
        <v>120</v>
      </c>
      <c r="X556" s="415">
        <v>1776</v>
      </c>
      <c r="Y556" s="415">
        <v>845</v>
      </c>
      <c r="Z556" s="415">
        <v>633</v>
      </c>
      <c r="AA556" s="415">
        <v>127</v>
      </c>
      <c r="AB556" s="415">
        <v>171</v>
      </c>
    </row>
    <row r="557" spans="1:28" ht="21" x14ac:dyDescent="0.2">
      <c r="A557" s="523"/>
      <c r="B557" s="422" t="s">
        <v>170</v>
      </c>
      <c r="C557" s="424"/>
      <c r="D557" s="415">
        <v>4008</v>
      </c>
      <c r="E557" s="415">
        <v>2708</v>
      </c>
      <c r="F557" s="415">
        <v>925</v>
      </c>
      <c r="G557" s="415">
        <v>218</v>
      </c>
      <c r="H557" s="415">
        <v>157</v>
      </c>
      <c r="I557" s="415">
        <v>4091</v>
      </c>
      <c r="J557" s="415">
        <v>2808</v>
      </c>
      <c r="K557" s="415">
        <v>963</v>
      </c>
      <c r="L557" s="415">
        <v>185</v>
      </c>
      <c r="M557" s="415">
        <v>135</v>
      </c>
      <c r="N557" s="415">
        <v>4005</v>
      </c>
      <c r="O557" s="415">
        <v>2787</v>
      </c>
      <c r="P557" s="415">
        <v>931</v>
      </c>
      <c r="Q557" s="415">
        <v>145</v>
      </c>
      <c r="R557" s="415">
        <v>142</v>
      </c>
      <c r="S557" s="415">
        <v>3959</v>
      </c>
      <c r="T557" s="415">
        <v>2621</v>
      </c>
      <c r="U557" s="415">
        <v>980</v>
      </c>
      <c r="V557" s="415">
        <v>193</v>
      </c>
      <c r="W557" s="415">
        <v>165</v>
      </c>
      <c r="X557" s="415">
        <v>4114</v>
      </c>
      <c r="Y557" s="415">
        <v>2632</v>
      </c>
      <c r="Z557" s="415">
        <v>1015</v>
      </c>
      <c r="AA557" s="415">
        <v>211</v>
      </c>
      <c r="AB557" s="415">
        <v>256</v>
      </c>
    </row>
    <row r="558" spans="1:28" ht="21" x14ac:dyDescent="0.2">
      <c r="A558" s="523"/>
      <c r="B558" s="422" t="s">
        <v>60</v>
      </c>
      <c r="C558" s="424"/>
      <c r="D558" s="415">
        <v>464</v>
      </c>
      <c r="E558" s="415">
        <v>165</v>
      </c>
      <c r="F558" s="415">
        <v>247</v>
      </c>
      <c r="G558" s="415">
        <v>37</v>
      </c>
      <c r="H558" s="415">
        <v>15</v>
      </c>
      <c r="I558" s="415">
        <v>522</v>
      </c>
      <c r="J558" s="415">
        <v>192</v>
      </c>
      <c r="K558" s="415">
        <v>277</v>
      </c>
      <c r="L558" s="415" t="s">
        <v>549</v>
      </c>
      <c r="M558" s="415" t="s">
        <v>549</v>
      </c>
      <c r="N558" s="415">
        <v>423</v>
      </c>
      <c r="O558" s="415">
        <v>162</v>
      </c>
      <c r="P558" s="415">
        <v>223</v>
      </c>
      <c r="Q558" s="415">
        <v>20</v>
      </c>
      <c r="R558" s="415">
        <v>18</v>
      </c>
      <c r="S558" s="415">
        <v>423</v>
      </c>
      <c r="T558" s="415">
        <v>154</v>
      </c>
      <c r="U558" s="415">
        <v>212</v>
      </c>
      <c r="V558" s="415">
        <v>35</v>
      </c>
      <c r="W558" s="415">
        <v>22</v>
      </c>
      <c r="X558" s="415">
        <v>449</v>
      </c>
      <c r="Y558" s="415">
        <v>150</v>
      </c>
      <c r="Z558" s="415">
        <v>230</v>
      </c>
      <c r="AA558" s="415">
        <v>35</v>
      </c>
      <c r="AB558" s="415">
        <v>34</v>
      </c>
    </row>
    <row r="559" spans="1:28" ht="21" customHeight="1" x14ac:dyDescent="0.2">
      <c r="A559" s="523"/>
      <c r="B559" s="422" t="s">
        <v>171</v>
      </c>
      <c r="C559" s="424"/>
      <c r="D559" s="415">
        <v>968</v>
      </c>
      <c r="E559" s="415">
        <v>425</v>
      </c>
      <c r="F559" s="415">
        <v>443</v>
      </c>
      <c r="G559" s="415">
        <v>64</v>
      </c>
      <c r="H559" s="415">
        <v>36</v>
      </c>
      <c r="I559" s="415">
        <v>992</v>
      </c>
      <c r="J559" s="415">
        <v>405</v>
      </c>
      <c r="K559" s="415">
        <v>500</v>
      </c>
      <c r="L559" s="415">
        <v>47</v>
      </c>
      <c r="M559" s="415">
        <v>40</v>
      </c>
      <c r="N559" s="415">
        <v>905</v>
      </c>
      <c r="O559" s="415">
        <v>354</v>
      </c>
      <c r="P559" s="415">
        <v>464</v>
      </c>
      <c r="Q559" s="415">
        <v>47</v>
      </c>
      <c r="R559" s="415">
        <v>40</v>
      </c>
      <c r="S559" s="415">
        <v>823</v>
      </c>
      <c r="T559" s="415">
        <v>300</v>
      </c>
      <c r="U559" s="415">
        <v>415</v>
      </c>
      <c r="V559" s="415">
        <v>53</v>
      </c>
      <c r="W559" s="415">
        <v>55</v>
      </c>
      <c r="X559" s="415">
        <v>841</v>
      </c>
      <c r="Y559" s="415">
        <v>264</v>
      </c>
      <c r="Z559" s="415">
        <v>448</v>
      </c>
      <c r="AA559" s="415">
        <v>60</v>
      </c>
      <c r="AB559" s="415">
        <v>69</v>
      </c>
    </row>
    <row r="560" spans="1:28" ht="21" customHeight="1" x14ac:dyDescent="0.2">
      <c r="A560" s="523"/>
      <c r="B560" s="422" t="s">
        <v>287</v>
      </c>
      <c r="C560" s="424"/>
      <c r="D560" s="415">
        <v>553</v>
      </c>
      <c r="E560" s="415">
        <v>306</v>
      </c>
      <c r="F560" s="415">
        <v>187</v>
      </c>
      <c r="G560" s="415">
        <v>38</v>
      </c>
      <c r="H560" s="415">
        <v>22</v>
      </c>
      <c r="I560" s="415">
        <v>568</v>
      </c>
      <c r="J560" s="415">
        <v>280</v>
      </c>
      <c r="K560" s="415">
        <v>230</v>
      </c>
      <c r="L560" s="415">
        <v>38</v>
      </c>
      <c r="M560" s="415">
        <v>20</v>
      </c>
      <c r="N560" s="415">
        <v>556</v>
      </c>
      <c r="O560" s="415">
        <v>301</v>
      </c>
      <c r="P560" s="415">
        <v>198</v>
      </c>
      <c r="Q560" s="415">
        <v>22</v>
      </c>
      <c r="R560" s="415">
        <v>35</v>
      </c>
      <c r="S560" s="415">
        <v>589</v>
      </c>
      <c r="T560" s="415">
        <v>293</v>
      </c>
      <c r="U560" s="415">
        <v>221</v>
      </c>
      <c r="V560" s="415">
        <v>31</v>
      </c>
      <c r="W560" s="415">
        <v>44</v>
      </c>
      <c r="X560" s="415">
        <v>592</v>
      </c>
      <c r="Y560" s="415">
        <v>265</v>
      </c>
      <c r="Z560" s="415">
        <v>233</v>
      </c>
      <c r="AA560" s="415">
        <v>36</v>
      </c>
      <c r="AB560" s="415">
        <v>58</v>
      </c>
    </row>
    <row r="561" spans="1:28" ht="21" customHeight="1" x14ac:dyDescent="0.2">
      <c r="A561" s="523"/>
      <c r="B561" s="422" t="s">
        <v>288</v>
      </c>
      <c r="C561" s="424"/>
      <c r="D561" s="415">
        <v>5393</v>
      </c>
      <c r="E561" s="415">
        <v>3588</v>
      </c>
      <c r="F561" s="415">
        <v>1298</v>
      </c>
      <c r="G561" s="415">
        <v>309</v>
      </c>
      <c r="H561" s="415">
        <v>198</v>
      </c>
      <c r="I561" s="415">
        <v>5508</v>
      </c>
      <c r="J561" s="415">
        <v>3589</v>
      </c>
      <c r="K561" s="415">
        <v>1475</v>
      </c>
      <c r="L561" s="415">
        <v>264</v>
      </c>
      <c r="M561" s="415">
        <v>180</v>
      </c>
      <c r="N561" s="415">
        <v>5463</v>
      </c>
      <c r="O561" s="415">
        <v>3627</v>
      </c>
      <c r="P561" s="415">
        <v>1414</v>
      </c>
      <c r="Q561" s="415">
        <v>216</v>
      </c>
      <c r="R561" s="415">
        <v>206</v>
      </c>
      <c r="S561" s="415">
        <v>5351</v>
      </c>
      <c r="T561" s="415">
        <v>3402</v>
      </c>
      <c r="U561" s="415">
        <v>1434</v>
      </c>
      <c r="V561" s="415">
        <v>273</v>
      </c>
      <c r="W561" s="415">
        <v>242</v>
      </c>
      <c r="X561" s="415">
        <v>5487</v>
      </c>
      <c r="Y561" s="415">
        <v>3390</v>
      </c>
      <c r="Z561" s="415">
        <v>1448</v>
      </c>
      <c r="AA561" s="415">
        <v>302</v>
      </c>
      <c r="AB561" s="415">
        <v>347</v>
      </c>
    </row>
    <row r="562" spans="1:28" ht="21" customHeight="1" x14ac:dyDescent="0.2">
      <c r="A562" s="523"/>
      <c r="B562" s="422" t="s">
        <v>289</v>
      </c>
      <c r="C562" s="424"/>
      <c r="D562" s="415">
        <v>2088</v>
      </c>
      <c r="E562" s="415">
        <v>884</v>
      </c>
      <c r="F562" s="415">
        <v>942</v>
      </c>
      <c r="G562" s="415">
        <v>160</v>
      </c>
      <c r="H562" s="415">
        <v>102</v>
      </c>
      <c r="I562" s="415">
        <v>2058</v>
      </c>
      <c r="J562" s="415">
        <v>898</v>
      </c>
      <c r="K562" s="415">
        <v>924</v>
      </c>
      <c r="L562" s="415">
        <v>129</v>
      </c>
      <c r="M562" s="415">
        <v>107</v>
      </c>
      <c r="N562" s="415">
        <v>1878</v>
      </c>
      <c r="O562" s="415">
        <v>808</v>
      </c>
      <c r="P562" s="415">
        <v>866</v>
      </c>
      <c r="Q562" s="415">
        <v>107</v>
      </c>
      <c r="R562" s="415">
        <v>97</v>
      </c>
      <c r="S562" s="415">
        <v>1803</v>
      </c>
      <c r="T562" s="415">
        <v>690</v>
      </c>
      <c r="U562" s="415">
        <v>869</v>
      </c>
      <c r="V562" s="415">
        <v>133</v>
      </c>
      <c r="W562" s="415">
        <v>111</v>
      </c>
      <c r="X562" s="415">
        <v>1807</v>
      </c>
      <c r="Y562" s="415">
        <v>640</v>
      </c>
      <c r="Z562" s="415">
        <v>863</v>
      </c>
      <c r="AA562" s="415">
        <v>145</v>
      </c>
      <c r="AB562" s="415">
        <v>159</v>
      </c>
    </row>
    <row r="563" spans="1:28" ht="21" customHeight="1" x14ac:dyDescent="0.2">
      <c r="A563" s="523"/>
      <c r="B563" s="422" t="s">
        <v>64</v>
      </c>
      <c r="C563" s="424"/>
      <c r="D563" s="415">
        <v>315</v>
      </c>
      <c r="E563" s="415">
        <v>127</v>
      </c>
      <c r="F563" s="415">
        <v>144</v>
      </c>
      <c r="G563" s="415">
        <v>16</v>
      </c>
      <c r="H563" s="415">
        <v>28</v>
      </c>
      <c r="I563" s="415">
        <v>305</v>
      </c>
      <c r="J563" s="415">
        <v>131</v>
      </c>
      <c r="K563" s="415">
        <v>144</v>
      </c>
      <c r="L563" s="415">
        <v>14</v>
      </c>
      <c r="M563" s="415">
        <v>16</v>
      </c>
      <c r="N563" s="415">
        <v>261</v>
      </c>
      <c r="O563" s="415">
        <v>97</v>
      </c>
      <c r="P563" s="415">
        <v>135</v>
      </c>
      <c r="Q563" s="415">
        <v>14</v>
      </c>
      <c r="R563" s="415">
        <v>15</v>
      </c>
      <c r="S563" s="415">
        <v>277</v>
      </c>
      <c r="T563" s="415">
        <v>112</v>
      </c>
      <c r="U563" s="415">
        <v>115</v>
      </c>
      <c r="V563" s="415">
        <v>18</v>
      </c>
      <c r="W563" s="415">
        <v>32</v>
      </c>
      <c r="X563" s="415">
        <v>328</v>
      </c>
      <c r="Y563" s="415">
        <v>101</v>
      </c>
      <c r="Z563" s="415">
        <v>158</v>
      </c>
      <c r="AA563" s="415">
        <v>25</v>
      </c>
      <c r="AB563" s="415">
        <v>44</v>
      </c>
    </row>
    <row r="564" spans="1:28" ht="21" customHeight="1" x14ac:dyDescent="0.2">
      <c r="A564" s="523"/>
      <c r="B564" s="422" t="s">
        <v>290</v>
      </c>
      <c r="C564" s="424"/>
      <c r="D564" s="415">
        <v>57</v>
      </c>
      <c r="E564" s="415">
        <v>16</v>
      </c>
      <c r="F564" s="415">
        <v>34</v>
      </c>
      <c r="G564" s="415" t="s">
        <v>549</v>
      </c>
      <c r="H564" s="415" t="s">
        <v>549</v>
      </c>
      <c r="I564" s="415">
        <v>61</v>
      </c>
      <c r="J564" s="415">
        <v>18</v>
      </c>
      <c r="K564" s="415">
        <v>35</v>
      </c>
      <c r="L564" s="415">
        <v>5</v>
      </c>
      <c r="M564" s="415">
        <v>3</v>
      </c>
      <c r="N564" s="415">
        <v>54</v>
      </c>
      <c r="O564" s="415">
        <v>13</v>
      </c>
      <c r="P564" s="415">
        <v>29</v>
      </c>
      <c r="Q564" s="415" t="s">
        <v>549</v>
      </c>
      <c r="R564" s="415" t="s">
        <v>549</v>
      </c>
      <c r="S564" s="415">
        <v>41</v>
      </c>
      <c r="T564" s="415" t="s">
        <v>549</v>
      </c>
      <c r="U564" s="415">
        <v>22</v>
      </c>
      <c r="V564" s="415" t="s">
        <v>549</v>
      </c>
      <c r="W564" s="415">
        <v>9</v>
      </c>
      <c r="X564" s="415">
        <v>89</v>
      </c>
      <c r="Y564" s="415" t="s">
        <v>549</v>
      </c>
      <c r="Z564" s="415">
        <v>42</v>
      </c>
      <c r="AA564" s="415" t="s">
        <v>549</v>
      </c>
      <c r="AB564" s="415">
        <v>26</v>
      </c>
    </row>
    <row r="565" spans="1:28" ht="21" customHeight="1" x14ac:dyDescent="0.2">
      <c r="A565" s="523"/>
      <c r="B565" s="422" t="s">
        <v>40</v>
      </c>
      <c r="C565" s="424"/>
      <c r="D565" s="415">
        <v>125</v>
      </c>
      <c r="E565" s="415">
        <v>54</v>
      </c>
      <c r="F565" s="415">
        <v>48</v>
      </c>
      <c r="G565" s="415" t="s">
        <v>549</v>
      </c>
      <c r="H565" s="415" t="s">
        <v>549</v>
      </c>
      <c r="I565" s="415">
        <v>144</v>
      </c>
      <c r="J565" s="415">
        <v>59</v>
      </c>
      <c r="K565" s="415">
        <v>65</v>
      </c>
      <c r="L565" s="415" t="s">
        <v>549</v>
      </c>
      <c r="M565" s="415" t="s">
        <v>549</v>
      </c>
      <c r="N565" s="415">
        <v>169</v>
      </c>
      <c r="O565" s="415">
        <v>77</v>
      </c>
      <c r="P565" s="415">
        <v>71</v>
      </c>
      <c r="Q565" s="415" t="s">
        <v>549</v>
      </c>
      <c r="R565" s="415" t="s">
        <v>549</v>
      </c>
      <c r="S565" s="415">
        <v>150</v>
      </c>
      <c r="T565" s="415">
        <v>67</v>
      </c>
      <c r="U565" s="415">
        <v>58</v>
      </c>
      <c r="V565" s="415" t="s">
        <v>549</v>
      </c>
      <c r="W565" s="415" t="s">
        <v>549</v>
      </c>
      <c r="X565" s="415">
        <v>152</v>
      </c>
      <c r="Y565" s="415">
        <v>58</v>
      </c>
      <c r="Z565" s="415">
        <v>57</v>
      </c>
      <c r="AA565" s="415">
        <v>31</v>
      </c>
      <c r="AB565" s="415">
        <v>6</v>
      </c>
    </row>
    <row r="566" spans="1:28" ht="21" x14ac:dyDescent="0.2">
      <c r="A566" s="523"/>
      <c r="B566" s="422" t="s">
        <v>291</v>
      </c>
      <c r="C566" s="424"/>
      <c r="D566" s="415">
        <v>5801</v>
      </c>
      <c r="E566" s="415">
        <v>3803</v>
      </c>
      <c r="F566" s="415">
        <v>1494</v>
      </c>
      <c r="G566" s="415">
        <v>322</v>
      </c>
      <c r="H566" s="415">
        <v>182</v>
      </c>
      <c r="I566" s="415">
        <v>6044</v>
      </c>
      <c r="J566" s="415">
        <v>3907</v>
      </c>
      <c r="K566" s="415">
        <v>1694</v>
      </c>
      <c r="L566" s="415">
        <v>269</v>
      </c>
      <c r="M566" s="415">
        <v>174</v>
      </c>
      <c r="N566" s="415">
        <v>5890</v>
      </c>
      <c r="O566" s="415">
        <v>3889</v>
      </c>
      <c r="P566" s="415">
        <v>1581</v>
      </c>
      <c r="Q566" s="415">
        <v>231</v>
      </c>
      <c r="R566" s="415">
        <v>189</v>
      </c>
      <c r="S566" s="415">
        <v>5631</v>
      </c>
      <c r="T566" s="415">
        <v>3558</v>
      </c>
      <c r="U566" s="415">
        <v>1589</v>
      </c>
      <c r="V566" s="415">
        <v>282</v>
      </c>
      <c r="W566" s="415">
        <v>202</v>
      </c>
      <c r="X566" s="415">
        <v>5759</v>
      </c>
      <c r="Y566" s="415">
        <v>3521</v>
      </c>
      <c r="Z566" s="415">
        <v>1621</v>
      </c>
      <c r="AA566" s="415">
        <v>317</v>
      </c>
      <c r="AB566" s="415">
        <v>300</v>
      </c>
    </row>
    <row r="567" spans="1:28" x14ac:dyDescent="0.2">
      <c r="A567" s="523"/>
      <c r="B567" s="422" t="s">
        <v>293</v>
      </c>
      <c r="C567" s="424"/>
      <c r="D567" s="415">
        <v>473</v>
      </c>
      <c r="E567" s="415">
        <v>131</v>
      </c>
      <c r="F567" s="415">
        <v>247</v>
      </c>
      <c r="G567" s="415">
        <v>38</v>
      </c>
      <c r="H567" s="415">
        <v>57</v>
      </c>
      <c r="I567" s="415">
        <v>417</v>
      </c>
      <c r="J567" s="415">
        <v>126</v>
      </c>
      <c r="K567" s="415">
        <v>215</v>
      </c>
      <c r="L567" s="415">
        <v>30</v>
      </c>
      <c r="M567" s="415">
        <v>46</v>
      </c>
      <c r="N567" s="415">
        <v>362</v>
      </c>
      <c r="O567" s="415">
        <v>85</v>
      </c>
      <c r="P567" s="415">
        <v>196</v>
      </c>
      <c r="Q567" s="415">
        <v>20</v>
      </c>
      <c r="R567" s="415">
        <v>61</v>
      </c>
      <c r="S567" s="415">
        <v>406</v>
      </c>
      <c r="T567" s="415">
        <v>106</v>
      </c>
      <c r="U567" s="415">
        <v>193</v>
      </c>
      <c r="V567" s="415">
        <v>28</v>
      </c>
      <c r="W567" s="415">
        <v>79</v>
      </c>
      <c r="X567" s="415">
        <v>439</v>
      </c>
      <c r="Y567" s="415">
        <v>103</v>
      </c>
      <c r="Z567" s="415">
        <v>207</v>
      </c>
      <c r="AA567" s="415">
        <v>26</v>
      </c>
      <c r="AB567" s="415">
        <v>103</v>
      </c>
    </row>
    <row r="568" spans="1:28" x14ac:dyDescent="0.2">
      <c r="A568" s="523"/>
      <c r="B568" s="422" t="s">
        <v>271</v>
      </c>
      <c r="C568" s="424"/>
      <c r="D568" s="415">
        <v>8064</v>
      </c>
      <c r="E568" s="415">
        <v>4696</v>
      </c>
      <c r="F568" s="415">
        <v>2516</v>
      </c>
      <c r="G568" s="415">
        <v>504</v>
      </c>
      <c r="H568" s="415">
        <v>348</v>
      </c>
      <c r="I568" s="415">
        <v>8145</v>
      </c>
      <c r="J568" s="415">
        <v>4738</v>
      </c>
      <c r="K568" s="415">
        <v>2656</v>
      </c>
      <c r="L568" s="415">
        <v>429</v>
      </c>
      <c r="M568" s="415">
        <v>322</v>
      </c>
      <c r="N568" s="415">
        <v>7822</v>
      </c>
      <c r="O568" s="415">
        <v>4612</v>
      </c>
      <c r="P568" s="415">
        <v>2520</v>
      </c>
      <c r="Q568" s="415">
        <v>347</v>
      </c>
      <c r="R568" s="415">
        <v>343</v>
      </c>
      <c r="S568" s="415">
        <v>7616</v>
      </c>
      <c r="T568" s="415">
        <v>4277</v>
      </c>
      <c r="U568" s="415">
        <v>2496</v>
      </c>
      <c r="V568" s="415">
        <v>432</v>
      </c>
      <c r="W568" s="415">
        <v>411</v>
      </c>
      <c r="X568" s="415">
        <v>7856</v>
      </c>
      <c r="Y568" s="415">
        <v>4201</v>
      </c>
      <c r="Z568" s="415">
        <v>2583</v>
      </c>
      <c r="AA568" s="415">
        <v>476</v>
      </c>
      <c r="AB568" s="415">
        <v>596</v>
      </c>
    </row>
    <row r="569" spans="1:28" ht="21" x14ac:dyDescent="0.2">
      <c r="A569" s="523"/>
      <c r="B569" s="422" t="s">
        <v>359</v>
      </c>
      <c r="C569" s="424"/>
      <c r="D569" s="415">
        <v>7591</v>
      </c>
      <c r="E569" s="415">
        <v>4565</v>
      </c>
      <c r="F569" s="415">
        <v>2269</v>
      </c>
      <c r="G569" s="415">
        <v>466</v>
      </c>
      <c r="H569" s="415">
        <v>291</v>
      </c>
      <c r="I569" s="415">
        <v>7728</v>
      </c>
      <c r="J569" s="415">
        <v>4612</v>
      </c>
      <c r="K569" s="415">
        <v>2441</v>
      </c>
      <c r="L569" s="415">
        <v>399</v>
      </c>
      <c r="M569" s="415">
        <v>276</v>
      </c>
      <c r="N569" s="415">
        <v>7460</v>
      </c>
      <c r="O569" s="415">
        <v>4527</v>
      </c>
      <c r="P569" s="415">
        <v>2324</v>
      </c>
      <c r="Q569" s="415">
        <v>327</v>
      </c>
      <c r="R569" s="415">
        <v>282</v>
      </c>
      <c r="S569" s="415">
        <v>7210</v>
      </c>
      <c r="T569" s="415">
        <v>4171</v>
      </c>
      <c r="U569" s="415">
        <v>2303</v>
      </c>
      <c r="V569" s="415">
        <v>404</v>
      </c>
      <c r="W569" s="415">
        <v>332</v>
      </c>
      <c r="X569" s="415">
        <v>7417</v>
      </c>
      <c r="Y569" s="415">
        <v>4098</v>
      </c>
      <c r="Z569" s="415">
        <v>2376</v>
      </c>
      <c r="AA569" s="415">
        <v>450</v>
      </c>
      <c r="AB569" s="415">
        <v>493</v>
      </c>
    </row>
    <row r="570" spans="1:28" x14ac:dyDescent="0.2">
      <c r="A570" s="523"/>
      <c r="B570" s="422" t="s">
        <v>41</v>
      </c>
      <c r="C570" s="424"/>
      <c r="D570" s="415">
        <v>1729</v>
      </c>
      <c r="E570" s="415">
        <v>1220</v>
      </c>
      <c r="F570" s="415">
        <v>406</v>
      </c>
      <c r="G570" s="415" t="s">
        <v>549</v>
      </c>
      <c r="H570" s="415" t="s">
        <v>549</v>
      </c>
      <c r="I570" s="415">
        <v>1779</v>
      </c>
      <c r="J570" s="415">
        <v>1260</v>
      </c>
      <c r="K570" s="415">
        <v>420</v>
      </c>
      <c r="L570" s="415" t="s">
        <v>549</v>
      </c>
      <c r="M570" s="415" t="s">
        <v>549</v>
      </c>
      <c r="N570" s="415">
        <v>1861</v>
      </c>
      <c r="O570" s="415">
        <v>1382</v>
      </c>
      <c r="P570" s="415">
        <v>407</v>
      </c>
      <c r="Q570" s="415" t="s">
        <v>549</v>
      </c>
      <c r="R570" s="415" t="s">
        <v>549</v>
      </c>
      <c r="S570" s="415">
        <v>1841</v>
      </c>
      <c r="T570" s="415">
        <v>1319</v>
      </c>
      <c r="U570" s="415">
        <v>432</v>
      </c>
      <c r="V570" s="415" t="s">
        <v>549</v>
      </c>
      <c r="W570" s="415" t="s">
        <v>549</v>
      </c>
      <c r="X570" s="415">
        <v>1858</v>
      </c>
      <c r="Y570" s="415">
        <v>1302</v>
      </c>
      <c r="Z570" s="415">
        <v>430</v>
      </c>
      <c r="AA570" s="415">
        <v>77</v>
      </c>
      <c r="AB570" s="415">
        <v>49</v>
      </c>
    </row>
    <row r="571" spans="1:28" x14ac:dyDescent="0.2">
      <c r="A571" s="523"/>
      <c r="B571" s="422" t="s">
        <v>42</v>
      </c>
      <c r="C571" s="424"/>
      <c r="D571" s="415">
        <v>1697</v>
      </c>
      <c r="E571" s="415">
        <v>1199</v>
      </c>
      <c r="F571" s="415">
        <v>386</v>
      </c>
      <c r="G571" s="415">
        <v>69</v>
      </c>
      <c r="H571" s="415">
        <v>43</v>
      </c>
      <c r="I571" s="415">
        <v>1761</v>
      </c>
      <c r="J571" s="415">
        <v>1215</v>
      </c>
      <c r="K571" s="415">
        <v>436</v>
      </c>
      <c r="L571" s="415">
        <v>63</v>
      </c>
      <c r="M571" s="415">
        <v>47</v>
      </c>
      <c r="N571" s="415">
        <v>1637</v>
      </c>
      <c r="O571" s="415">
        <v>1163</v>
      </c>
      <c r="P571" s="415">
        <v>372</v>
      </c>
      <c r="Q571" s="415">
        <v>61</v>
      </c>
      <c r="R571" s="415">
        <v>41</v>
      </c>
      <c r="S571" s="415">
        <v>1584</v>
      </c>
      <c r="T571" s="415">
        <v>1091</v>
      </c>
      <c r="U571" s="415">
        <v>372</v>
      </c>
      <c r="V571" s="415">
        <v>68</v>
      </c>
      <c r="W571" s="415">
        <v>53</v>
      </c>
      <c r="X571" s="415">
        <v>1681</v>
      </c>
      <c r="Y571" s="415">
        <v>1122</v>
      </c>
      <c r="Z571" s="415">
        <v>405</v>
      </c>
      <c r="AA571" s="415">
        <v>69</v>
      </c>
      <c r="AB571" s="415">
        <v>85</v>
      </c>
    </row>
    <row r="572" spans="1:28" x14ac:dyDescent="0.2">
      <c r="A572" s="523"/>
      <c r="B572" s="422" t="s">
        <v>43</v>
      </c>
      <c r="C572" s="424"/>
      <c r="D572" s="415">
        <v>1260</v>
      </c>
      <c r="E572" s="415">
        <v>779</v>
      </c>
      <c r="F572" s="415">
        <v>338</v>
      </c>
      <c r="G572" s="415">
        <v>77</v>
      </c>
      <c r="H572" s="415">
        <v>66</v>
      </c>
      <c r="I572" s="415">
        <v>1319</v>
      </c>
      <c r="J572" s="415">
        <v>822</v>
      </c>
      <c r="K572" s="415">
        <v>394</v>
      </c>
      <c r="L572" s="415">
        <v>52</v>
      </c>
      <c r="M572" s="415">
        <v>51</v>
      </c>
      <c r="N572" s="415">
        <v>1243</v>
      </c>
      <c r="O572" s="415">
        <v>771</v>
      </c>
      <c r="P572" s="415">
        <v>359</v>
      </c>
      <c r="Q572" s="415">
        <v>56</v>
      </c>
      <c r="R572" s="415">
        <v>57</v>
      </c>
      <c r="S572" s="415">
        <v>1141</v>
      </c>
      <c r="T572" s="415">
        <v>637</v>
      </c>
      <c r="U572" s="415">
        <v>375</v>
      </c>
      <c r="V572" s="415">
        <v>70</v>
      </c>
      <c r="W572" s="415">
        <v>59</v>
      </c>
      <c r="X572" s="415">
        <v>1169</v>
      </c>
      <c r="Y572" s="415">
        <v>641</v>
      </c>
      <c r="Z572" s="415">
        <v>370</v>
      </c>
      <c r="AA572" s="415">
        <v>72</v>
      </c>
      <c r="AB572" s="415">
        <v>86</v>
      </c>
    </row>
    <row r="573" spans="1:28" x14ac:dyDescent="0.2">
      <c r="A573" s="523"/>
      <c r="B573" s="422" t="s">
        <v>44</v>
      </c>
      <c r="C573" s="424"/>
      <c r="D573" s="415">
        <v>990</v>
      </c>
      <c r="E573" s="415">
        <v>551</v>
      </c>
      <c r="F573" s="415">
        <v>316</v>
      </c>
      <c r="G573" s="415">
        <v>76</v>
      </c>
      <c r="H573" s="415">
        <v>47</v>
      </c>
      <c r="I573" s="415">
        <v>1041</v>
      </c>
      <c r="J573" s="415">
        <v>551</v>
      </c>
      <c r="K573" s="415">
        <v>379</v>
      </c>
      <c r="L573" s="415">
        <v>62</v>
      </c>
      <c r="M573" s="415">
        <v>49</v>
      </c>
      <c r="N573" s="415">
        <v>980</v>
      </c>
      <c r="O573" s="415">
        <v>496</v>
      </c>
      <c r="P573" s="415">
        <v>372</v>
      </c>
      <c r="Q573" s="415">
        <v>44</v>
      </c>
      <c r="R573" s="415">
        <v>68</v>
      </c>
      <c r="S573" s="415">
        <v>915</v>
      </c>
      <c r="T573" s="415">
        <v>444</v>
      </c>
      <c r="U573" s="415">
        <v>352</v>
      </c>
      <c r="V573" s="415">
        <v>56</v>
      </c>
      <c r="W573" s="415">
        <v>63</v>
      </c>
      <c r="X573" s="415">
        <v>899</v>
      </c>
      <c r="Y573" s="415">
        <v>398</v>
      </c>
      <c r="Z573" s="415">
        <v>359</v>
      </c>
      <c r="AA573" s="415">
        <v>68</v>
      </c>
      <c r="AB573" s="415">
        <v>74</v>
      </c>
    </row>
    <row r="574" spans="1:28" x14ac:dyDescent="0.2">
      <c r="A574" s="523"/>
      <c r="B574" s="422" t="s">
        <v>46</v>
      </c>
      <c r="C574" s="424"/>
      <c r="D574" s="415">
        <v>679</v>
      </c>
      <c r="E574" s="415">
        <v>319</v>
      </c>
      <c r="F574" s="415">
        <v>268</v>
      </c>
      <c r="G574" s="415">
        <v>54</v>
      </c>
      <c r="H574" s="415">
        <v>38</v>
      </c>
      <c r="I574" s="415">
        <v>632</v>
      </c>
      <c r="J574" s="415">
        <v>284</v>
      </c>
      <c r="K574" s="415">
        <v>271</v>
      </c>
      <c r="L574" s="415">
        <v>49</v>
      </c>
      <c r="M574" s="415">
        <v>28</v>
      </c>
      <c r="N574" s="415">
        <v>611</v>
      </c>
      <c r="O574" s="415">
        <v>286</v>
      </c>
      <c r="P574" s="415">
        <v>256</v>
      </c>
      <c r="Q574" s="415">
        <v>46</v>
      </c>
      <c r="R574" s="415">
        <v>23</v>
      </c>
      <c r="S574" s="415">
        <v>602</v>
      </c>
      <c r="T574" s="415">
        <v>264</v>
      </c>
      <c r="U574" s="415">
        <v>246</v>
      </c>
      <c r="V574" s="415">
        <v>47</v>
      </c>
      <c r="W574" s="415">
        <v>45</v>
      </c>
      <c r="X574" s="415">
        <v>645</v>
      </c>
      <c r="Y574" s="415">
        <v>265</v>
      </c>
      <c r="Z574" s="415">
        <v>245</v>
      </c>
      <c r="AA574" s="415">
        <v>52</v>
      </c>
      <c r="AB574" s="415">
        <v>83</v>
      </c>
    </row>
    <row r="575" spans="1:28" x14ac:dyDescent="0.2">
      <c r="A575" s="523"/>
      <c r="B575" s="422" t="s">
        <v>47</v>
      </c>
      <c r="C575" s="424"/>
      <c r="D575" s="415">
        <v>459</v>
      </c>
      <c r="E575" s="415">
        <v>178</v>
      </c>
      <c r="F575" s="415">
        <v>209</v>
      </c>
      <c r="G575" s="415">
        <v>43</v>
      </c>
      <c r="H575" s="415">
        <v>29</v>
      </c>
      <c r="I575" s="415">
        <v>422</v>
      </c>
      <c r="J575" s="415">
        <v>182</v>
      </c>
      <c r="K575" s="415">
        <v>187</v>
      </c>
      <c r="L575" s="415">
        <v>27</v>
      </c>
      <c r="M575" s="415">
        <v>26</v>
      </c>
      <c r="N575" s="415">
        <v>398</v>
      </c>
      <c r="O575" s="415">
        <v>154</v>
      </c>
      <c r="P575" s="415">
        <v>198</v>
      </c>
      <c r="Q575" s="415">
        <v>19</v>
      </c>
      <c r="R575" s="415">
        <v>27</v>
      </c>
      <c r="S575" s="415">
        <v>399</v>
      </c>
      <c r="T575" s="415">
        <v>163</v>
      </c>
      <c r="U575" s="415">
        <v>179</v>
      </c>
      <c r="V575" s="415">
        <v>32</v>
      </c>
      <c r="W575" s="415">
        <v>25</v>
      </c>
      <c r="X575" s="415">
        <v>380</v>
      </c>
      <c r="Y575" s="415">
        <v>128</v>
      </c>
      <c r="Z575" s="415">
        <v>194</v>
      </c>
      <c r="AA575" s="415">
        <v>22</v>
      </c>
      <c r="AB575" s="415">
        <v>36</v>
      </c>
    </row>
    <row r="576" spans="1:28" x14ac:dyDescent="0.2">
      <c r="A576" s="523"/>
      <c r="B576" s="422" t="s">
        <v>292</v>
      </c>
      <c r="C576" s="424"/>
      <c r="D576" s="415">
        <v>299</v>
      </c>
      <c r="E576" s="415">
        <v>132</v>
      </c>
      <c r="F576" s="415">
        <v>135</v>
      </c>
      <c r="G576" s="415">
        <v>18</v>
      </c>
      <c r="H576" s="415">
        <v>14</v>
      </c>
      <c r="I576" s="415">
        <v>288</v>
      </c>
      <c r="J576" s="415">
        <v>110</v>
      </c>
      <c r="K576" s="415">
        <v>134</v>
      </c>
      <c r="L576" s="415">
        <v>21</v>
      </c>
      <c r="M576" s="415">
        <v>23</v>
      </c>
      <c r="N576" s="415">
        <v>235</v>
      </c>
      <c r="O576" s="415">
        <v>87</v>
      </c>
      <c r="P576" s="415">
        <v>118</v>
      </c>
      <c r="Q576" s="415">
        <v>18</v>
      </c>
      <c r="R576" s="415">
        <v>12</v>
      </c>
      <c r="S576" s="415">
        <v>256</v>
      </c>
      <c r="T576" s="415">
        <v>86</v>
      </c>
      <c r="U576" s="415">
        <v>130</v>
      </c>
      <c r="V576" s="415">
        <v>15</v>
      </c>
      <c r="W576" s="415">
        <v>25</v>
      </c>
      <c r="X576" s="415">
        <v>287</v>
      </c>
      <c r="Y576" s="415">
        <v>86</v>
      </c>
      <c r="Z576" s="415">
        <v>142</v>
      </c>
      <c r="AA576" s="415">
        <v>30</v>
      </c>
      <c r="AB576" s="415">
        <v>29</v>
      </c>
    </row>
    <row r="577" spans="1:28" x14ac:dyDescent="0.2">
      <c r="A577" s="523"/>
      <c r="B577" s="422" t="s">
        <v>49</v>
      </c>
      <c r="C577" s="424"/>
      <c r="D577" s="415">
        <v>187</v>
      </c>
      <c r="E577" s="415">
        <v>72</v>
      </c>
      <c r="F577" s="415">
        <v>89</v>
      </c>
      <c r="G577" s="415">
        <v>13</v>
      </c>
      <c r="H577" s="415">
        <v>13</v>
      </c>
      <c r="I577" s="415">
        <v>197</v>
      </c>
      <c r="J577" s="415">
        <v>71</v>
      </c>
      <c r="K577" s="415">
        <v>92</v>
      </c>
      <c r="L577" s="415">
        <v>22</v>
      </c>
      <c r="M577" s="415">
        <v>12</v>
      </c>
      <c r="N577" s="415">
        <v>200</v>
      </c>
      <c r="O577" s="415">
        <v>69</v>
      </c>
      <c r="P577" s="415">
        <v>104</v>
      </c>
      <c r="Q577" s="415">
        <v>8</v>
      </c>
      <c r="R577" s="415">
        <v>19</v>
      </c>
      <c r="S577" s="415">
        <v>186</v>
      </c>
      <c r="T577" s="415">
        <v>61</v>
      </c>
      <c r="U577" s="415">
        <v>87</v>
      </c>
      <c r="V577" s="415">
        <v>15</v>
      </c>
      <c r="W577" s="415">
        <v>23</v>
      </c>
      <c r="X577" s="415">
        <v>193</v>
      </c>
      <c r="Y577" s="415">
        <v>52</v>
      </c>
      <c r="Z577" s="415">
        <v>92</v>
      </c>
      <c r="AA577" s="415">
        <v>20</v>
      </c>
      <c r="AB577" s="415">
        <v>29</v>
      </c>
    </row>
    <row r="578" spans="1:28" x14ac:dyDescent="0.2">
      <c r="A578" s="523"/>
      <c r="B578" s="422" t="s">
        <v>50</v>
      </c>
      <c r="C578" s="424"/>
      <c r="D578" s="415">
        <v>166</v>
      </c>
      <c r="E578" s="415">
        <v>61</v>
      </c>
      <c r="F578" s="415">
        <v>74</v>
      </c>
      <c r="G578" s="415">
        <v>16</v>
      </c>
      <c r="H578" s="415">
        <v>15</v>
      </c>
      <c r="I578" s="415">
        <v>145</v>
      </c>
      <c r="J578" s="415">
        <v>58</v>
      </c>
      <c r="K578" s="415">
        <v>63</v>
      </c>
      <c r="L578" s="415">
        <v>11</v>
      </c>
      <c r="M578" s="415">
        <v>13</v>
      </c>
      <c r="N578" s="415">
        <v>126</v>
      </c>
      <c r="O578" s="415">
        <v>42</v>
      </c>
      <c r="P578" s="415">
        <v>67</v>
      </c>
      <c r="Q578" s="415">
        <v>5</v>
      </c>
      <c r="R578" s="415">
        <v>12</v>
      </c>
      <c r="S578" s="415">
        <v>136</v>
      </c>
      <c r="T578" s="415">
        <v>39</v>
      </c>
      <c r="U578" s="415">
        <v>72</v>
      </c>
      <c r="V578" s="415">
        <v>13</v>
      </c>
      <c r="W578" s="415">
        <v>12</v>
      </c>
      <c r="X578" s="415">
        <v>153</v>
      </c>
      <c r="Y578" s="415">
        <v>46</v>
      </c>
      <c r="Z578" s="415">
        <v>82</v>
      </c>
      <c r="AA578" s="415">
        <v>9</v>
      </c>
      <c r="AB578" s="415">
        <v>16</v>
      </c>
    </row>
  </sheetData>
  <mergeCells count="26">
    <mergeCell ref="D6:AB6"/>
    <mergeCell ref="A9:A38"/>
    <mergeCell ref="A39:A68"/>
    <mergeCell ref="A69:A98"/>
    <mergeCell ref="A99:A128"/>
    <mergeCell ref="A6:A8"/>
    <mergeCell ref="D7:H7"/>
    <mergeCell ref="I7:M7"/>
    <mergeCell ref="N7:R7"/>
    <mergeCell ref="S7:W7"/>
    <mergeCell ref="X7:AB7"/>
    <mergeCell ref="A549:A578"/>
    <mergeCell ref="A129:A158"/>
    <mergeCell ref="A159:A188"/>
    <mergeCell ref="A189:A218"/>
    <mergeCell ref="A219:A248"/>
    <mergeCell ref="A249:A278"/>
    <mergeCell ref="A279:A308"/>
    <mergeCell ref="A309:A338"/>
    <mergeCell ref="A339:A368"/>
    <mergeCell ref="A369:A398"/>
    <mergeCell ref="A399:A428"/>
    <mergeCell ref="A429:A458"/>
    <mergeCell ref="A459:A488"/>
    <mergeCell ref="A489:A518"/>
    <mergeCell ref="A519:A548"/>
  </mergeCells>
  <conditionalFormatting sqref="C5:L574">
    <cfRule type="cellIs" dxfId="13" priority="3" operator="equal">
      <formula>2</formula>
    </cfRule>
    <cfRule type="cellIs" dxfId="12" priority="4" operator="equal">
      <formula>1</formula>
    </cfRule>
  </conditionalFormatting>
  <pageMargins left="0.7" right="0.7" top="0.78740157499999996" bottom="0.78740157499999996"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rgb="FFFF0000"/>
  </sheetPr>
  <dimension ref="A1:AL583"/>
  <sheetViews>
    <sheetView showGridLines="0" zoomScale="80" zoomScaleNormal="80" workbookViewId="0">
      <selection activeCell="I34" sqref="I34"/>
    </sheetView>
  </sheetViews>
  <sheetFormatPr baseColWidth="10" defaultColWidth="9.140625" defaultRowHeight="12.75" x14ac:dyDescent="0.2"/>
  <cols>
    <col min="1" max="1" width="14.140625" customWidth="1"/>
    <col min="2" max="3" width="4.85546875" customWidth="1"/>
    <col min="4" max="10" width="4.28515625" customWidth="1"/>
    <col min="13" max="13" width="12" customWidth="1"/>
  </cols>
  <sheetData>
    <row r="1" spans="1:38" ht="36.75" x14ac:dyDescent="0.2">
      <c r="A1" s="339" t="s">
        <v>360</v>
      </c>
      <c r="B1" s="340" t="s">
        <v>225</v>
      </c>
      <c r="C1" s="340" t="s">
        <v>370</v>
      </c>
      <c r="K1" s="342"/>
      <c r="L1" s="342"/>
      <c r="M1" s="344"/>
      <c r="N1" s="541"/>
      <c r="O1" s="541"/>
      <c r="P1" s="541"/>
      <c r="Q1" s="541"/>
      <c r="R1" s="541"/>
      <c r="S1" s="541"/>
      <c r="T1" s="541"/>
      <c r="U1" s="541"/>
      <c r="V1" s="541"/>
      <c r="W1" s="541"/>
      <c r="X1" s="541"/>
      <c r="Y1" s="541"/>
      <c r="Z1" s="541"/>
      <c r="AA1" s="541"/>
      <c r="AB1" s="541"/>
      <c r="AC1" s="541"/>
      <c r="AD1" s="541"/>
      <c r="AE1" s="541"/>
      <c r="AF1" s="541"/>
      <c r="AG1" s="541"/>
      <c r="AH1" s="541"/>
      <c r="AI1" s="541"/>
      <c r="AJ1" s="541"/>
      <c r="AK1" s="541"/>
      <c r="AL1" s="541"/>
    </row>
    <row r="2" spans="1:38" x14ac:dyDescent="0.2">
      <c r="A2" s="335" t="s">
        <v>361</v>
      </c>
      <c r="B2" s="336">
        <v>6</v>
      </c>
      <c r="C2" s="336">
        <v>11</v>
      </c>
      <c r="K2" s="342"/>
      <c r="L2" s="342"/>
      <c r="M2" s="344"/>
      <c r="N2" s="541"/>
      <c r="O2" s="541"/>
      <c r="P2" s="541"/>
      <c r="Q2" s="541"/>
      <c r="R2" s="541"/>
      <c r="S2" s="541"/>
      <c r="T2" s="541"/>
      <c r="U2" s="541"/>
      <c r="V2" s="541"/>
      <c r="W2" s="541"/>
      <c r="X2" s="541"/>
      <c r="Y2" s="541"/>
      <c r="Z2" s="541"/>
      <c r="AA2" s="541"/>
      <c r="AB2" s="541"/>
      <c r="AC2" s="541"/>
      <c r="AD2" s="541"/>
      <c r="AE2" s="541"/>
      <c r="AF2" s="541"/>
      <c r="AG2" s="541"/>
      <c r="AH2" s="541"/>
      <c r="AI2" s="541"/>
      <c r="AJ2" s="541"/>
      <c r="AK2" s="541"/>
      <c r="AL2" s="541"/>
    </row>
    <row r="3" spans="1:38" x14ac:dyDescent="0.2">
      <c r="A3" s="335" t="s">
        <v>362</v>
      </c>
      <c r="B3" s="336">
        <v>8</v>
      </c>
      <c r="C3" s="336">
        <v>13</v>
      </c>
      <c r="K3" s="342"/>
      <c r="L3" s="342"/>
      <c r="M3" s="344" t="s">
        <v>372</v>
      </c>
      <c r="N3" s="343" t="s">
        <v>371</v>
      </c>
      <c r="O3" s="343">
        <v>1</v>
      </c>
      <c r="P3" s="343">
        <v>1</v>
      </c>
      <c r="Q3" s="343">
        <v>1</v>
      </c>
      <c r="R3" s="343">
        <v>1</v>
      </c>
      <c r="S3" s="343"/>
      <c r="T3" s="343"/>
      <c r="U3" s="343"/>
      <c r="V3" s="343"/>
      <c r="W3" s="343"/>
      <c r="X3" s="343"/>
      <c r="Y3" s="343"/>
      <c r="Z3" s="343"/>
      <c r="AA3" s="343"/>
      <c r="AB3" s="343"/>
      <c r="AC3" s="343"/>
      <c r="AD3" s="343"/>
      <c r="AE3" s="343"/>
      <c r="AF3" s="343"/>
      <c r="AG3" s="343"/>
      <c r="AH3" s="343"/>
      <c r="AI3" s="343"/>
      <c r="AJ3" s="343"/>
      <c r="AK3" s="343"/>
      <c r="AL3" s="343"/>
    </row>
    <row r="4" spans="1:38" x14ac:dyDescent="0.2">
      <c r="A4" s="335" t="s">
        <v>363</v>
      </c>
      <c r="B4" s="336">
        <v>1</v>
      </c>
      <c r="C4" s="336">
        <v>11</v>
      </c>
    </row>
    <row r="5" spans="1:38" x14ac:dyDescent="0.2">
      <c r="A5" s="335" t="s">
        <v>364</v>
      </c>
      <c r="B5" s="336">
        <v>2</v>
      </c>
      <c r="C5" s="336">
        <v>12</v>
      </c>
    </row>
    <row r="6" spans="1:38" x14ac:dyDescent="0.2">
      <c r="A6" s="335" t="s">
        <v>365</v>
      </c>
      <c r="B6" s="336">
        <v>9</v>
      </c>
      <c r="C6" s="336">
        <v>14</v>
      </c>
    </row>
    <row r="7" spans="1:38" x14ac:dyDescent="0.2">
      <c r="A7" s="335" t="s">
        <v>366</v>
      </c>
      <c r="B7" s="336">
        <v>578</v>
      </c>
      <c r="C7" s="336">
        <v>583</v>
      </c>
    </row>
    <row r="8" spans="1:38" x14ac:dyDescent="0.2">
      <c r="A8" s="335" t="s">
        <v>367</v>
      </c>
      <c r="B8" s="336">
        <v>4</v>
      </c>
      <c r="C8" s="336">
        <v>14</v>
      </c>
    </row>
    <row r="9" spans="1:38" x14ac:dyDescent="0.2">
      <c r="A9" s="335" t="s">
        <v>368</v>
      </c>
      <c r="B9" s="336">
        <v>28</v>
      </c>
      <c r="C9" s="336">
        <v>38</v>
      </c>
    </row>
    <row r="10" spans="1:38" ht="18.75" x14ac:dyDescent="0.2">
      <c r="A10" s="337" t="s">
        <v>369</v>
      </c>
      <c r="B10" s="338"/>
      <c r="C10" s="338"/>
    </row>
    <row r="11" spans="1:38" ht="12.75" customHeight="1" x14ac:dyDescent="0.2">
      <c r="A11" s="342"/>
      <c r="B11" s="342"/>
      <c r="K11" s="341" t="s">
        <v>276</v>
      </c>
      <c r="L11" s="341" t="s">
        <v>39</v>
      </c>
      <c r="M11" s="349" t="s">
        <v>277</v>
      </c>
      <c r="N11" s="540" t="s">
        <v>278</v>
      </c>
      <c r="O11" s="540"/>
      <c r="P11" s="540"/>
      <c r="Q11" s="540"/>
      <c r="R11" s="540"/>
      <c r="S11" s="540"/>
      <c r="T11" s="540"/>
      <c r="U11" s="540"/>
      <c r="V11" s="540"/>
      <c r="W11" s="540"/>
      <c r="X11" s="540"/>
      <c r="Y11" s="540"/>
      <c r="Z11" s="540"/>
      <c r="AA11" s="540"/>
      <c r="AB11" s="540"/>
      <c r="AC11" s="540"/>
      <c r="AD11" s="540"/>
      <c r="AE11" s="540"/>
      <c r="AF11" s="540"/>
      <c r="AG11" s="540"/>
      <c r="AH11" s="540"/>
      <c r="AI11" s="540"/>
      <c r="AJ11" s="540"/>
      <c r="AK11" s="540"/>
      <c r="AL11" s="540"/>
    </row>
    <row r="12" spans="1:38" ht="56.25" customHeight="1" x14ac:dyDescent="0.2">
      <c r="A12" s="342"/>
      <c r="B12" s="342"/>
      <c r="K12" s="341"/>
      <c r="L12" s="341"/>
      <c r="M12" s="349" t="s">
        <v>174</v>
      </c>
      <c r="N12" s="540" t="s">
        <v>279</v>
      </c>
      <c r="O12" s="540"/>
      <c r="P12" s="540"/>
      <c r="Q12" s="540"/>
      <c r="R12" s="540"/>
      <c r="S12" s="540" t="s">
        <v>280</v>
      </c>
      <c r="T12" s="540"/>
      <c r="U12" s="540"/>
      <c r="V12" s="540"/>
      <c r="W12" s="540"/>
      <c r="X12" s="540" t="s">
        <v>281</v>
      </c>
      <c r="Y12" s="540"/>
      <c r="Z12" s="540"/>
      <c r="AA12" s="540"/>
      <c r="AB12" s="540"/>
      <c r="AC12" s="540" t="s">
        <v>357</v>
      </c>
      <c r="AD12" s="540"/>
      <c r="AE12" s="540"/>
      <c r="AF12" s="540"/>
      <c r="AG12" s="540"/>
      <c r="AH12" s="540" t="s">
        <v>358</v>
      </c>
      <c r="AI12" s="540"/>
      <c r="AJ12" s="540"/>
      <c r="AK12" s="540"/>
      <c r="AL12" s="540"/>
    </row>
    <row r="13" spans="1:38" ht="56.25" x14ac:dyDescent="0.2">
      <c r="A13" s="348"/>
      <c r="B13" s="348" t="s">
        <v>372</v>
      </c>
      <c r="K13" s="352"/>
      <c r="L13" s="352"/>
      <c r="M13" s="349" t="s">
        <v>173</v>
      </c>
      <c r="N13" s="345" t="s">
        <v>271</v>
      </c>
      <c r="O13" s="346" t="s">
        <v>18</v>
      </c>
      <c r="P13" s="346" t="s">
        <v>19</v>
      </c>
      <c r="Q13" s="346" t="s">
        <v>274</v>
      </c>
      <c r="R13" s="346" t="s">
        <v>272</v>
      </c>
      <c r="S13" s="331" t="s">
        <v>271</v>
      </c>
      <c r="T13" s="331" t="s">
        <v>18</v>
      </c>
      <c r="U13" s="331" t="s">
        <v>19</v>
      </c>
      <c r="V13" s="331" t="s">
        <v>274</v>
      </c>
      <c r="W13" s="331" t="s">
        <v>272</v>
      </c>
      <c r="X13" s="331" t="s">
        <v>271</v>
      </c>
      <c r="Y13" s="331" t="s">
        <v>18</v>
      </c>
      <c r="Z13" s="331" t="s">
        <v>19</v>
      </c>
      <c r="AA13" s="331" t="s">
        <v>274</v>
      </c>
      <c r="AB13" s="331" t="s">
        <v>272</v>
      </c>
      <c r="AC13" s="331" t="s">
        <v>271</v>
      </c>
      <c r="AD13" s="331" t="s">
        <v>18</v>
      </c>
      <c r="AE13" s="331" t="s">
        <v>19</v>
      </c>
      <c r="AF13" s="331" t="s">
        <v>274</v>
      </c>
      <c r="AG13" s="331" t="s">
        <v>272</v>
      </c>
      <c r="AH13" s="331" t="s">
        <v>271</v>
      </c>
      <c r="AI13" s="331" t="s">
        <v>18</v>
      </c>
      <c r="AJ13" s="331" t="s">
        <v>19</v>
      </c>
      <c r="AK13" s="331" t="s">
        <v>274</v>
      </c>
      <c r="AL13" s="331" t="s">
        <v>272</v>
      </c>
    </row>
    <row r="14" spans="1:38" x14ac:dyDescent="0.2">
      <c r="A14" s="539" t="s">
        <v>371</v>
      </c>
      <c r="B14" s="347" t="s">
        <v>373</v>
      </c>
      <c r="K14" s="543" t="s">
        <v>271</v>
      </c>
      <c r="L14" s="353" t="s">
        <v>101</v>
      </c>
      <c r="M14" s="351"/>
      <c r="N14" s="350">
        <v>309755</v>
      </c>
      <c r="O14" s="350">
        <v>160708</v>
      </c>
      <c r="P14" s="350">
        <v>106998</v>
      </c>
      <c r="Q14" s="350">
        <v>33442</v>
      </c>
      <c r="R14" s="350">
        <v>8607</v>
      </c>
      <c r="S14" s="350">
        <v>313047</v>
      </c>
      <c r="T14" s="350">
        <v>154903</v>
      </c>
      <c r="U14" s="350">
        <v>110577</v>
      </c>
      <c r="V14" s="350">
        <v>35759</v>
      </c>
      <c r="W14" s="350">
        <v>11808</v>
      </c>
      <c r="X14" s="350">
        <v>316628</v>
      </c>
      <c r="Y14" s="350">
        <v>154351</v>
      </c>
      <c r="Z14" s="350">
        <v>115437</v>
      </c>
      <c r="AA14" s="350">
        <v>34844</v>
      </c>
      <c r="AB14" s="350">
        <v>11996</v>
      </c>
      <c r="AC14" s="350">
        <v>315825</v>
      </c>
      <c r="AD14" s="350">
        <v>154278</v>
      </c>
      <c r="AE14" s="350">
        <v>114163</v>
      </c>
      <c r="AF14" s="350">
        <v>35387</v>
      </c>
      <c r="AG14" s="350">
        <v>11997</v>
      </c>
      <c r="AH14" s="350">
        <v>319031</v>
      </c>
      <c r="AI14" s="350">
        <v>154465</v>
      </c>
      <c r="AJ14" s="350">
        <v>116606</v>
      </c>
      <c r="AK14" s="350">
        <v>35724</v>
      </c>
      <c r="AL14" s="350">
        <v>12236</v>
      </c>
    </row>
    <row r="15" spans="1:38" x14ac:dyDescent="0.2">
      <c r="A15" s="539"/>
      <c r="B15" s="347" t="s">
        <v>373</v>
      </c>
      <c r="K15" s="543"/>
      <c r="L15" s="353" t="s">
        <v>102</v>
      </c>
      <c r="M15" s="351"/>
      <c r="N15" s="333">
        <v>252028</v>
      </c>
      <c r="O15" s="333">
        <v>126341</v>
      </c>
      <c r="P15" s="333">
        <v>91752</v>
      </c>
      <c r="Q15" s="333">
        <v>26905</v>
      </c>
      <c r="R15" s="333">
        <v>7030</v>
      </c>
      <c r="S15" s="333">
        <v>248121</v>
      </c>
      <c r="T15" s="333">
        <v>120439</v>
      </c>
      <c r="U15" s="333">
        <v>91685</v>
      </c>
      <c r="V15" s="333">
        <v>26771</v>
      </c>
      <c r="W15" s="333">
        <v>9226</v>
      </c>
      <c r="X15" s="333">
        <v>242803</v>
      </c>
      <c r="Y15" s="333">
        <v>116772</v>
      </c>
      <c r="Z15" s="333">
        <v>91683</v>
      </c>
      <c r="AA15" s="333">
        <v>25472</v>
      </c>
      <c r="AB15" s="333">
        <v>8876</v>
      </c>
      <c r="AC15" s="333">
        <v>233272</v>
      </c>
      <c r="AD15" s="333">
        <v>112546</v>
      </c>
      <c r="AE15" s="333">
        <v>87320</v>
      </c>
      <c r="AF15" s="333">
        <v>24691</v>
      </c>
      <c r="AG15" s="333">
        <v>8715</v>
      </c>
      <c r="AH15" s="333">
        <v>228696</v>
      </c>
      <c r="AI15" s="333">
        <v>109982</v>
      </c>
      <c r="AJ15" s="333">
        <v>86071</v>
      </c>
      <c r="AK15" s="333">
        <v>24329</v>
      </c>
      <c r="AL15" s="333">
        <v>8314</v>
      </c>
    </row>
    <row r="16" spans="1:38" ht="13.5" thickBot="1" x14ac:dyDescent="0.25">
      <c r="A16" s="539"/>
      <c r="B16" s="347" t="s">
        <v>198</v>
      </c>
      <c r="K16" s="543"/>
      <c r="L16" s="354" t="s">
        <v>54</v>
      </c>
      <c r="M16" s="351"/>
      <c r="N16" s="333">
        <v>495727</v>
      </c>
      <c r="O16" s="333">
        <v>261106</v>
      </c>
      <c r="P16" s="333">
        <v>169246</v>
      </c>
      <c r="Q16" s="333">
        <v>51724</v>
      </c>
      <c r="R16" s="333">
        <v>13651</v>
      </c>
      <c r="S16" s="333">
        <v>492776</v>
      </c>
      <c r="T16" s="333">
        <v>249536</v>
      </c>
      <c r="U16" s="333">
        <v>171748</v>
      </c>
      <c r="V16" s="333">
        <v>53299</v>
      </c>
      <c r="W16" s="333">
        <v>18193</v>
      </c>
      <c r="X16" s="333">
        <v>487886</v>
      </c>
      <c r="Y16" s="333">
        <v>244380</v>
      </c>
      <c r="Z16" s="333">
        <v>174382</v>
      </c>
      <c r="AA16" s="333">
        <v>51267</v>
      </c>
      <c r="AB16" s="333">
        <v>17857</v>
      </c>
      <c r="AC16" s="333">
        <v>475337</v>
      </c>
      <c r="AD16" s="333">
        <v>238941</v>
      </c>
      <c r="AE16" s="333">
        <v>167970</v>
      </c>
      <c r="AF16" s="333">
        <v>50778</v>
      </c>
      <c r="AG16" s="333">
        <v>17648</v>
      </c>
      <c r="AH16" s="333">
        <v>472070</v>
      </c>
      <c r="AI16" s="333">
        <v>235780</v>
      </c>
      <c r="AJ16" s="333">
        <v>168761</v>
      </c>
      <c r="AK16" s="333">
        <v>50597</v>
      </c>
      <c r="AL16" s="333">
        <v>16932</v>
      </c>
    </row>
    <row r="17" spans="1:38" ht="23.25" thickBot="1" x14ac:dyDescent="0.25">
      <c r="A17" s="539"/>
      <c r="B17" s="347" t="s">
        <v>376</v>
      </c>
      <c r="K17" s="543"/>
      <c r="L17" s="355" t="s">
        <v>55</v>
      </c>
      <c r="M17" s="351"/>
      <c r="N17" s="333">
        <v>65083</v>
      </c>
      <c r="O17" s="333">
        <v>25518</v>
      </c>
      <c r="P17" s="333">
        <v>29116</v>
      </c>
      <c r="Q17" s="333">
        <v>8510</v>
      </c>
      <c r="R17" s="333">
        <v>1939</v>
      </c>
      <c r="S17" s="333">
        <v>67432</v>
      </c>
      <c r="T17" s="333">
        <v>25399</v>
      </c>
      <c r="U17" s="333">
        <v>30108</v>
      </c>
      <c r="V17" s="333">
        <v>9128</v>
      </c>
      <c r="W17" s="333">
        <v>2797</v>
      </c>
      <c r="X17" s="333">
        <v>70572</v>
      </c>
      <c r="Y17" s="333">
        <v>26392</v>
      </c>
      <c r="Z17" s="333">
        <v>32252</v>
      </c>
      <c r="AA17" s="333">
        <v>8962</v>
      </c>
      <c r="AB17" s="333">
        <v>2966</v>
      </c>
      <c r="AC17" s="333">
        <v>72823</v>
      </c>
      <c r="AD17" s="333">
        <v>27549</v>
      </c>
      <c r="AE17" s="333">
        <v>33045</v>
      </c>
      <c r="AF17" s="333">
        <v>9209</v>
      </c>
      <c r="AG17" s="333">
        <v>3020</v>
      </c>
      <c r="AH17" s="333">
        <v>75008</v>
      </c>
      <c r="AI17" s="333">
        <v>28427</v>
      </c>
      <c r="AJ17" s="333">
        <v>33603</v>
      </c>
      <c r="AK17" s="333">
        <v>9390</v>
      </c>
      <c r="AL17" s="333">
        <v>3588</v>
      </c>
    </row>
    <row r="18" spans="1:38" x14ac:dyDescent="0.2">
      <c r="A18" s="539"/>
      <c r="B18" s="347" t="s">
        <v>254</v>
      </c>
      <c r="K18" s="543"/>
      <c r="L18" s="356" t="s">
        <v>284</v>
      </c>
      <c r="M18" s="351"/>
      <c r="N18" s="333">
        <v>30707</v>
      </c>
      <c r="O18" s="333">
        <v>11472</v>
      </c>
      <c r="P18" s="333">
        <v>13997</v>
      </c>
      <c r="Q18" s="333">
        <v>4361</v>
      </c>
      <c r="R18" s="333">
        <v>877</v>
      </c>
      <c r="S18" s="333">
        <v>30309</v>
      </c>
      <c r="T18" s="333">
        <v>10834</v>
      </c>
      <c r="U18" s="333">
        <v>13865</v>
      </c>
      <c r="V18" s="333">
        <v>4508</v>
      </c>
      <c r="W18" s="333">
        <v>1102</v>
      </c>
      <c r="X18" s="333">
        <v>29399</v>
      </c>
      <c r="Y18" s="333">
        <v>10437</v>
      </c>
      <c r="Z18" s="333">
        <v>13677</v>
      </c>
      <c r="AA18" s="333">
        <v>4170</v>
      </c>
      <c r="AB18" s="333">
        <v>1115</v>
      </c>
      <c r="AC18" s="333">
        <v>28173</v>
      </c>
      <c r="AD18" s="333">
        <v>10121</v>
      </c>
      <c r="AE18" s="333">
        <v>12932</v>
      </c>
      <c r="AF18" s="333">
        <v>3935</v>
      </c>
      <c r="AG18" s="333">
        <v>1185</v>
      </c>
      <c r="AH18" s="333">
        <v>24715</v>
      </c>
      <c r="AI18" s="333">
        <v>8877</v>
      </c>
      <c r="AJ18" s="333">
        <v>11339</v>
      </c>
      <c r="AK18" s="333">
        <v>3450</v>
      </c>
      <c r="AL18" s="333">
        <v>1049</v>
      </c>
    </row>
    <row r="19" spans="1:38" x14ac:dyDescent="0.2">
      <c r="A19" s="539"/>
      <c r="B19" s="347" t="s">
        <v>254</v>
      </c>
      <c r="K19" s="543"/>
      <c r="L19" s="356" t="s">
        <v>57</v>
      </c>
      <c r="M19" s="351"/>
      <c r="N19" s="333">
        <v>5398</v>
      </c>
      <c r="O19" s="333">
        <v>2496</v>
      </c>
      <c r="P19" s="333">
        <v>2068</v>
      </c>
      <c r="Q19" s="333">
        <v>717</v>
      </c>
      <c r="R19" s="333">
        <v>117</v>
      </c>
      <c r="S19" s="333">
        <v>5399</v>
      </c>
      <c r="T19" s="333">
        <v>2394</v>
      </c>
      <c r="U19" s="333">
        <v>2092</v>
      </c>
      <c r="V19" s="333">
        <v>762</v>
      </c>
      <c r="W19" s="333">
        <v>151</v>
      </c>
      <c r="X19" s="333">
        <v>5559</v>
      </c>
      <c r="Y19" s="333">
        <v>2325</v>
      </c>
      <c r="Z19" s="333">
        <v>2306</v>
      </c>
      <c r="AA19" s="333">
        <v>759</v>
      </c>
      <c r="AB19" s="333">
        <v>169</v>
      </c>
      <c r="AC19" s="333">
        <v>5776</v>
      </c>
      <c r="AD19" s="333">
        <v>2601</v>
      </c>
      <c r="AE19" s="333">
        <v>2213</v>
      </c>
      <c r="AF19" s="333">
        <v>788</v>
      </c>
      <c r="AG19" s="333">
        <v>174</v>
      </c>
      <c r="AH19" s="333">
        <v>5748</v>
      </c>
      <c r="AI19" s="333">
        <v>2568</v>
      </c>
      <c r="AJ19" s="333">
        <v>2249</v>
      </c>
      <c r="AK19" s="333">
        <v>750</v>
      </c>
      <c r="AL19" s="333">
        <v>181</v>
      </c>
    </row>
    <row r="20" spans="1:38" ht="12.75" customHeight="1" x14ac:dyDescent="0.2">
      <c r="A20" s="539"/>
      <c r="B20" s="347" t="s">
        <v>377</v>
      </c>
      <c r="K20" s="543"/>
      <c r="L20" s="357" t="s">
        <v>285</v>
      </c>
      <c r="M20" s="351"/>
      <c r="N20" s="333">
        <v>9341</v>
      </c>
      <c r="O20" s="333">
        <v>4085</v>
      </c>
      <c r="P20" s="333">
        <v>3708</v>
      </c>
      <c r="Q20" s="333">
        <v>755</v>
      </c>
      <c r="R20" s="333">
        <v>793</v>
      </c>
      <c r="S20" s="333">
        <v>8868</v>
      </c>
      <c r="T20" s="333">
        <v>4066</v>
      </c>
      <c r="U20" s="333">
        <v>3331</v>
      </c>
      <c r="V20" s="333">
        <v>737</v>
      </c>
      <c r="W20" s="333">
        <v>734</v>
      </c>
      <c r="X20" s="333">
        <v>8576</v>
      </c>
      <c r="Y20" s="333">
        <v>4064</v>
      </c>
      <c r="Z20" s="333">
        <v>3149</v>
      </c>
      <c r="AA20" s="333">
        <v>721</v>
      </c>
      <c r="AB20" s="333">
        <v>642</v>
      </c>
      <c r="AC20" s="333">
        <v>8386</v>
      </c>
      <c r="AD20" s="333">
        <v>4151</v>
      </c>
      <c r="AE20" s="333">
        <v>2853</v>
      </c>
      <c r="AF20" s="333">
        <v>783</v>
      </c>
      <c r="AG20" s="333">
        <v>599</v>
      </c>
      <c r="AH20" s="333">
        <v>8273</v>
      </c>
      <c r="AI20" s="333">
        <v>4007</v>
      </c>
      <c r="AJ20" s="333">
        <v>2947</v>
      </c>
      <c r="AK20" s="333">
        <v>781</v>
      </c>
      <c r="AL20" s="333">
        <v>538</v>
      </c>
    </row>
    <row r="21" spans="1:38" ht="12.75" customHeight="1" x14ac:dyDescent="0.2">
      <c r="A21" s="539"/>
      <c r="B21" s="347" t="s">
        <v>377</v>
      </c>
      <c r="K21" s="543"/>
      <c r="L21" s="357" t="s">
        <v>286</v>
      </c>
      <c r="M21" s="351"/>
      <c r="N21" s="333">
        <v>165136</v>
      </c>
      <c r="O21" s="333">
        <v>82323</v>
      </c>
      <c r="P21" s="333">
        <v>59513</v>
      </c>
      <c r="Q21" s="333">
        <v>18114</v>
      </c>
      <c r="R21" s="333">
        <v>5186</v>
      </c>
      <c r="S21" s="333">
        <v>156414</v>
      </c>
      <c r="T21" s="333">
        <v>74460</v>
      </c>
      <c r="U21" s="333">
        <v>57296</v>
      </c>
      <c r="V21" s="333">
        <v>18197</v>
      </c>
      <c r="W21" s="333">
        <v>6461</v>
      </c>
      <c r="X21" s="333">
        <v>154313</v>
      </c>
      <c r="Y21" s="333">
        <v>72391</v>
      </c>
      <c r="Z21" s="333">
        <v>58127</v>
      </c>
      <c r="AA21" s="333">
        <v>17501</v>
      </c>
      <c r="AB21" s="333">
        <v>6294</v>
      </c>
      <c r="AC21" s="333">
        <v>148479</v>
      </c>
      <c r="AD21" s="333">
        <v>69942</v>
      </c>
      <c r="AE21" s="333">
        <v>55304</v>
      </c>
      <c r="AF21" s="333">
        <v>16957</v>
      </c>
      <c r="AG21" s="333">
        <v>6276</v>
      </c>
      <c r="AH21" s="333">
        <v>145164</v>
      </c>
      <c r="AI21" s="333">
        <v>67549</v>
      </c>
      <c r="AJ21" s="333">
        <v>54873</v>
      </c>
      <c r="AK21" s="333">
        <v>16700</v>
      </c>
      <c r="AL21" s="333">
        <v>6042</v>
      </c>
    </row>
    <row r="22" spans="1:38" ht="12.75" customHeight="1" x14ac:dyDescent="0.2">
      <c r="A22" s="539"/>
      <c r="B22" s="347" t="s">
        <v>377</v>
      </c>
      <c r="K22" s="543"/>
      <c r="L22" s="357" t="s">
        <v>170</v>
      </c>
      <c r="M22" s="351"/>
      <c r="N22" s="333">
        <v>238368</v>
      </c>
      <c r="O22" s="333">
        <v>135513</v>
      </c>
      <c r="P22" s="333">
        <v>71900</v>
      </c>
      <c r="Q22" s="333">
        <v>25486</v>
      </c>
      <c r="R22" s="333">
        <v>5469</v>
      </c>
      <c r="S22" s="333">
        <v>237904</v>
      </c>
      <c r="T22" s="333">
        <v>131685</v>
      </c>
      <c r="U22" s="333">
        <v>72160</v>
      </c>
      <c r="V22" s="333">
        <v>26488</v>
      </c>
      <c r="W22" s="333">
        <v>7571</v>
      </c>
      <c r="X22" s="333">
        <v>236566</v>
      </c>
      <c r="Y22" s="333">
        <v>130359</v>
      </c>
      <c r="Z22" s="333">
        <v>73131</v>
      </c>
      <c r="AA22" s="333">
        <v>25557</v>
      </c>
      <c r="AB22" s="333">
        <v>7519</v>
      </c>
      <c r="AC22" s="333">
        <v>229771</v>
      </c>
      <c r="AD22" s="333">
        <v>127113</v>
      </c>
      <c r="AE22" s="333">
        <v>70154</v>
      </c>
      <c r="AF22" s="333">
        <v>25146</v>
      </c>
      <c r="AG22" s="333">
        <v>7358</v>
      </c>
      <c r="AH22" s="333">
        <v>225640</v>
      </c>
      <c r="AI22" s="333">
        <v>125106</v>
      </c>
      <c r="AJ22" s="333">
        <v>69081</v>
      </c>
      <c r="AK22" s="333">
        <v>24472</v>
      </c>
      <c r="AL22" s="333">
        <v>6981</v>
      </c>
    </row>
    <row r="23" spans="1:38" ht="12.75" customHeight="1" x14ac:dyDescent="0.2">
      <c r="A23" s="539"/>
      <c r="B23" s="347" t="s">
        <v>377</v>
      </c>
      <c r="K23" s="543"/>
      <c r="L23" s="357" t="s">
        <v>60</v>
      </c>
      <c r="M23" s="351"/>
      <c r="N23" s="333">
        <v>70113</v>
      </c>
      <c r="O23" s="333">
        <v>27910</v>
      </c>
      <c r="P23" s="333">
        <v>31095</v>
      </c>
      <c r="Q23" s="333">
        <v>9001</v>
      </c>
      <c r="R23" s="333">
        <v>2107</v>
      </c>
      <c r="S23" s="333">
        <v>71073</v>
      </c>
      <c r="T23" s="333">
        <v>25924</v>
      </c>
      <c r="U23" s="333">
        <v>32842</v>
      </c>
      <c r="V23" s="333">
        <v>9219</v>
      </c>
      <c r="W23" s="333">
        <v>3088</v>
      </c>
      <c r="X23" s="333">
        <v>72364</v>
      </c>
      <c r="Y23" s="333">
        <v>25958</v>
      </c>
      <c r="Z23" s="333">
        <v>34335</v>
      </c>
      <c r="AA23" s="333">
        <v>8819</v>
      </c>
      <c r="AB23" s="333">
        <v>3252</v>
      </c>
      <c r="AC23" s="333">
        <v>74509</v>
      </c>
      <c r="AD23" s="333">
        <v>27638</v>
      </c>
      <c r="AE23" s="333">
        <v>34545</v>
      </c>
      <c r="AF23" s="333">
        <v>9054</v>
      </c>
      <c r="AG23" s="333">
        <v>3272</v>
      </c>
      <c r="AH23" s="333">
        <v>75658</v>
      </c>
      <c r="AI23" s="333">
        <v>28311</v>
      </c>
      <c r="AJ23" s="333">
        <v>34720</v>
      </c>
      <c r="AK23" s="333">
        <v>9347</v>
      </c>
      <c r="AL23" s="333">
        <v>3280</v>
      </c>
    </row>
    <row r="24" spans="1:38" ht="12.75" customHeight="1" x14ac:dyDescent="0.2">
      <c r="A24" s="539"/>
      <c r="B24" s="347" t="s">
        <v>377</v>
      </c>
      <c r="K24" s="543"/>
      <c r="L24" s="357" t="s">
        <v>171</v>
      </c>
      <c r="M24" s="351"/>
      <c r="N24" s="333">
        <v>58902</v>
      </c>
      <c r="O24" s="333">
        <v>26891</v>
      </c>
      <c r="P24" s="333">
        <v>25166</v>
      </c>
      <c r="Q24" s="333">
        <v>5343</v>
      </c>
      <c r="R24" s="333">
        <v>1502</v>
      </c>
      <c r="S24" s="333">
        <v>65377</v>
      </c>
      <c r="T24" s="333">
        <v>27975</v>
      </c>
      <c r="U24" s="333">
        <v>28716</v>
      </c>
      <c r="V24" s="333">
        <v>6266</v>
      </c>
      <c r="W24" s="333">
        <v>2420</v>
      </c>
      <c r="X24" s="333">
        <v>67317</v>
      </c>
      <c r="Y24" s="333">
        <v>27928</v>
      </c>
      <c r="Z24" s="333">
        <v>30756</v>
      </c>
      <c r="AA24" s="333">
        <v>6157</v>
      </c>
      <c r="AB24" s="333">
        <v>2476</v>
      </c>
      <c r="AC24" s="333">
        <v>68048</v>
      </c>
      <c r="AD24" s="333">
        <v>27979</v>
      </c>
      <c r="AE24" s="333">
        <v>31037</v>
      </c>
      <c r="AF24" s="333">
        <v>6497</v>
      </c>
      <c r="AG24" s="333">
        <v>2535</v>
      </c>
      <c r="AH24" s="333">
        <v>72523</v>
      </c>
      <c r="AI24" s="333">
        <v>29940</v>
      </c>
      <c r="AJ24" s="333">
        <v>32866</v>
      </c>
      <c r="AK24" s="333">
        <v>6936</v>
      </c>
      <c r="AL24" s="333">
        <v>2781</v>
      </c>
    </row>
    <row r="25" spans="1:38" ht="12.75" customHeight="1" x14ac:dyDescent="0.2">
      <c r="A25" s="539"/>
      <c r="B25" s="347" t="s">
        <v>380</v>
      </c>
      <c r="K25" s="543"/>
      <c r="L25" s="358" t="s">
        <v>287</v>
      </c>
      <c r="M25" s="351"/>
      <c r="N25" s="333">
        <v>19923</v>
      </c>
      <c r="O25" s="333">
        <v>10327</v>
      </c>
      <c r="P25" s="333">
        <v>7368</v>
      </c>
      <c r="Q25" s="333">
        <v>1648</v>
      </c>
      <c r="R25" s="333">
        <v>580</v>
      </c>
      <c r="S25" s="333">
        <v>21532</v>
      </c>
      <c r="T25" s="333">
        <v>11232</v>
      </c>
      <c r="U25" s="333">
        <v>7917</v>
      </c>
      <c r="V25" s="333">
        <v>1623</v>
      </c>
      <c r="W25" s="333">
        <v>760</v>
      </c>
      <c r="X25" s="333">
        <v>20295</v>
      </c>
      <c r="Y25" s="333">
        <v>10423</v>
      </c>
      <c r="Z25" s="333">
        <v>7622</v>
      </c>
      <c r="AA25" s="333">
        <v>1561</v>
      </c>
      <c r="AB25" s="333">
        <v>689</v>
      </c>
      <c r="AC25" s="333">
        <v>19906</v>
      </c>
      <c r="AD25" s="333">
        <v>10001</v>
      </c>
      <c r="AE25" s="333">
        <v>7590</v>
      </c>
      <c r="AF25" s="333">
        <v>1643</v>
      </c>
      <c r="AG25" s="333">
        <v>672</v>
      </c>
      <c r="AH25" s="333">
        <v>20470</v>
      </c>
      <c r="AI25" s="333">
        <v>9534</v>
      </c>
      <c r="AJ25" s="333">
        <v>8191</v>
      </c>
      <c r="AK25" s="333">
        <v>1817</v>
      </c>
      <c r="AL25" s="333">
        <v>928</v>
      </c>
    </row>
    <row r="26" spans="1:38" ht="12.75" customHeight="1" x14ac:dyDescent="0.2">
      <c r="A26" s="539"/>
      <c r="B26" s="347" t="s">
        <v>378</v>
      </c>
      <c r="K26" s="543"/>
      <c r="L26" s="359" t="s">
        <v>288</v>
      </c>
      <c r="M26" s="351"/>
      <c r="N26" s="333">
        <v>287081</v>
      </c>
      <c r="O26" s="333">
        <v>173004</v>
      </c>
      <c r="P26" s="333">
        <v>83213</v>
      </c>
      <c r="Q26" s="333">
        <v>22811</v>
      </c>
      <c r="R26" s="333">
        <v>8053</v>
      </c>
      <c r="S26" s="333">
        <v>292456</v>
      </c>
      <c r="T26" s="333">
        <v>171320</v>
      </c>
      <c r="U26" s="333">
        <v>87444</v>
      </c>
      <c r="V26" s="333">
        <v>23872</v>
      </c>
      <c r="W26" s="333">
        <v>9820</v>
      </c>
      <c r="X26" s="333">
        <v>289791</v>
      </c>
      <c r="Y26" s="333">
        <v>168242</v>
      </c>
      <c r="Z26" s="333">
        <v>88629</v>
      </c>
      <c r="AA26" s="333">
        <v>23071</v>
      </c>
      <c r="AB26" s="333">
        <v>9849</v>
      </c>
      <c r="AC26" s="333">
        <v>282767</v>
      </c>
      <c r="AD26" s="333">
        <v>164483</v>
      </c>
      <c r="AE26" s="333">
        <v>85307</v>
      </c>
      <c r="AF26" s="333">
        <v>23147</v>
      </c>
      <c r="AG26" s="333">
        <v>9830</v>
      </c>
      <c r="AH26" s="333">
        <v>281050</v>
      </c>
      <c r="AI26" s="333">
        <v>162166</v>
      </c>
      <c r="AJ26" s="333">
        <v>85733</v>
      </c>
      <c r="AK26" s="333">
        <v>23270</v>
      </c>
      <c r="AL26" s="333">
        <v>9881</v>
      </c>
    </row>
    <row r="27" spans="1:38" ht="12.75" customHeight="1" x14ac:dyDescent="0.2">
      <c r="A27" s="539"/>
      <c r="B27" s="347" t="s">
        <v>378</v>
      </c>
      <c r="K27" s="543"/>
      <c r="L27" s="359" t="s">
        <v>289</v>
      </c>
      <c r="M27" s="351"/>
      <c r="N27" s="333">
        <v>239307</v>
      </c>
      <c r="O27" s="333">
        <v>99741</v>
      </c>
      <c r="P27" s="333">
        <v>99276</v>
      </c>
      <c r="Q27" s="333">
        <v>34110</v>
      </c>
      <c r="R27" s="333">
        <v>6180</v>
      </c>
      <c r="S27" s="333">
        <v>233772</v>
      </c>
      <c r="T27" s="333">
        <v>91016</v>
      </c>
      <c r="U27" s="333">
        <v>98546</v>
      </c>
      <c r="V27" s="333">
        <v>35091</v>
      </c>
      <c r="W27" s="333">
        <v>9119</v>
      </c>
      <c r="X27" s="333">
        <v>233423</v>
      </c>
      <c r="Y27" s="333">
        <v>89959</v>
      </c>
      <c r="Z27" s="333">
        <v>100796</v>
      </c>
      <c r="AA27" s="333">
        <v>33650</v>
      </c>
      <c r="AB27" s="333">
        <v>9018</v>
      </c>
      <c r="AC27" s="333">
        <v>229246</v>
      </c>
      <c r="AD27" s="333">
        <v>89153</v>
      </c>
      <c r="AE27" s="333">
        <v>98172</v>
      </c>
      <c r="AF27" s="333">
        <v>33058</v>
      </c>
      <c r="AG27" s="333">
        <v>8863</v>
      </c>
      <c r="AH27" s="333">
        <v>226828</v>
      </c>
      <c r="AI27" s="333">
        <v>87883</v>
      </c>
      <c r="AJ27" s="333">
        <v>97912</v>
      </c>
      <c r="AK27" s="333">
        <v>32621</v>
      </c>
      <c r="AL27" s="333">
        <v>8412</v>
      </c>
    </row>
    <row r="28" spans="1:38" ht="12.75" customHeight="1" x14ac:dyDescent="0.2">
      <c r="A28" s="539"/>
      <c r="B28" s="347" t="s">
        <v>378</v>
      </c>
      <c r="K28" s="543"/>
      <c r="L28" s="359" t="s">
        <v>64</v>
      </c>
      <c r="M28" s="351"/>
      <c r="N28" s="333">
        <v>17056</v>
      </c>
      <c r="O28" s="333">
        <v>6849</v>
      </c>
      <c r="P28" s="333">
        <v>7975</v>
      </c>
      <c r="Q28" s="333">
        <v>1678</v>
      </c>
      <c r="R28" s="333">
        <v>554</v>
      </c>
      <c r="S28" s="333">
        <v>19840</v>
      </c>
      <c r="T28" s="333">
        <v>7523</v>
      </c>
      <c r="U28" s="333">
        <v>9275</v>
      </c>
      <c r="V28" s="333">
        <v>2094</v>
      </c>
      <c r="W28" s="333">
        <v>948</v>
      </c>
      <c r="X28" s="333">
        <v>22681</v>
      </c>
      <c r="Y28" s="333">
        <v>8368</v>
      </c>
      <c r="Z28" s="333">
        <v>10849</v>
      </c>
      <c r="AA28" s="333">
        <v>2378</v>
      </c>
      <c r="AB28" s="333">
        <v>1086</v>
      </c>
      <c r="AC28" s="333">
        <v>24564</v>
      </c>
      <c r="AD28" s="333">
        <v>9087</v>
      </c>
      <c r="AE28" s="333">
        <v>11627</v>
      </c>
      <c r="AF28" s="333">
        <v>2673</v>
      </c>
      <c r="AG28" s="333">
        <v>1177</v>
      </c>
      <c r="AH28" s="333">
        <v>27132</v>
      </c>
      <c r="AI28" s="333">
        <v>10083</v>
      </c>
      <c r="AJ28" s="333">
        <v>12708</v>
      </c>
      <c r="AK28" s="333">
        <v>2948</v>
      </c>
      <c r="AL28" s="333">
        <v>1393</v>
      </c>
    </row>
    <row r="29" spans="1:38" ht="12.75" customHeight="1" x14ac:dyDescent="0.2">
      <c r="A29" s="539"/>
      <c r="B29" s="347" t="s">
        <v>379</v>
      </c>
      <c r="K29" s="543"/>
      <c r="L29" s="360" t="s">
        <v>290</v>
      </c>
      <c r="M29" s="351"/>
      <c r="N29" s="333">
        <v>18339</v>
      </c>
      <c r="O29" s="333">
        <v>7455</v>
      </c>
      <c r="P29" s="333">
        <v>8286</v>
      </c>
      <c r="Q29" s="333">
        <v>1748</v>
      </c>
      <c r="R29" s="333">
        <v>850</v>
      </c>
      <c r="S29" s="333">
        <v>15100</v>
      </c>
      <c r="T29" s="333">
        <v>5483</v>
      </c>
      <c r="U29" s="333">
        <v>6997</v>
      </c>
      <c r="V29" s="333">
        <v>1473</v>
      </c>
      <c r="W29" s="333">
        <v>1147</v>
      </c>
      <c r="X29" s="333">
        <v>13536</v>
      </c>
      <c r="Y29" s="333">
        <v>4554</v>
      </c>
      <c r="Z29" s="333">
        <v>6846</v>
      </c>
      <c r="AA29" s="333">
        <v>1217</v>
      </c>
      <c r="AB29" s="333">
        <v>919</v>
      </c>
      <c r="AC29" s="333">
        <v>12522</v>
      </c>
      <c r="AD29" s="333">
        <v>4101</v>
      </c>
      <c r="AE29" s="333">
        <v>6377</v>
      </c>
      <c r="AF29" s="333">
        <v>1202</v>
      </c>
      <c r="AG29" s="333">
        <v>842</v>
      </c>
      <c r="AH29" s="333">
        <v>12718</v>
      </c>
      <c r="AI29" s="333">
        <v>4315</v>
      </c>
      <c r="AJ29" s="333">
        <v>6325</v>
      </c>
      <c r="AK29" s="333">
        <v>1214</v>
      </c>
      <c r="AL29" s="333">
        <v>864</v>
      </c>
    </row>
    <row r="30" spans="1:38" ht="12.75" customHeight="1" x14ac:dyDescent="0.2">
      <c r="A30" s="539"/>
      <c r="B30" s="347" t="s">
        <v>381</v>
      </c>
      <c r="K30" s="543"/>
      <c r="L30" s="361" t="s">
        <v>40</v>
      </c>
      <c r="M30" s="351"/>
      <c r="N30" s="333">
        <v>17933</v>
      </c>
      <c r="O30" s="333">
        <v>9862</v>
      </c>
      <c r="P30" s="333">
        <v>5750</v>
      </c>
      <c r="Q30" s="333">
        <v>2272</v>
      </c>
      <c r="R30" s="333">
        <v>49</v>
      </c>
      <c r="S30" s="333">
        <v>15880</v>
      </c>
      <c r="T30" s="333">
        <v>8412</v>
      </c>
      <c r="U30" s="333">
        <v>5230</v>
      </c>
      <c r="V30" s="333">
        <v>2192</v>
      </c>
      <c r="W30" s="333">
        <v>46</v>
      </c>
      <c r="X30" s="333">
        <v>15744</v>
      </c>
      <c r="Y30" s="333">
        <v>8363</v>
      </c>
      <c r="Z30" s="333">
        <v>5171</v>
      </c>
      <c r="AA30" s="333">
        <v>2161</v>
      </c>
      <c r="AB30" s="333">
        <v>49</v>
      </c>
      <c r="AC30" s="333">
        <v>15714</v>
      </c>
      <c r="AD30" s="333">
        <v>8220</v>
      </c>
      <c r="AE30" s="333">
        <v>5107</v>
      </c>
      <c r="AF30" s="333">
        <v>2319</v>
      </c>
      <c r="AG30" s="333">
        <v>68</v>
      </c>
      <c r="AH30" s="333">
        <v>16085</v>
      </c>
      <c r="AI30" s="333">
        <v>8182</v>
      </c>
      <c r="AJ30" s="333">
        <v>5343</v>
      </c>
      <c r="AK30" s="333">
        <v>2493</v>
      </c>
      <c r="AL30" s="333">
        <v>67</v>
      </c>
    </row>
    <row r="31" spans="1:38" ht="12.75" customHeight="1" x14ac:dyDescent="0.2">
      <c r="A31" s="539"/>
      <c r="B31" s="347" t="s">
        <v>382</v>
      </c>
      <c r="K31" s="543"/>
      <c r="L31" s="362" t="s">
        <v>291</v>
      </c>
      <c r="M31" s="351"/>
      <c r="N31" s="333">
        <v>369524</v>
      </c>
      <c r="O31" s="333">
        <v>205124</v>
      </c>
      <c r="P31" s="333">
        <v>116967</v>
      </c>
      <c r="Q31" s="333">
        <v>40792</v>
      </c>
      <c r="R31" s="333">
        <v>6641</v>
      </c>
      <c r="S31" s="333">
        <v>367377</v>
      </c>
      <c r="T31" s="333">
        <v>197425</v>
      </c>
      <c r="U31" s="333">
        <v>118737</v>
      </c>
      <c r="V31" s="333">
        <v>42713</v>
      </c>
      <c r="W31" s="333">
        <v>8502</v>
      </c>
      <c r="X31" s="333">
        <v>362969</v>
      </c>
      <c r="Y31" s="333">
        <v>194613</v>
      </c>
      <c r="Z31" s="333">
        <v>119562</v>
      </c>
      <c r="AA31" s="333">
        <v>40325</v>
      </c>
      <c r="AB31" s="333">
        <v>8469</v>
      </c>
      <c r="AC31" s="333">
        <v>359177</v>
      </c>
      <c r="AD31" s="333">
        <v>193147</v>
      </c>
      <c r="AE31" s="333">
        <v>116782</v>
      </c>
      <c r="AF31" s="333">
        <v>40444</v>
      </c>
      <c r="AG31" s="333">
        <v>8804</v>
      </c>
      <c r="AH31" s="333">
        <v>359261</v>
      </c>
      <c r="AI31" s="333">
        <v>191853</v>
      </c>
      <c r="AJ31" s="333">
        <v>118263</v>
      </c>
      <c r="AK31" s="333">
        <v>40381</v>
      </c>
      <c r="AL31" s="333">
        <v>8764</v>
      </c>
    </row>
    <row r="32" spans="1:38" x14ac:dyDescent="0.2">
      <c r="A32" s="539"/>
      <c r="B32" s="347" t="s">
        <v>385</v>
      </c>
      <c r="K32" s="543"/>
      <c r="L32" s="365" t="s">
        <v>293</v>
      </c>
      <c r="M32" s="351"/>
      <c r="N32" s="333">
        <v>20976</v>
      </c>
      <c r="O32" s="333">
        <v>5933</v>
      </c>
      <c r="P32" s="333">
        <v>12204</v>
      </c>
      <c r="Q32" s="333">
        <v>1622</v>
      </c>
      <c r="R32" s="333">
        <v>1217</v>
      </c>
      <c r="S32" s="333">
        <v>26820</v>
      </c>
      <c r="T32" s="333">
        <v>6998</v>
      </c>
      <c r="U32" s="333">
        <v>15412</v>
      </c>
      <c r="V32" s="333">
        <v>2055</v>
      </c>
      <c r="W32" s="333">
        <v>2355</v>
      </c>
      <c r="X32" s="333">
        <v>32294</v>
      </c>
      <c r="Y32" s="333">
        <v>8216</v>
      </c>
      <c r="Z32" s="333">
        <v>18859</v>
      </c>
      <c r="AA32" s="333">
        <v>2571</v>
      </c>
      <c r="AB32" s="333">
        <v>2648</v>
      </c>
      <c r="AC32" s="333">
        <v>33633</v>
      </c>
      <c r="AD32" s="333">
        <v>8339</v>
      </c>
      <c r="AE32" s="333">
        <v>19817</v>
      </c>
      <c r="AF32" s="333">
        <v>2811</v>
      </c>
      <c r="AG32" s="333">
        <v>2666</v>
      </c>
      <c r="AH32" s="333">
        <v>34567</v>
      </c>
      <c r="AI32" s="333">
        <v>8720</v>
      </c>
      <c r="AJ32" s="333">
        <v>19750</v>
      </c>
      <c r="AK32" s="333">
        <v>3011</v>
      </c>
      <c r="AL32" s="333">
        <v>3086</v>
      </c>
    </row>
    <row r="33" spans="1:38" ht="56.25" x14ac:dyDescent="0.2">
      <c r="A33" s="539"/>
      <c r="B33" s="347" t="s">
        <v>384</v>
      </c>
      <c r="K33" s="543"/>
      <c r="L33" s="364" t="s">
        <v>271</v>
      </c>
      <c r="M33" s="351"/>
      <c r="N33" s="333">
        <v>561783</v>
      </c>
      <c r="O33" s="333">
        <v>287049</v>
      </c>
      <c r="P33" s="333">
        <v>198750</v>
      </c>
      <c r="Q33" s="333">
        <v>60347</v>
      </c>
      <c r="R33" s="333">
        <v>15637</v>
      </c>
      <c r="S33" s="333">
        <v>561168</v>
      </c>
      <c r="T33" s="333">
        <v>275342</v>
      </c>
      <c r="U33" s="333">
        <v>202262</v>
      </c>
      <c r="V33" s="333">
        <v>62530</v>
      </c>
      <c r="W33" s="333">
        <v>21034</v>
      </c>
      <c r="X33" s="333">
        <v>559431</v>
      </c>
      <c r="Y33" s="333">
        <v>271123</v>
      </c>
      <c r="Z33" s="333">
        <v>207120</v>
      </c>
      <c r="AA33" s="333">
        <v>60316</v>
      </c>
      <c r="AB33" s="333">
        <v>20872</v>
      </c>
      <c r="AC33" s="333">
        <v>549099</v>
      </c>
      <c r="AD33" s="333">
        <v>266824</v>
      </c>
      <c r="AE33" s="333">
        <v>201483</v>
      </c>
      <c r="AF33" s="333">
        <v>60080</v>
      </c>
      <c r="AG33" s="333">
        <v>20712</v>
      </c>
      <c r="AH33" s="333">
        <v>547728</v>
      </c>
      <c r="AI33" s="333">
        <v>264447</v>
      </c>
      <c r="AJ33" s="333">
        <v>202678</v>
      </c>
      <c r="AK33" s="333">
        <v>60053</v>
      </c>
      <c r="AL33" s="333">
        <v>20550</v>
      </c>
    </row>
    <row r="34" spans="1:38" ht="12.75" customHeight="1" x14ac:dyDescent="0.2">
      <c r="A34" s="539"/>
      <c r="B34" s="347" t="s">
        <v>386</v>
      </c>
      <c r="K34" s="543"/>
      <c r="L34" s="366" t="s">
        <v>359</v>
      </c>
      <c r="M34" s="351"/>
      <c r="N34" s="333">
        <v>540807</v>
      </c>
      <c r="O34" s="333">
        <v>281116</v>
      </c>
      <c r="P34" s="333">
        <v>186546</v>
      </c>
      <c r="Q34" s="333">
        <v>58725</v>
      </c>
      <c r="R34" s="333">
        <v>14420</v>
      </c>
      <c r="S34" s="333">
        <v>534348</v>
      </c>
      <c r="T34" s="333">
        <v>268344</v>
      </c>
      <c r="U34" s="333">
        <v>186850</v>
      </c>
      <c r="V34" s="333">
        <v>60475</v>
      </c>
      <c r="W34" s="333">
        <v>18679</v>
      </c>
      <c r="X34" s="333">
        <v>527137</v>
      </c>
      <c r="Y34" s="333">
        <v>262907</v>
      </c>
      <c r="Z34" s="333">
        <v>188261</v>
      </c>
      <c r="AA34" s="333">
        <v>57745</v>
      </c>
      <c r="AB34" s="333">
        <v>18224</v>
      </c>
      <c r="AC34" s="333">
        <v>515466</v>
      </c>
      <c r="AD34" s="333">
        <v>258485</v>
      </c>
      <c r="AE34" s="333">
        <v>181666</v>
      </c>
      <c r="AF34" s="333">
        <v>57269</v>
      </c>
      <c r="AG34" s="333">
        <v>18046</v>
      </c>
      <c r="AH34" s="333">
        <v>513161</v>
      </c>
      <c r="AI34" s="333">
        <v>255727</v>
      </c>
      <c r="AJ34" s="333">
        <v>182928</v>
      </c>
      <c r="AK34" s="333">
        <v>57042</v>
      </c>
      <c r="AL34" s="333">
        <v>17464</v>
      </c>
    </row>
    <row r="35" spans="1:38" x14ac:dyDescent="0.2">
      <c r="A35" s="539"/>
      <c r="B35" s="347" t="s">
        <v>381</v>
      </c>
      <c r="K35" s="543"/>
      <c r="L35" s="361" t="s">
        <v>41</v>
      </c>
      <c r="M35" s="351"/>
      <c r="N35" s="333">
        <v>87116</v>
      </c>
      <c r="O35" s="333">
        <v>51471</v>
      </c>
      <c r="P35" s="333">
        <v>26983</v>
      </c>
      <c r="Q35" s="333">
        <v>8179</v>
      </c>
      <c r="R35" s="333">
        <v>483</v>
      </c>
      <c r="S35" s="333">
        <v>92464</v>
      </c>
      <c r="T35" s="333">
        <v>52982</v>
      </c>
      <c r="U35" s="333">
        <v>29361</v>
      </c>
      <c r="V35" s="333">
        <v>9502</v>
      </c>
      <c r="W35" s="333">
        <v>619</v>
      </c>
      <c r="X35" s="333">
        <v>87627</v>
      </c>
      <c r="Y35" s="333">
        <v>49820</v>
      </c>
      <c r="Z35" s="333">
        <v>28696</v>
      </c>
      <c r="AA35" s="333">
        <v>8530</v>
      </c>
      <c r="AB35" s="333">
        <v>581</v>
      </c>
      <c r="AC35" s="333">
        <v>86985</v>
      </c>
      <c r="AD35" s="333">
        <v>49795</v>
      </c>
      <c r="AE35" s="333">
        <v>27927</v>
      </c>
      <c r="AF35" s="333">
        <v>8576</v>
      </c>
      <c r="AG35" s="333">
        <v>687</v>
      </c>
      <c r="AH35" s="333">
        <v>88042</v>
      </c>
      <c r="AI35" s="333">
        <v>50354</v>
      </c>
      <c r="AJ35" s="333">
        <v>28325</v>
      </c>
      <c r="AK35" s="333">
        <v>8687</v>
      </c>
      <c r="AL35" s="333">
        <v>676</v>
      </c>
    </row>
    <row r="36" spans="1:38" x14ac:dyDescent="0.2">
      <c r="A36" s="539"/>
      <c r="B36" s="347" t="s">
        <v>381</v>
      </c>
      <c r="K36" s="543"/>
      <c r="L36" s="361" t="s">
        <v>42</v>
      </c>
      <c r="M36" s="351"/>
      <c r="N36" s="333">
        <v>99045</v>
      </c>
      <c r="O36" s="333">
        <v>56885</v>
      </c>
      <c r="P36" s="333">
        <v>30109</v>
      </c>
      <c r="Q36" s="333">
        <v>10869</v>
      </c>
      <c r="R36" s="333">
        <v>1182</v>
      </c>
      <c r="S36" s="333">
        <v>99073</v>
      </c>
      <c r="T36" s="333">
        <v>55381</v>
      </c>
      <c r="U36" s="333">
        <v>30403</v>
      </c>
      <c r="V36" s="333">
        <v>11756</v>
      </c>
      <c r="W36" s="333">
        <v>1533</v>
      </c>
      <c r="X36" s="333">
        <v>101951</v>
      </c>
      <c r="Y36" s="333">
        <v>56773</v>
      </c>
      <c r="Z36" s="333">
        <v>32099</v>
      </c>
      <c r="AA36" s="333">
        <v>11514</v>
      </c>
      <c r="AB36" s="333">
        <v>1565</v>
      </c>
      <c r="AC36" s="333">
        <v>96788</v>
      </c>
      <c r="AD36" s="333">
        <v>54065</v>
      </c>
      <c r="AE36" s="333">
        <v>30140</v>
      </c>
      <c r="AF36" s="333">
        <v>11017</v>
      </c>
      <c r="AG36" s="333">
        <v>1566</v>
      </c>
      <c r="AH36" s="333">
        <v>93790</v>
      </c>
      <c r="AI36" s="333">
        <v>52065</v>
      </c>
      <c r="AJ36" s="333">
        <v>29560</v>
      </c>
      <c r="AK36" s="333">
        <v>10673</v>
      </c>
      <c r="AL36" s="333">
        <v>1492</v>
      </c>
    </row>
    <row r="37" spans="1:38" x14ac:dyDescent="0.2">
      <c r="A37" s="539"/>
      <c r="B37" s="347" t="s">
        <v>381</v>
      </c>
      <c r="K37" s="543"/>
      <c r="L37" s="361" t="s">
        <v>43</v>
      </c>
      <c r="M37" s="351"/>
      <c r="N37" s="333">
        <v>87307</v>
      </c>
      <c r="O37" s="333">
        <v>47238</v>
      </c>
      <c r="P37" s="333">
        <v>27307</v>
      </c>
      <c r="Q37" s="333">
        <v>10538</v>
      </c>
      <c r="R37" s="333">
        <v>2224</v>
      </c>
      <c r="S37" s="333">
        <v>85074</v>
      </c>
      <c r="T37" s="333">
        <v>44168</v>
      </c>
      <c r="U37" s="333">
        <v>27397</v>
      </c>
      <c r="V37" s="333">
        <v>10605</v>
      </c>
      <c r="W37" s="333">
        <v>2904</v>
      </c>
      <c r="X37" s="333">
        <v>85421</v>
      </c>
      <c r="Y37" s="333">
        <v>44766</v>
      </c>
      <c r="Z37" s="333">
        <v>27714</v>
      </c>
      <c r="AA37" s="333">
        <v>9978</v>
      </c>
      <c r="AB37" s="333">
        <v>2963</v>
      </c>
      <c r="AC37" s="333">
        <v>87486</v>
      </c>
      <c r="AD37" s="333">
        <v>45655</v>
      </c>
      <c r="AE37" s="333">
        <v>28192</v>
      </c>
      <c r="AF37" s="333">
        <v>10499</v>
      </c>
      <c r="AG37" s="333">
        <v>3140</v>
      </c>
      <c r="AH37" s="333">
        <v>85012</v>
      </c>
      <c r="AI37" s="333">
        <v>44075</v>
      </c>
      <c r="AJ37" s="333">
        <v>27896</v>
      </c>
      <c r="AK37" s="333">
        <v>10041</v>
      </c>
      <c r="AL37" s="333">
        <v>3000</v>
      </c>
    </row>
    <row r="38" spans="1:38" x14ac:dyDescent="0.2">
      <c r="A38" s="539"/>
      <c r="B38" s="347" t="s">
        <v>381</v>
      </c>
      <c r="K38" s="543"/>
      <c r="L38" s="361" t="s">
        <v>44</v>
      </c>
      <c r="M38" s="351"/>
      <c r="N38" s="333">
        <v>78123</v>
      </c>
      <c r="O38" s="333">
        <v>39668</v>
      </c>
      <c r="P38" s="333">
        <v>26818</v>
      </c>
      <c r="Q38" s="333">
        <v>8934</v>
      </c>
      <c r="R38" s="333">
        <v>2703</v>
      </c>
      <c r="S38" s="333">
        <v>74886</v>
      </c>
      <c r="T38" s="333">
        <v>36482</v>
      </c>
      <c r="U38" s="333">
        <v>26346</v>
      </c>
      <c r="V38" s="333">
        <v>8658</v>
      </c>
      <c r="W38" s="333">
        <v>3400</v>
      </c>
      <c r="X38" s="333">
        <v>72226</v>
      </c>
      <c r="Y38" s="333">
        <v>34891</v>
      </c>
      <c r="Z38" s="333">
        <v>25882</v>
      </c>
      <c r="AA38" s="333">
        <v>8142</v>
      </c>
      <c r="AB38" s="333">
        <v>3311</v>
      </c>
      <c r="AC38" s="333">
        <v>72204</v>
      </c>
      <c r="AD38" s="333">
        <v>35412</v>
      </c>
      <c r="AE38" s="333">
        <v>25416</v>
      </c>
      <c r="AF38" s="333">
        <v>8033</v>
      </c>
      <c r="AG38" s="333">
        <v>3343</v>
      </c>
      <c r="AH38" s="333">
        <v>76332</v>
      </c>
      <c r="AI38" s="333">
        <v>37177</v>
      </c>
      <c r="AJ38" s="333">
        <v>27139</v>
      </c>
      <c r="AK38" s="333">
        <v>8487</v>
      </c>
      <c r="AL38" s="333">
        <v>3529</v>
      </c>
    </row>
    <row r="39" spans="1:38" x14ac:dyDescent="0.2">
      <c r="A39" s="539"/>
      <c r="B39" s="347" t="s">
        <v>383</v>
      </c>
      <c r="K39" s="543"/>
      <c r="L39" s="363" t="s">
        <v>46</v>
      </c>
      <c r="M39" s="351"/>
      <c r="N39" s="333">
        <v>60437</v>
      </c>
      <c r="O39" s="333">
        <v>29241</v>
      </c>
      <c r="P39" s="333">
        <v>22277</v>
      </c>
      <c r="Q39" s="333">
        <v>6618</v>
      </c>
      <c r="R39" s="333">
        <v>2301</v>
      </c>
      <c r="S39" s="333">
        <v>57902</v>
      </c>
      <c r="T39" s="333">
        <v>26574</v>
      </c>
      <c r="U39" s="333">
        <v>21437</v>
      </c>
      <c r="V39" s="333">
        <v>6699</v>
      </c>
      <c r="W39" s="333">
        <v>3192</v>
      </c>
      <c r="X39" s="333">
        <v>55485</v>
      </c>
      <c r="Y39" s="333">
        <v>25260</v>
      </c>
      <c r="Z39" s="333">
        <v>21452</v>
      </c>
      <c r="AA39" s="333">
        <v>5923</v>
      </c>
      <c r="AB39" s="333">
        <v>2850</v>
      </c>
      <c r="AC39" s="333">
        <v>53300</v>
      </c>
      <c r="AD39" s="333">
        <v>24606</v>
      </c>
      <c r="AE39" s="333">
        <v>19958</v>
      </c>
      <c r="AF39" s="333">
        <v>5828</v>
      </c>
      <c r="AG39" s="333">
        <v>2908</v>
      </c>
      <c r="AH39" s="333">
        <v>54177</v>
      </c>
      <c r="AI39" s="333">
        <v>24659</v>
      </c>
      <c r="AJ39" s="333">
        <v>20630</v>
      </c>
      <c r="AK39" s="333">
        <v>6074</v>
      </c>
      <c r="AL39" s="333">
        <v>2814</v>
      </c>
    </row>
    <row r="40" spans="1:38" x14ac:dyDescent="0.2">
      <c r="A40" s="539"/>
      <c r="B40" s="347" t="s">
        <v>383</v>
      </c>
      <c r="K40" s="543"/>
      <c r="L40" s="363" t="s">
        <v>47</v>
      </c>
      <c r="M40" s="351"/>
      <c r="N40" s="333">
        <v>43460</v>
      </c>
      <c r="O40" s="333">
        <v>19658</v>
      </c>
      <c r="P40" s="333">
        <v>17169</v>
      </c>
      <c r="Q40" s="333">
        <v>4684</v>
      </c>
      <c r="R40" s="333">
        <v>1949</v>
      </c>
      <c r="S40" s="333">
        <v>41341</v>
      </c>
      <c r="T40" s="333">
        <v>17921</v>
      </c>
      <c r="U40" s="333">
        <v>16422</v>
      </c>
      <c r="V40" s="333">
        <v>4463</v>
      </c>
      <c r="W40" s="333">
        <v>2535</v>
      </c>
      <c r="X40" s="333">
        <v>40807</v>
      </c>
      <c r="Y40" s="333">
        <v>17226</v>
      </c>
      <c r="Z40" s="333">
        <v>16596</v>
      </c>
      <c r="AA40" s="333">
        <v>4513</v>
      </c>
      <c r="AB40" s="333">
        <v>2472</v>
      </c>
      <c r="AC40" s="333">
        <v>37702</v>
      </c>
      <c r="AD40" s="333">
        <v>16052</v>
      </c>
      <c r="AE40" s="333">
        <v>15289</v>
      </c>
      <c r="AF40" s="333">
        <v>4140</v>
      </c>
      <c r="AG40" s="333">
        <v>2221</v>
      </c>
      <c r="AH40" s="333">
        <v>37026</v>
      </c>
      <c r="AI40" s="333">
        <v>15617</v>
      </c>
      <c r="AJ40" s="333">
        <v>15313</v>
      </c>
      <c r="AK40" s="333">
        <v>4063</v>
      </c>
      <c r="AL40" s="333">
        <v>2033</v>
      </c>
    </row>
    <row r="41" spans="1:38" x14ac:dyDescent="0.2">
      <c r="A41" s="539"/>
      <c r="B41" s="347" t="s">
        <v>383</v>
      </c>
      <c r="K41" s="543"/>
      <c r="L41" s="363" t="s">
        <v>292</v>
      </c>
      <c r="M41" s="351"/>
      <c r="N41" s="333">
        <v>30787</v>
      </c>
      <c r="O41" s="333">
        <v>12950</v>
      </c>
      <c r="P41" s="333">
        <v>13107</v>
      </c>
      <c r="Q41" s="333">
        <v>3185</v>
      </c>
      <c r="R41" s="333">
        <v>1545</v>
      </c>
      <c r="S41" s="333">
        <v>29587</v>
      </c>
      <c r="T41" s="333">
        <v>12010</v>
      </c>
      <c r="U41" s="333">
        <v>12673</v>
      </c>
      <c r="V41" s="333">
        <v>3047</v>
      </c>
      <c r="W41" s="333">
        <v>1857</v>
      </c>
      <c r="X41" s="333">
        <v>28958</v>
      </c>
      <c r="Y41" s="333">
        <v>11399</v>
      </c>
      <c r="Z41" s="333">
        <v>12569</v>
      </c>
      <c r="AA41" s="333">
        <v>3111</v>
      </c>
      <c r="AB41" s="333">
        <v>1879</v>
      </c>
      <c r="AC41" s="333">
        <v>27873</v>
      </c>
      <c r="AD41" s="333">
        <v>10982</v>
      </c>
      <c r="AE41" s="333">
        <v>12109</v>
      </c>
      <c r="AF41" s="333">
        <v>3034</v>
      </c>
      <c r="AG41" s="333">
        <v>1748</v>
      </c>
      <c r="AH41" s="333">
        <v>26575</v>
      </c>
      <c r="AI41" s="333">
        <v>10488</v>
      </c>
      <c r="AJ41" s="333">
        <v>11660</v>
      </c>
      <c r="AK41" s="333">
        <v>2839</v>
      </c>
      <c r="AL41" s="333">
        <v>1588</v>
      </c>
    </row>
    <row r="42" spans="1:38" x14ac:dyDescent="0.2">
      <c r="A42" s="539"/>
      <c r="B42" s="347" t="s">
        <v>383</v>
      </c>
      <c r="K42" s="543"/>
      <c r="L42" s="363" t="s">
        <v>49</v>
      </c>
      <c r="M42" s="351"/>
      <c r="N42" s="333">
        <v>21417</v>
      </c>
      <c r="O42" s="333">
        <v>8415</v>
      </c>
      <c r="P42" s="333">
        <v>9786</v>
      </c>
      <c r="Q42" s="333">
        <v>2071</v>
      </c>
      <c r="R42" s="333">
        <v>1145</v>
      </c>
      <c r="S42" s="333">
        <v>22473</v>
      </c>
      <c r="T42" s="333">
        <v>8744</v>
      </c>
      <c r="U42" s="333">
        <v>10089</v>
      </c>
      <c r="V42" s="333">
        <v>2124</v>
      </c>
      <c r="W42" s="333">
        <v>1516</v>
      </c>
      <c r="X42" s="333">
        <v>21937</v>
      </c>
      <c r="Y42" s="333">
        <v>8267</v>
      </c>
      <c r="Z42" s="333">
        <v>10017</v>
      </c>
      <c r="AA42" s="333">
        <v>2222</v>
      </c>
      <c r="AB42" s="333">
        <v>1431</v>
      </c>
      <c r="AC42" s="333">
        <v>21018</v>
      </c>
      <c r="AD42" s="333">
        <v>7807</v>
      </c>
      <c r="AE42" s="333">
        <v>9681</v>
      </c>
      <c r="AF42" s="333">
        <v>2175</v>
      </c>
      <c r="AG42" s="333">
        <v>1355</v>
      </c>
      <c r="AH42" s="333">
        <v>20433</v>
      </c>
      <c r="AI42" s="333">
        <v>7580</v>
      </c>
      <c r="AJ42" s="333">
        <v>9462</v>
      </c>
      <c r="AK42" s="333">
        <v>2137</v>
      </c>
      <c r="AL42" s="333">
        <v>1254</v>
      </c>
    </row>
    <row r="43" spans="1:38" x14ac:dyDescent="0.2">
      <c r="A43" s="539"/>
      <c r="B43" s="347" t="s">
        <v>383</v>
      </c>
      <c r="K43" s="543"/>
      <c r="L43" s="363" t="s">
        <v>50</v>
      </c>
      <c r="M43" s="351"/>
      <c r="N43" s="333">
        <v>15182</v>
      </c>
      <c r="O43" s="333">
        <v>5728</v>
      </c>
      <c r="P43" s="333">
        <v>7240</v>
      </c>
      <c r="Q43" s="333">
        <v>1375</v>
      </c>
      <c r="R43" s="333">
        <v>839</v>
      </c>
      <c r="S43" s="333">
        <v>15668</v>
      </c>
      <c r="T43" s="333">
        <v>5670</v>
      </c>
      <c r="U43" s="333">
        <v>7492</v>
      </c>
      <c r="V43" s="333">
        <v>1429</v>
      </c>
      <c r="W43" s="333">
        <v>1077</v>
      </c>
      <c r="X43" s="333">
        <v>16981</v>
      </c>
      <c r="Y43" s="333">
        <v>6142</v>
      </c>
      <c r="Z43" s="333">
        <v>8065</v>
      </c>
      <c r="AA43" s="333">
        <v>1651</v>
      </c>
      <c r="AB43" s="333">
        <v>1123</v>
      </c>
      <c r="AC43" s="333">
        <v>16396</v>
      </c>
      <c r="AD43" s="333">
        <v>5891</v>
      </c>
      <c r="AE43" s="333">
        <v>7847</v>
      </c>
      <c r="AF43" s="333">
        <v>1648</v>
      </c>
      <c r="AG43" s="333">
        <v>1010</v>
      </c>
      <c r="AH43" s="333">
        <v>15689</v>
      </c>
      <c r="AI43" s="333">
        <v>5530</v>
      </c>
      <c r="AJ43" s="333">
        <v>7600</v>
      </c>
      <c r="AK43" s="333">
        <v>1548</v>
      </c>
      <c r="AL43" s="333">
        <v>1011</v>
      </c>
    </row>
    <row r="44" spans="1:38" ht="22.5" customHeight="1" x14ac:dyDescent="0.2">
      <c r="A44" s="539" t="s">
        <v>375</v>
      </c>
      <c r="B44" s="347"/>
      <c r="K44" s="544" t="s">
        <v>124</v>
      </c>
      <c r="L44" s="332" t="s">
        <v>101</v>
      </c>
      <c r="M44" s="351"/>
      <c r="N44" s="333">
        <v>257893</v>
      </c>
      <c r="O44" s="333">
        <v>131913</v>
      </c>
      <c r="P44" s="333">
        <v>89686</v>
      </c>
      <c r="Q44" s="333">
        <v>30491</v>
      </c>
      <c r="R44" s="333">
        <v>5803</v>
      </c>
      <c r="S44" s="333">
        <v>261074</v>
      </c>
      <c r="T44" s="333">
        <v>127093</v>
      </c>
      <c r="U44" s="333">
        <v>92034</v>
      </c>
      <c r="V44" s="333">
        <v>32886</v>
      </c>
      <c r="W44" s="333">
        <v>9061</v>
      </c>
      <c r="X44" s="333">
        <v>263337</v>
      </c>
      <c r="Y44" s="333">
        <v>126043</v>
      </c>
      <c r="Z44" s="333">
        <v>95938</v>
      </c>
      <c r="AA44" s="333">
        <v>31890</v>
      </c>
      <c r="AB44" s="333">
        <v>9466</v>
      </c>
      <c r="AC44" s="333">
        <v>262464</v>
      </c>
      <c r="AD44" s="333">
        <v>126030</v>
      </c>
      <c r="AE44" s="333">
        <v>94916</v>
      </c>
      <c r="AF44" s="333">
        <v>32102</v>
      </c>
      <c r="AG44" s="333">
        <v>9416</v>
      </c>
      <c r="AH44" s="333">
        <v>264601</v>
      </c>
      <c r="AI44" s="333">
        <v>125632</v>
      </c>
      <c r="AJ44" s="333">
        <v>96971</v>
      </c>
      <c r="AK44" s="333">
        <v>32358</v>
      </c>
      <c r="AL44" s="333">
        <v>9640</v>
      </c>
    </row>
    <row r="45" spans="1:38" ht="22.5" customHeight="1" x14ac:dyDescent="0.2">
      <c r="A45" s="539"/>
      <c r="B45" s="347"/>
      <c r="K45" s="544"/>
      <c r="L45" s="332" t="s">
        <v>102</v>
      </c>
      <c r="M45" s="351"/>
      <c r="N45" s="333">
        <v>210768</v>
      </c>
      <c r="O45" s="333">
        <v>104500</v>
      </c>
      <c r="P45" s="333">
        <v>77110</v>
      </c>
      <c r="Q45" s="333">
        <v>24377</v>
      </c>
      <c r="R45" s="333">
        <v>4781</v>
      </c>
      <c r="S45" s="333">
        <v>207685</v>
      </c>
      <c r="T45" s="333">
        <v>99671</v>
      </c>
      <c r="U45" s="333">
        <v>76324</v>
      </c>
      <c r="V45" s="333">
        <v>24450</v>
      </c>
      <c r="W45" s="333">
        <v>7240</v>
      </c>
      <c r="X45" s="333">
        <v>202865</v>
      </c>
      <c r="Y45" s="333">
        <v>96113</v>
      </c>
      <c r="Z45" s="333">
        <v>76548</v>
      </c>
      <c r="AA45" s="333">
        <v>23096</v>
      </c>
      <c r="AB45" s="333">
        <v>7108</v>
      </c>
      <c r="AC45" s="333">
        <v>194126</v>
      </c>
      <c r="AD45" s="333">
        <v>92569</v>
      </c>
      <c r="AE45" s="333">
        <v>72361</v>
      </c>
      <c r="AF45" s="333">
        <v>22271</v>
      </c>
      <c r="AG45" s="333">
        <v>6925</v>
      </c>
      <c r="AH45" s="333">
        <v>190087</v>
      </c>
      <c r="AI45" s="333">
        <v>90279</v>
      </c>
      <c r="AJ45" s="333">
        <v>71441</v>
      </c>
      <c r="AK45" s="333">
        <v>21762</v>
      </c>
      <c r="AL45" s="333">
        <v>6605</v>
      </c>
    </row>
    <row r="46" spans="1:38" ht="22.5" customHeight="1" x14ac:dyDescent="0.2">
      <c r="A46" s="539"/>
      <c r="B46" s="347"/>
      <c r="K46" s="544"/>
      <c r="L46" s="332" t="s">
        <v>54</v>
      </c>
      <c r="M46" s="351"/>
      <c r="N46" s="333">
        <v>407505</v>
      </c>
      <c r="O46" s="333">
        <v>212352</v>
      </c>
      <c r="P46" s="333">
        <v>139498</v>
      </c>
      <c r="Q46" s="333">
        <v>46531</v>
      </c>
      <c r="R46" s="333">
        <v>9124</v>
      </c>
      <c r="S46" s="333">
        <v>406542</v>
      </c>
      <c r="T46" s="333">
        <v>203182</v>
      </c>
      <c r="U46" s="333">
        <v>140945</v>
      </c>
      <c r="V46" s="333">
        <v>48413</v>
      </c>
      <c r="W46" s="333">
        <v>14002</v>
      </c>
      <c r="X46" s="333">
        <v>402587</v>
      </c>
      <c r="Y46" s="333">
        <v>198362</v>
      </c>
      <c r="Z46" s="333">
        <v>143823</v>
      </c>
      <c r="AA46" s="333">
        <v>46253</v>
      </c>
      <c r="AB46" s="333">
        <v>14149</v>
      </c>
      <c r="AC46" s="333">
        <v>391379</v>
      </c>
      <c r="AD46" s="333">
        <v>193730</v>
      </c>
      <c r="AE46" s="333">
        <v>138517</v>
      </c>
      <c r="AF46" s="333">
        <v>45380</v>
      </c>
      <c r="AG46" s="333">
        <v>13752</v>
      </c>
      <c r="AH46" s="333">
        <v>387366</v>
      </c>
      <c r="AI46" s="333">
        <v>190582</v>
      </c>
      <c r="AJ46" s="333">
        <v>138664</v>
      </c>
      <c r="AK46" s="333">
        <v>44967</v>
      </c>
      <c r="AL46" s="333">
        <v>13153</v>
      </c>
    </row>
    <row r="47" spans="1:38" ht="22.5" customHeight="1" x14ac:dyDescent="0.2">
      <c r="A47" s="539"/>
      <c r="B47" s="347"/>
      <c r="K47" s="544"/>
      <c r="L47" s="332" t="s">
        <v>55</v>
      </c>
      <c r="M47" s="351"/>
      <c r="N47" s="333">
        <v>60311</v>
      </c>
      <c r="O47" s="333">
        <v>23682</v>
      </c>
      <c r="P47" s="333">
        <v>26970</v>
      </c>
      <c r="Q47" s="333">
        <v>8233</v>
      </c>
      <c r="R47" s="333">
        <v>1426</v>
      </c>
      <c r="S47" s="333">
        <v>61408</v>
      </c>
      <c r="T47" s="333">
        <v>23235</v>
      </c>
      <c r="U47" s="333">
        <v>27079</v>
      </c>
      <c r="V47" s="333">
        <v>8827</v>
      </c>
      <c r="W47" s="333">
        <v>2267</v>
      </c>
      <c r="X47" s="333">
        <v>62791</v>
      </c>
      <c r="Y47" s="333">
        <v>23498</v>
      </c>
      <c r="Z47" s="333">
        <v>28251</v>
      </c>
      <c r="AA47" s="333">
        <v>8653</v>
      </c>
      <c r="AB47" s="333">
        <v>2389</v>
      </c>
      <c r="AC47" s="333">
        <v>64477</v>
      </c>
      <c r="AD47" s="333">
        <v>24611</v>
      </c>
      <c r="AE47" s="333">
        <v>28400</v>
      </c>
      <c r="AF47" s="333">
        <v>8909</v>
      </c>
      <c r="AG47" s="333">
        <v>2557</v>
      </c>
      <c r="AH47" s="333">
        <v>66798</v>
      </c>
      <c r="AI47" s="333">
        <v>25129</v>
      </c>
      <c r="AJ47" s="333">
        <v>29509</v>
      </c>
      <c r="AK47" s="333">
        <v>9094</v>
      </c>
      <c r="AL47" s="333">
        <v>3066</v>
      </c>
    </row>
    <row r="48" spans="1:38" ht="22.5" customHeight="1" x14ac:dyDescent="0.2">
      <c r="A48" s="539"/>
      <c r="B48" s="347"/>
      <c r="K48" s="544"/>
      <c r="L48" s="332" t="s">
        <v>284</v>
      </c>
      <c r="M48" s="351"/>
      <c r="N48" s="333">
        <v>28958</v>
      </c>
      <c r="O48" s="333">
        <v>10858</v>
      </c>
      <c r="P48" s="333">
        <v>13179</v>
      </c>
      <c r="Q48" s="333">
        <v>4269</v>
      </c>
      <c r="R48" s="333">
        <v>652</v>
      </c>
      <c r="S48" s="333">
        <v>28578</v>
      </c>
      <c r="T48" s="333">
        <v>10288</v>
      </c>
      <c r="U48" s="333">
        <v>12880</v>
      </c>
      <c r="V48" s="333">
        <v>4440</v>
      </c>
      <c r="W48" s="333">
        <v>970</v>
      </c>
      <c r="X48" s="333">
        <v>27821</v>
      </c>
      <c r="Y48" s="333">
        <v>9944</v>
      </c>
      <c r="Z48" s="333">
        <v>12805</v>
      </c>
      <c r="AA48" s="333">
        <v>4095</v>
      </c>
      <c r="AB48" s="333">
        <v>977</v>
      </c>
      <c r="AC48" s="333">
        <v>26589</v>
      </c>
      <c r="AD48" s="333">
        <v>9642</v>
      </c>
      <c r="AE48" s="333">
        <v>12055</v>
      </c>
      <c r="AF48" s="333">
        <v>3864</v>
      </c>
      <c r="AG48" s="333">
        <v>1028</v>
      </c>
      <c r="AH48" s="333">
        <v>23326</v>
      </c>
      <c r="AI48" s="333">
        <v>8437</v>
      </c>
      <c r="AJ48" s="333">
        <v>10543</v>
      </c>
      <c r="AK48" s="333">
        <v>3412</v>
      </c>
      <c r="AL48" s="333">
        <v>934</v>
      </c>
    </row>
    <row r="49" spans="1:38" ht="22.5" customHeight="1" x14ac:dyDescent="0.2">
      <c r="A49" s="539"/>
      <c r="B49" s="347"/>
      <c r="K49" s="544"/>
      <c r="L49" s="332" t="s">
        <v>57</v>
      </c>
      <c r="M49" s="351"/>
      <c r="N49" s="333">
        <v>5314</v>
      </c>
      <c r="O49" s="333">
        <v>2457</v>
      </c>
      <c r="P49" s="333">
        <v>2038</v>
      </c>
      <c r="Q49" s="333">
        <v>711</v>
      </c>
      <c r="R49" s="333">
        <v>108</v>
      </c>
      <c r="S49" s="333">
        <v>5267</v>
      </c>
      <c r="T49" s="333">
        <v>2358</v>
      </c>
      <c r="U49" s="333">
        <v>2013</v>
      </c>
      <c r="V49" s="333">
        <v>755</v>
      </c>
      <c r="W49" s="333">
        <v>141</v>
      </c>
      <c r="X49" s="333">
        <v>5407</v>
      </c>
      <c r="Y49" s="333">
        <v>2288</v>
      </c>
      <c r="Z49" s="333">
        <v>2215</v>
      </c>
      <c r="AA49" s="333">
        <v>753</v>
      </c>
      <c r="AB49" s="333">
        <v>151</v>
      </c>
      <c r="AC49" s="333">
        <v>5444</v>
      </c>
      <c r="AD49" s="333">
        <v>2451</v>
      </c>
      <c r="AE49" s="333">
        <v>2045</v>
      </c>
      <c r="AF49" s="333">
        <v>782</v>
      </c>
      <c r="AG49" s="333">
        <v>166</v>
      </c>
      <c r="AH49" s="333">
        <v>5236</v>
      </c>
      <c r="AI49" s="333">
        <v>2299</v>
      </c>
      <c r="AJ49" s="333">
        <v>2024</v>
      </c>
      <c r="AK49" s="333">
        <v>744</v>
      </c>
      <c r="AL49" s="333">
        <v>169</v>
      </c>
    </row>
    <row r="50" spans="1:38" ht="22.5" customHeight="1" x14ac:dyDescent="0.2">
      <c r="A50" s="539"/>
      <c r="B50" s="347"/>
      <c r="K50" s="544"/>
      <c r="L50" s="332" t="s">
        <v>285</v>
      </c>
      <c r="M50" s="351"/>
      <c r="N50" s="333">
        <v>6481</v>
      </c>
      <c r="O50" s="333">
        <v>3026</v>
      </c>
      <c r="P50" s="333">
        <v>2489</v>
      </c>
      <c r="Q50" s="333">
        <v>534</v>
      </c>
      <c r="R50" s="333">
        <v>432</v>
      </c>
      <c r="S50" s="333">
        <v>6191</v>
      </c>
      <c r="T50" s="333">
        <v>2959</v>
      </c>
      <c r="U50" s="333">
        <v>2168</v>
      </c>
      <c r="V50" s="333">
        <v>543</v>
      </c>
      <c r="W50" s="333">
        <v>521</v>
      </c>
      <c r="X50" s="333">
        <v>6185</v>
      </c>
      <c r="Y50" s="333">
        <v>2908</v>
      </c>
      <c r="Z50" s="333">
        <v>2204</v>
      </c>
      <c r="AA50" s="333">
        <v>540</v>
      </c>
      <c r="AB50" s="333">
        <v>533</v>
      </c>
      <c r="AC50" s="333">
        <v>6296</v>
      </c>
      <c r="AD50" s="333">
        <v>3055</v>
      </c>
      <c r="AE50" s="333">
        <v>2106</v>
      </c>
      <c r="AF50" s="333">
        <v>606</v>
      </c>
      <c r="AG50" s="333">
        <v>529</v>
      </c>
      <c r="AH50" s="333">
        <v>6291</v>
      </c>
      <c r="AI50" s="333">
        <v>3049</v>
      </c>
      <c r="AJ50" s="333">
        <v>2220</v>
      </c>
      <c r="AK50" s="333">
        <v>564</v>
      </c>
      <c r="AL50" s="333">
        <v>458</v>
      </c>
    </row>
    <row r="51" spans="1:38" ht="22.5" x14ac:dyDescent="0.2">
      <c r="A51" s="539"/>
      <c r="B51" s="347"/>
      <c r="K51" s="544"/>
      <c r="L51" s="332" t="s">
        <v>286</v>
      </c>
      <c r="M51" s="351"/>
      <c r="N51" s="333">
        <v>138774</v>
      </c>
      <c r="O51" s="333">
        <v>69854</v>
      </c>
      <c r="P51" s="333">
        <v>49294</v>
      </c>
      <c r="Q51" s="333">
        <v>16348</v>
      </c>
      <c r="R51" s="333">
        <v>3278</v>
      </c>
      <c r="S51" s="333">
        <v>130849</v>
      </c>
      <c r="T51" s="333">
        <v>62879</v>
      </c>
      <c r="U51" s="333">
        <v>46587</v>
      </c>
      <c r="V51" s="333">
        <v>16527</v>
      </c>
      <c r="W51" s="333">
        <v>4856</v>
      </c>
      <c r="X51" s="333">
        <v>128767</v>
      </c>
      <c r="Y51" s="333">
        <v>60682</v>
      </c>
      <c r="Z51" s="333">
        <v>47533</v>
      </c>
      <c r="AA51" s="333">
        <v>15698</v>
      </c>
      <c r="AB51" s="333">
        <v>4854</v>
      </c>
      <c r="AC51" s="333">
        <v>123510</v>
      </c>
      <c r="AD51" s="333">
        <v>58509</v>
      </c>
      <c r="AE51" s="333">
        <v>45250</v>
      </c>
      <c r="AF51" s="333">
        <v>15038</v>
      </c>
      <c r="AG51" s="333">
        <v>4713</v>
      </c>
      <c r="AH51" s="333">
        <v>120301</v>
      </c>
      <c r="AI51" s="333">
        <v>56243</v>
      </c>
      <c r="AJ51" s="333">
        <v>44669</v>
      </c>
      <c r="AK51" s="333">
        <v>14709</v>
      </c>
      <c r="AL51" s="333">
        <v>4680</v>
      </c>
    </row>
    <row r="52" spans="1:38" ht="22.5" x14ac:dyDescent="0.2">
      <c r="A52" s="539"/>
      <c r="B52" s="347"/>
      <c r="K52" s="544"/>
      <c r="L52" s="332" t="s">
        <v>170</v>
      </c>
      <c r="M52" s="351"/>
      <c r="N52" s="333">
        <v>197986</v>
      </c>
      <c r="O52" s="333">
        <v>110070</v>
      </c>
      <c r="P52" s="333">
        <v>60947</v>
      </c>
      <c r="Q52" s="333">
        <v>23280</v>
      </c>
      <c r="R52" s="333">
        <v>3689</v>
      </c>
      <c r="S52" s="333">
        <v>197167</v>
      </c>
      <c r="T52" s="333">
        <v>106489</v>
      </c>
      <c r="U52" s="333">
        <v>60609</v>
      </c>
      <c r="V52" s="333">
        <v>24343</v>
      </c>
      <c r="W52" s="333">
        <v>5726</v>
      </c>
      <c r="X52" s="333">
        <v>195300</v>
      </c>
      <c r="Y52" s="333">
        <v>104893</v>
      </c>
      <c r="Z52" s="333">
        <v>61272</v>
      </c>
      <c r="AA52" s="333">
        <v>23383</v>
      </c>
      <c r="AB52" s="333">
        <v>5752</v>
      </c>
      <c r="AC52" s="333">
        <v>189035</v>
      </c>
      <c r="AD52" s="333">
        <v>102042</v>
      </c>
      <c r="AE52" s="333">
        <v>58598</v>
      </c>
      <c r="AF52" s="333">
        <v>22851</v>
      </c>
      <c r="AG52" s="333">
        <v>5544</v>
      </c>
      <c r="AH52" s="333">
        <v>185004</v>
      </c>
      <c r="AI52" s="333">
        <v>99726</v>
      </c>
      <c r="AJ52" s="333">
        <v>57909</v>
      </c>
      <c r="AK52" s="333">
        <v>22111</v>
      </c>
      <c r="AL52" s="333">
        <v>5258</v>
      </c>
    </row>
    <row r="53" spans="1:38" ht="22.5" x14ac:dyDescent="0.2">
      <c r="A53" s="539"/>
      <c r="B53" s="347"/>
      <c r="K53" s="544"/>
      <c r="L53" s="332" t="s">
        <v>60</v>
      </c>
      <c r="M53" s="351"/>
      <c r="N53" s="333">
        <v>64134</v>
      </c>
      <c r="O53" s="333">
        <v>25375</v>
      </c>
      <c r="P53" s="333">
        <v>28301</v>
      </c>
      <c r="Q53" s="333">
        <v>8640</v>
      </c>
      <c r="R53" s="333">
        <v>1818</v>
      </c>
      <c r="S53" s="333">
        <v>65265</v>
      </c>
      <c r="T53" s="333">
        <v>23736</v>
      </c>
      <c r="U53" s="333">
        <v>29848</v>
      </c>
      <c r="V53" s="333">
        <v>8895</v>
      </c>
      <c r="W53" s="333">
        <v>2786</v>
      </c>
      <c r="X53" s="333">
        <v>66173</v>
      </c>
      <c r="Y53" s="333">
        <v>23676</v>
      </c>
      <c r="Z53" s="333">
        <v>31043</v>
      </c>
      <c r="AA53" s="333">
        <v>8488</v>
      </c>
      <c r="AB53" s="333">
        <v>2966</v>
      </c>
      <c r="AC53" s="333">
        <v>67932</v>
      </c>
      <c r="AD53" s="333">
        <v>25240</v>
      </c>
      <c r="AE53" s="333">
        <v>31014</v>
      </c>
      <c r="AF53" s="333">
        <v>8672</v>
      </c>
      <c r="AG53" s="333">
        <v>3006</v>
      </c>
      <c r="AH53" s="333">
        <v>68855</v>
      </c>
      <c r="AI53" s="333">
        <v>25755</v>
      </c>
      <c r="AJ53" s="333">
        <v>31219</v>
      </c>
      <c r="AK53" s="333">
        <v>8963</v>
      </c>
      <c r="AL53" s="333">
        <v>2918</v>
      </c>
    </row>
    <row r="54" spans="1:38" ht="22.5" customHeight="1" x14ac:dyDescent="0.2">
      <c r="A54" s="539"/>
      <c r="B54" s="347"/>
      <c r="K54" s="544"/>
      <c r="L54" s="332" t="s">
        <v>171</v>
      </c>
      <c r="M54" s="351"/>
      <c r="N54" s="333">
        <v>46147</v>
      </c>
      <c r="O54" s="333">
        <v>20231</v>
      </c>
      <c r="P54" s="333">
        <v>20182</v>
      </c>
      <c r="Q54" s="333">
        <v>4709</v>
      </c>
      <c r="R54" s="333">
        <v>1025</v>
      </c>
      <c r="S54" s="333">
        <v>52959</v>
      </c>
      <c r="T54" s="333">
        <v>22092</v>
      </c>
      <c r="U54" s="333">
        <v>23347</v>
      </c>
      <c r="V54" s="333">
        <v>5674</v>
      </c>
      <c r="W54" s="333">
        <v>1846</v>
      </c>
      <c r="X54" s="333">
        <v>54037</v>
      </c>
      <c r="Y54" s="333">
        <v>21869</v>
      </c>
      <c r="Z54" s="333">
        <v>24695</v>
      </c>
      <c r="AA54" s="333">
        <v>5529</v>
      </c>
      <c r="AB54" s="333">
        <v>1944</v>
      </c>
      <c r="AC54" s="333">
        <v>54389</v>
      </c>
      <c r="AD54" s="333">
        <v>21923</v>
      </c>
      <c r="AE54" s="333">
        <v>24619</v>
      </c>
      <c r="AF54" s="333">
        <v>5816</v>
      </c>
      <c r="AG54" s="333">
        <v>2031</v>
      </c>
      <c r="AH54" s="333">
        <v>58177</v>
      </c>
      <c r="AI54" s="333">
        <v>23557</v>
      </c>
      <c r="AJ54" s="333">
        <v>26216</v>
      </c>
      <c r="AK54" s="333">
        <v>6224</v>
      </c>
      <c r="AL54" s="333">
        <v>2180</v>
      </c>
    </row>
    <row r="55" spans="1:38" ht="22.5" customHeight="1" x14ac:dyDescent="0.2">
      <c r="A55" s="539"/>
      <c r="B55" s="347"/>
      <c r="K55" s="544"/>
      <c r="L55" s="332" t="s">
        <v>287</v>
      </c>
      <c r="M55" s="351"/>
      <c r="N55" s="333">
        <v>15139</v>
      </c>
      <c r="O55" s="333">
        <v>7857</v>
      </c>
      <c r="P55" s="333">
        <v>5583</v>
      </c>
      <c r="Q55" s="333">
        <v>1357</v>
      </c>
      <c r="R55" s="333">
        <v>342</v>
      </c>
      <c r="S55" s="333">
        <v>16328</v>
      </c>
      <c r="T55" s="333">
        <v>8609</v>
      </c>
      <c r="U55" s="333">
        <v>5799</v>
      </c>
      <c r="V55" s="333">
        <v>1354</v>
      </c>
      <c r="W55" s="333">
        <v>566</v>
      </c>
      <c r="X55" s="333">
        <v>15740</v>
      </c>
      <c r="Y55" s="333">
        <v>8128</v>
      </c>
      <c r="Z55" s="333">
        <v>5739</v>
      </c>
      <c r="AA55" s="333">
        <v>1348</v>
      </c>
      <c r="AB55" s="333">
        <v>525</v>
      </c>
      <c r="AC55" s="333">
        <v>15430</v>
      </c>
      <c r="AD55" s="333">
        <v>7830</v>
      </c>
      <c r="AE55" s="333">
        <v>5690</v>
      </c>
      <c r="AF55" s="333">
        <v>1392</v>
      </c>
      <c r="AG55" s="333">
        <v>518</v>
      </c>
      <c r="AH55" s="333">
        <v>16060</v>
      </c>
      <c r="AI55" s="333">
        <v>7581</v>
      </c>
      <c r="AJ55" s="333">
        <v>6179</v>
      </c>
      <c r="AK55" s="333">
        <v>1549</v>
      </c>
      <c r="AL55" s="333">
        <v>751</v>
      </c>
    </row>
    <row r="56" spans="1:38" ht="22.5" customHeight="1" x14ac:dyDescent="0.2">
      <c r="A56" s="539"/>
      <c r="B56" s="347"/>
      <c r="K56" s="544"/>
      <c r="L56" s="332" t="s">
        <v>288</v>
      </c>
      <c r="M56" s="351"/>
      <c r="N56" s="333">
        <v>221625</v>
      </c>
      <c r="O56" s="333">
        <v>134769</v>
      </c>
      <c r="P56" s="333">
        <v>62915</v>
      </c>
      <c r="Q56" s="333">
        <v>19411</v>
      </c>
      <c r="R56" s="333">
        <v>4530</v>
      </c>
      <c r="S56" s="333">
        <v>226530</v>
      </c>
      <c r="T56" s="333">
        <v>133584</v>
      </c>
      <c r="U56" s="333">
        <v>65758</v>
      </c>
      <c r="V56" s="333">
        <v>20579</v>
      </c>
      <c r="W56" s="333">
        <v>6609</v>
      </c>
      <c r="X56" s="333">
        <v>223595</v>
      </c>
      <c r="Y56" s="333">
        <v>130142</v>
      </c>
      <c r="Z56" s="333">
        <v>66845</v>
      </c>
      <c r="AA56" s="333">
        <v>19723</v>
      </c>
      <c r="AB56" s="333">
        <v>6885</v>
      </c>
      <c r="AC56" s="333">
        <v>217251</v>
      </c>
      <c r="AD56" s="333">
        <v>126824</v>
      </c>
      <c r="AE56" s="333">
        <v>64073</v>
      </c>
      <c r="AF56" s="333">
        <v>19615</v>
      </c>
      <c r="AG56" s="333">
        <v>6739</v>
      </c>
      <c r="AH56" s="333">
        <v>214698</v>
      </c>
      <c r="AI56" s="333">
        <v>124099</v>
      </c>
      <c r="AJ56" s="333">
        <v>64190</v>
      </c>
      <c r="AK56" s="333">
        <v>19552</v>
      </c>
      <c r="AL56" s="333">
        <v>6857</v>
      </c>
    </row>
    <row r="57" spans="1:38" ht="22.5" customHeight="1" x14ac:dyDescent="0.2">
      <c r="A57" s="539"/>
      <c r="B57" s="347"/>
      <c r="K57" s="544"/>
      <c r="L57" s="332" t="s">
        <v>289</v>
      </c>
      <c r="M57" s="351"/>
      <c r="N57" s="333">
        <v>219659</v>
      </c>
      <c r="O57" s="333">
        <v>90956</v>
      </c>
      <c r="P57" s="333">
        <v>91006</v>
      </c>
      <c r="Q57" s="333">
        <v>32542</v>
      </c>
      <c r="R57" s="333">
        <v>5155</v>
      </c>
      <c r="S57" s="333">
        <v>214991</v>
      </c>
      <c r="T57" s="333">
        <v>83298</v>
      </c>
      <c r="U57" s="333">
        <v>89920</v>
      </c>
      <c r="V57" s="333">
        <v>33608</v>
      </c>
      <c r="W57" s="333">
        <v>8165</v>
      </c>
      <c r="X57" s="333">
        <v>214441</v>
      </c>
      <c r="Y57" s="333">
        <v>82200</v>
      </c>
      <c r="Z57" s="333">
        <v>91973</v>
      </c>
      <c r="AA57" s="333">
        <v>32088</v>
      </c>
      <c r="AB57" s="333">
        <v>8180</v>
      </c>
      <c r="AC57" s="333">
        <v>210104</v>
      </c>
      <c r="AD57" s="333">
        <v>81427</v>
      </c>
      <c r="AE57" s="333">
        <v>89296</v>
      </c>
      <c r="AF57" s="333">
        <v>31313</v>
      </c>
      <c r="AG57" s="333">
        <v>8068</v>
      </c>
      <c r="AH57" s="333">
        <v>207805</v>
      </c>
      <c r="AI57" s="333">
        <v>80316</v>
      </c>
      <c r="AJ57" s="333">
        <v>89064</v>
      </c>
      <c r="AK57" s="333">
        <v>30799</v>
      </c>
      <c r="AL57" s="333">
        <v>7626</v>
      </c>
    </row>
    <row r="58" spans="1:38" ht="22.5" customHeight="1" x14ac:dyDescent="0.2">
      <c r="A58" s="539"/>
      <c r="B58" s="347"/>
      <c r="K58" s="544"/>
      <c r="L58" s="332" t="s">
        <v>64</v>
      </c>
      <c r="M58" s="351"/>
      <c r="N58" s="333">
        <v>13363</v>
      </c>
      <c r="O58" s="333">
        <v>5037</v>
      </c>
      <c r="P58" s="333">
        <v>6465</v>
      </c>
      <c r="Q58" s="333">
        <v>1493</v>
      </c>
      <c r="R58" s="333">
        <v>368</v>
      </c>
      <c r="S58" s="333">
        <v>15875</v>
      </c>
      <c r="T58" s="333">
        <v>5781</v>
      </c>
      <c r="U58" s="333">
        <v>7515</v>
      </c>
      <c r="V58" s="333">
        <v>1887</v>
      </c>
      <c r="W58" s="333">
        <v>692</v>
      </c>
      <c r="X58" s="333">
        <v>18221</v>
      </c>
      <c r="Y58" s="333">
        <v>6536</v>
      </c>
      <c r="Z58" s="333">
        <v>8710</v>
      </c>
      <c r="AA58" s="333">
        <v>2135</v>
      </c>
      <c r="AB58" s="333">
        <v>840</v>
      </c>
      <c r="AC58" s="333">
        <v>20139</v>
      </c>
      <c r="AD58" s="333">
        <v>7379</v>
      </c>
      <c r="AE58" s="333">
        <v>9399</v>
      </c>
      <c r="AF58" s="333">
        <v>2435</v>
      </c>
      <c r="AG58" s="333">
        <v>926</v>
      </c>
      <c r="AH58" s="333">
        <v>22546</v>
      </c>
      <c r="AI58" s="333">
        <v>8231</v>
      </c>
      <c r="AJ58" s="333">
        <v>10500</v>
      </c>
      <c r="AK58" s="333">
        <v>2705</v>
      </c>
      <c r="AL58" s="333">
        <v>1110</v>
      </c>
    </row>
    <row r="59" spans="1:38" ht="22.5" customHeight="1" x14ac:dyDescent="0.2">
      <c r="A59" s="539"/>
      <c r="B59" s="347"/>
      <c r="K59" s="544"/>
      <c r="L59" s="332" t="s">
        <v>290</v>
      </c>
      <c r="M59" s="351"/>
      <c r="N59" s="333">
        <v>14014</v>
      </c>
      <c r="O59" s="333">
        <v>5651</v>
      </c>
      <c r="P59" s="333">
        <v>6410</v>
      </c>
      <c r="Q59" s="333">
        <v>1422</v>
      </c>
      <c r="R59" s="333">
        <v>531</v>
      </c>
      <c r="S59" s="333">
        <v>11363</v>
      </c>
      <c r="T59" s="333">
        <v>4101</v>
      </c>
      <c r="U59" s="333">
        <v>5165</v>
      </c>
      <c r="V59" s="333">
        <v>1262</v>
      </c>
      <c r="W59" s="333">
        <v>835</v>
      </c>
      <c r="X59" s="333">
        <v>9945</v>
      </c>
      <c r="Y59" s="333">
        <v>3278</v>
      </c>
      <c r="Z59" s="333">
        <v>4958</v>
      </c>
      <c r="AA59" s="333">
        <v>1040</v>
      </c>
      <c r="AB59" s="333">
        <v>669</v>
      </c>
      <c r="AC59" s="333">
        <v>9098</v>
      </c>
      <c r="AD59" s="333">
        <v>2969</v>
      </c>
      <c r="AE59" s="333">
        <v>4509</v>
      </c>
      <c r="AF59" s="333">
        <v>1012</v>
      </c>
      <c r="AG59" s="333">
        <v>608</v>
      </c>
      <c r="AH59" s="333">
        <v>9639</v>
      </c>
      <c r="AI59" s="333">
        <v>3265</v>
      </c>
      <c r="AJ59" s="333">
        <v>4658</v>
      </c>
      <c r="AK59" s="333">
        <v>1064</v>
      </c>
      <c r="AL59" s="333">
        <v>652</v>
      </c>
    </row>
    <row r="60" spans="1:38" ht="22.5" x14ac:dyDescent="0.2">
      <c r="A60" s="539"/>
      <c r="B60" s="347"/>
      <c r="K60" s="544"/>
      <c r="L60" s="332" t="s">
        <v>40</v>
      </c>
      <c r="M60" s="351"/>
      <c r="N60" s="333">
        <v>17096</v>
      </c>
      <c r="O60" s="333">
        <v>9508</v>
      </c>
      <c r="P60" s="333">
        <v>5448</v>
      </c>
      <c r="Q60" s="333">
        <v>2110</v>
      </c>
      <c r="R60" s="333">
        <v>30</v>
      </c>
      <c r="S60" s="333">
        <v>15079</v>
      </c>
      <c r="T60" s="333">
        <v>8111</v>
      </c>
      <c r="U60" s="333">
        <v>4931</v>
      </c>
      <c r="V60" s="333">
        <v>2005</v>
      </c>
      <c r="W60" s="333">
        <v>32</v>
      </c>
      <c r="X60" s="333">
        <v>14907</v>
      </c>
      <c r="Y60" s="333">
        <v>8022</v>
      </c>
      <c r="Z60" s="333">
        <v>4892</v>
      </c>
      <c r="AA60" s="333">
        <v>1949</v>
      </c>
      <c r="AB60" s="333">
        <v>44</v>
      </c>
      <c r="AC60" s="333">
        <v>14538</v>
      </c>
      <c r="AD60" s="333">
        <v>7757</v>
      </c>
      <c r="AE60" s="333">
        <v>4674</v>
      </c>
      <c r="AF60" s="333">
        <v>2073</v>
      </c>
      <c r="AG60" s="333">
        <v>34</v>
      </c>
      <c r="AH60" s="333">
        <v>14754</v>
      </c>
      <c r="AI60" s="333">
        <v>7672</v>
      </c>
      <c r="AJ60" s="333">
        <v>4828</v>
      </c>
      <c r="AK60" s="333">
        <v>2224</v>
      </c>
      <c r="AL60" s="333">
        <v>30</v>
      </c>
    </row>
    <row r="61" spans="1:38" ht="22.5" x14ac:dyDescent="0.2">
      <c r="A61" s="539"/>
      <c r="B61" s="347"/>
      <c r="K61" s="544"/>
      <c r="L61" s="332" t="s">
        <v>291</v>
      </c>
      <c r="M61" s="351"/>
      <c r="N61" s="333">
        <v>314575</v>
      </c>
      <c r="O61" s="333">
        <v>170586</v>
      </c>
      <c r="P61" s="333">
        <v>102065</v>
      </c>
      <c r="Q61" s="333">
        <v>37469</v>
      </c>
      <c r="R61" s="333">
        <v>4455</v>
      </c>
      <c r="S61" s="333">
        <v>311784</v>
      </c>
      <c r="T61" s="333">
        <v>163208</v>
      </c>
      <c r="U61" s="333">
        <v>102662</v>
      </c>
      <c r="V61" s="333">
        <v>39391</v>
      </c>
      <c r="W61" s="333">
        <v>6523</v>
      </c>
      <c r="X61" s="333">
        <v>306197</v>
      </c>
      <c r="Y61" s="333">
        <v>159613</v>
      </c>
      <c r="Z61" s="333">
        <v>103170</v>
      </c>
      <c r="AA61" s="333">
        <v>36904</v>
      </c>
      <c r="AB61" s="333">
        <v>6510</v>
      </c>
      <c r="AC61" s="333">
        <v>300571</v>
      </c>
      <c r="AD61" s="333">
        <v>157716</v>
      </c>
      <c r="AE61" s="333">
        <v>99524</v>
      </c>
      <c r="AF61" s="333">
        <v>36670</v>
      </c>
      <c r="AG61" s="333">
        <v>6661</v>
      </c>
      <c r="AH61" s="333">
        <v>298411</v>
      </c>
      <c r="AI61" s="333">
        <v>155508</v>
      </c>
      <c r="AJ61" s="333">
        <v>100060</v>
      </c>
      <c r="AK61" s="333">
        <v>36350</v>
      </c>
      <c r="AL61" s="333">
        <v>6493</v>
      </c>
    </row>
    <row r="62" spans="1:38" ht="22.5" customHeight="1" x14ac:dyDescent="0.2">
      <c r="A62" s="539"/>
      <c r="B62" s="347"/>
      <c r="K62" s="544"/>
      <c r="L62" s="332" t="s">
        <v>293</v>
      </c>
      <c r="M62" s="351"/>
      <c r="N62" s="333">
        <v>15009</v>
      </c>
      <c r="O62" s="333">
        <v>4127</v>
      </c>
      <c r="P62" s="333">
        <v>8854</v>
      </c>
      <c r="Q62" s="333">
        <v>1271</v>
      </c>
      <c r="R62" s="333">
        <v>757</v>
      </c>
      <c r="S62" s="333">
        <v>19159</v>
      </c>
      <c r="T62" s="333">
        <v>4852</v>
      </c>
      <c r="U62" s="333">
        <v>11004</v>
      </c>
      <c r="V62" s="333">
        <v>1628</v>
      </c>
      <c r="W62" s="333">
        <v>1675</v>
      </c>
      <c r="X62" s="333">
        <v>22863</v>
      </c>
      <c r="Y62" s="333">
        <v>5431</v>
      </c>
      <c r="Z62" s="333">
        <v>13309</v>
      </c>
      <c r="AA62" s="333">
        <v>2063</v>
      </c>
      <c r="AB62" s="333">
        <v>2060</v>
      </c>
      <c r="AC62" s="333">
        <v>24601</v>
      </c>
      <c r="AD62" s="333">
        <v>5762</v>
      </c>
      <c r="AE62" s="333">
        <v>14490</v>
      </c>
      <c r="AF62" s="333">
        <v>2264</v>
      </c>
      <c r="AG62" s="333">
        <v>2085</v>
      </c>
      <c r="AH62" s="333">
        <v>26002</v>
      </c>
      <c r="AI62" s="333">
        <v>6288</v>
      </c>
      <c r="AJ62" s="333">
        <v>14697</v>
      </c>
      <c r="AK62" s="333">
        <v>2498</v>
      </c>
      <c r="AL62" s="333">
        <v>2519</v>
      </c>
    </row>
    <row r="63" spans="1:38" ht="22.5" customHeight="1" x14ac:dyDescent="0.2">
      <c r="A63" s="539"/>
      <c r="B63" s="347"/>
      <c r="K63" s="544"/>
      <c r="L63" s="332" t="s">
        <v>271</v>
      </c>
      <c r="M63" s="351"/>
      <c r="N63" s="333">
        <v>468661</v>
      </c>
      <c r="O63" s="333">
        <v>236413</v>
      </c>
      <c r="P63" s="333">
        <v>166796</v>
      </c>
      <c r="Q63" s="333">
        <v>54868</v>
      </c>
      <c r="R63" s="333">
        <v>10584</v>
      </c>
      <c r="S63" s="333">
        <v>468759</v>
      </c>
      <c r="T63" s="333">
        <v>226764</v>
      </c>
      <c r="U63" s="333">
        <v>168358</v>
      </c>
      <c r="V63" s="333">
        <v>57336</v>
      </c>
      <c r="W63" s="333">
        <v>16301</v>
      </c>
      <c r="X63" s="333">
        <v>466202</v>
      </c>
      <c r="Y63" s="333">
        <v>222156</v>
      </c>
      <c r="Z63" s="333">
        <v>172486</v>
      </c>
      <c r="AA63" s="333">
        <v>54986</v>
      </c>
      <c r="AB63" s="333">
        <v>16574</v>
      </c>
      <c r="AC63" s="333">
        <v>456592</v>
      </c>
      <c r="AD63" s="333">
        <v>218599</v>
      </c>
      <c r="AE63" s="333">
        <v>167277</v>
      </c>
      <c r="AF63" s="333">
        <v>54375</v>
      </c>
      <c r="AG63" s="333">
        <v>16341</v>
      </c>
      <c r="AH63" s="333">
        <v>454688</v>
      </c>
      <c r="AI63" s="333">
        <v>215911</v>
      </c>
      <c r="AJ63" s="333">
        <v>168412</v>
      </c>
      <c r="AK63" s="333">
        <v>54120</v>
      </c>
      <c r="AL63" s="333">
        <v>16245</v>
      </c>
    </row>
    <row r="64" spans="1:38" ht="22.5" x14ac:dyDescent="0.2">
      <c r="A64" s="539"/>
      <c r="B64" s="347"/>
      <c r="K64" s="544"/>
      <c r="L64" s="332" t="s">
        <v>359</v>
      </c>
      <c r="M64" s="351"/>
      <c r="N64" s="333">
        <v>453652</v>
      </c>
      <c r="O64" s="333">
        <v>232286</v>
      </c>
      <c r="P64" s="333">
        <v>157942</v>
      </c>
      <c r="Q64" s="333">
        <v>53597</v>
      </c>
      <c r="R64" s="333">
        <v>9827</v>
      </c>
      <c r="S64" s="333">
        <v>449600</v>
      </c>
      <c r="T64" s="333">
        <v>221912</v>
      </c>
      <c r="U64" s="333">
        <v>157354</v>
      </c>
      <c r="V64" s="333">
        <v>55708</v>
      </c>
      <c r="W64" s="333">
        <v>14626</v>
      </c>
      <c r="X64" s="333">
        <v>443339</v>
      </c>
      <c r="Y64" s="333">
        <v>216725</v>
      </c>
      <c r="Z64" s="333">
        <v>159177</v>
      </c>
      <c r="AA64" s="333">
        <v>52923</v>
      </c>
      <c r="AB64" s="333">
        <v>14514</v>
      </c>
      <c r="AC64" s="333">
        <v>431991</v>
      </c>
      <c r="AD64" s="333">
        <v>212837</v>
      </c>
      <c r="AE64" s="333">
        <v>152787</v>
      </c>
      <c r="AF64" s="333">
        <v>52111</v>
      </c>
      <c r="AG64" s="333">
        <v>14256</v>
      </c>
      <c r="AH64" s="333">
        <v>428686</v>
      </c>
      <c r="AI64" s="333">
        <v>209623</v>
      </c>
      <c r="AJ64" s="333">
        <v>153715</v>
      </c>
      <c r="AK64" s="333">
        <v>51622</v>
      </c>
      <c r="AL64" s="333">
        <v>13726</v>
      </c>
    </row>
    <row r="65" spans="1:38" ht="22.5" customHeight="1" x14ac:dyDescent="0.2">
      <c r="A65" s="539"/>
      <c r="B65" s="347"/>
      <c r="K65" s="544"/>
      <c r="L65" s="332" t="s">
        <v>41</v>
      </c>
      <c r="M65" s="351"/>
      <c r="N65" s="333">
        <v>73325</v>
      </c>
      <c r="O65" s="333">
        <v>42033</v>
      </c>
      <c r="P65" s="333">
        <v>23653</v>
      </c>
      <c r="Q65" s="333">
        <v>7407</v>
      </c>
      <c r="R65" s="333">
        <v>232</v>
      </c>
      <c r="S65" s="333">
        <v>77150</v>
      </c>
      <c r="T65" s="333">
        <v>42882</v>
      </c>
      <c r="U65" s="333">
        <v>25370</v>
      </c>
      <c r="V65" s="333">
        <v>8529</v>
      </c>
      <c r="W65" s="333">
        <v>369</v>
      </c>
      <c r="X65" s="333">
        <v>72396</v>
      </c>
      <c r="Y65" s="333">
        <v>39726</v>
      </c>
      <c r="Z65" s="333">
        <v>24717</v>
      </c>
      <c r="AA65" s="333">
        <v>7646</v>
      </c>
      <c r="AB65" s="333">
        <v>307</v>
      </c>
      <c r="AC65" s="333">
        <v>70790</v>
      </c>
      <c r="AD65" s="333">
        <v>39404</v>
      </c>
      <c r="AE65" s="333">
        <v>23463</v>
      </c>
      <c r="AF65" s="333">
        <v>7552</v>
      </c>
      <c r="AG65" s="333">
        <v>371</v>
      </c>
      <c r="AH65" s="333">
        <v>70891</v>
      </c>
      <c r="AI65" s="333">
        <v>39246</v>
      </c>
      <c r="AJ65" s="333">
        <v>23667</v>
      </c>
      <c r="AK65" s="333">
        <v>7641</v>
      </c>
      <c r="AL65" s="333">
        <v>337</v>
      </c>
    </row>
    <row r="66" spans="1:38" ht="22.5" customHeight="1" x14ac:dyDescent="0.2">
      <c r="A66" s="539"/>
      <c r="B66" s="347"/>
      <c r="K66" s="544"/>
      <c r="L66" s="332" t="s">
        <v>42</v>
      </c>
      <c r="M66" s="351"/>
      <c r="N66" s="333">
        <v>82894</v>
      </c>
      <c r="O66" s="333">
        <v>46144</v>
      </c>
      <c r="P66" s="333">
        <v>26196</v>
      </c>
      <c r="Q66" s="333">
        <v>9873</v>
      </c>
      <c r="R66" s="333">
        <v>681</v>
      </c>
      <c r="S66" s="333">
        <v>82437</v>
      </c>
      <c r="T66" s="333">
        <v>44349</v>
      </c>
      <c r="U66" s="333">
        <v>26240</v>
      </c>
      <c r="V66" s="333">
        <v>10790</v>
      </c>
      <c r="W66" s="333">
        <v>1058</v>
      </c>
      <c r="X66" s="333">
        <v>84557</v>
      </c>
      <c r="Y66" s="333">
        <v>45261</v>
      </c>
      <c r="Z66" s="333">
        <v>27727</v>
      </c>
      <c r="AA66" s="333">
        <v>10490</v>
      </c>
      <c r="AB66" s="333">
        <v>1079</v>
      </c>
      <c r="AC66" s="333">
        <v>79768</v>
      </c>
      <c r="AD66" s="333">
        <v>43022</v>
      </c>
      <c r="AE66" s="333">
        <v>25754</v>
      </c>
      <c r="AF66" s="333">
        <v>9943</v>
      </c>
      <c r="AG66" s="333">
        <v>1049</v>
      </c>
      <c r="AH66" s="333">
        <v>76421</v>
      </c>
      <c r="AI66" s="333">
        <v>40881</v>
      </c>
      <c r="AJ66" s="333">
        <v>25062</v>
      </c>
      <c r="AK66" s="333">
        <v>9512</v>
      </c>
      <c r="AL66" s="333">
        <v>966</v>
      </c>
    </row>
    <row r="67" spans="1:38" ht="22.5" customHeight="1" x14ac:dyDescent="0.2">
      <c r="A67" s="539"/>
      <c r="B67" s="347"/>
      <c r="K67" s="544"/>
      <c r="L67" s="332" t="s">
        <v>43</v>
      </c>
      <c r="M67" s="351"/>
      <c r="N67" s="333">
        <v>74220</v>
      </c>
      <c r="O67" s="333">
        <v>39287</v>
      </c>
      <c r="P67" s="333">
        <v>23622</v>
      </c>
      <c r="Q67" s="333">
        <v>9779</v>
      </c>
      <c r="R67" s="333">
        <v>1532</v>
      </c>
      <c r="S67" s="333">
        <v>72287</v>
      </c>
      <c r="T67" s="333">
        <v>36625</v>
      </c>
      <c r="U67" s="333">
        <v>23470</v>
      </c>
      <c r="V67" s="333">
        <v>9936</v>
      </c>
      <c r="W67" s="333">
        <v>2256</v>
      </c>
      <c r="X67" s="333">
        <v>72234</v>
      </c>
      <c r="Y67" s="333">
        <v>36926</v>
      </c>
      <c r="Z67" s="333">
        <v>23724</v>
      </c>
      <c r="AA67" s="333">
        <v>9244</v>
      </c>
      <c r="AB67" s="333">
        <v>2340</v>
      </c>
      <c r="AC67" s="333">
        <v>73782</v>
      </c>
      <c r="AD67" s="333">
        <v>37599</v>
      </c>
      <c r="AE67" s="333">
        <v>24047</v>
      </c>
      <c r="AF67" s="333">
        <v>9696</v>
      </c>
      <c r="AG67" s="333">
        <v>2440</v>
      </c>
      <c r="AH67" s="333">
        <v>71200</v>
      </c>
      <c r="AI67" s="333">
        <v>36186</v>
      </c>
      <c r="AJ67" s="333">
        <v>23535</v>
      </c>
      <c r="AK67" s="333">
        <v>9192</v>
      </c>
      <c r="AL67" s="333">
        <v>2287</v>
      </c>
    </row>
    <row r="68" spans="1:38" ht="22.5" customHeight="1" x14ac:dyDescent="0.2">
      <c r="A68" s="539"/>
      <c r="B68" s="347"/>
      <c r="K68" s="544"/>
      <c r="L68" s="332" t="s">
        <v>44</v>
      </c>
      <c r="M68" s="351"/>
      <c r="N68" s="333">
        <v>67040</v>
      </c>
      <c r="O68" s="333">
        <v>33614</v>
      </c>
      <c r="P68" s="333">
        <v>23146</v>
      </c>
      <c r="Q68" s="333">
        <v>8300</v>
      </c>
      <c r="R68" s="333">
        <v>1980</v>
      </c>
      <c r="S68" s="333">
        <v>64831</v>
      </c>
      <c r="T68" s="333">
        <v>31241</v>
      </c>
      <c r="U68" s="333">
        <v>22651</v>
      </c>
      <c r="V68" s="333">
        <v>8131</v>
      </c>
      <c r="W68" s="333">
        <v>2808</v>
      </c>
      <c r="X68" s="333">
        <v>62103</v>
      </c>
      <c r="Y68" s="333">
        <v>29678</v>
      </c>
      <c r="Z68" s="333">
        <v>22110</v>
      </c>
      <c r="AA68" s="333">
        <v>7575</v>
      </c>
      <c r="AB68" s="333">
        <v>2740</v>
      </c>
      <c r="AC68" s="333">
        <v>61693</v>
      </c>
      <c r="AD68" s="333">
        <v>29934</v>
      </c>
      <c r="AE68" s="333">
        <v>21586</v>
      </c>
      <c r="AF68" s="333">
        <v>7406</v>
      </c>
      <c r="AG68" s="333">
        <v>2767</v>
      </c>
      <c r="AH68" s="333">
        <v>65145</v>
      </c>
      <c r="AI68" s="333">
        <v>31523</v>
      </c>
      <c r="AJ68" s="333">
        <v>22968</v>
      </c>
      <c r="AK68" s="333">
        <v>7781</v>
      </c>
      <c r="AL68" s="333">
        <v>2873</v>
      </c>
    </row>
    <row r="69" spans="1:38" ht="22.5" customHeight="1" x14ac:dyDescent="0.2">
      <c r="A69" s="539"/>
      <c r="B69" s="347"/>
      <c r="K69" s="544"/>
      <c r="L69" s="332" t="s">
        <v>46</v>
      </c>
      <c r="M69" s="351"/>
      <c r="N69" s="333">
        <v>51615</v>
      </c>
      <c r="O69" s="333">
        <v>24953</v>
      </c>
      <c r="P69" s="333">
        <v>18881</v>
      </c>
      <c r="Q69" s="333">
        <v>6070</v>
      </c>
      <c r="R69" s="333">
        <v>1711</v>
      </c>
      <c r="S69" s="333">
        <v>49980</v>
      </c>
      <c r="T69" s="333">
        <v>22925</v>
      </c>
      <c r="U69" s="333">
        <v>18105</v>
      </c>
      <c r="V69" s="333">
        <v>6304</v>
      </c>
      <c r="W69" s="333">
        <v>2646</v>
      </c>
      <c r="X69" s="333">
        <v>48041</v>
      </c>
      <c r="Y69" s="333">
        <v>21866</v>
      </c>
      <c r="Z69" s="333">
        <v>18248</v>
      </c>
      <c r="AA69" s="333">
        <v>5526</v>
      </c>
      <c r="AB69" s="333">
        <v>2401</v>
      </c>
      <c r="AC69" s="333">
        <v>45725</v>
      </c>
      <c r="AD69" s="333">
        <v>21065</v>
      </c>
      <c r="AE69" s="333">
        <v>16836</v>
      </c>
      <c r="AF69" s="333">
        <v>5401</v>
      </c>
      <c r="AG69" s="333">
        <v>2423</v>
      </c>
      <c r="AH69" s="333">
        <v>46522</v>
      </c>
      <c r="AI69" s="333">
        <v>21196</v>
      </c>
      <c r="AJ69" s="333">
        <v>17380</v>
      </c>
      <c r="AK69" s="333">
        <v>5612</v>
      </c>
      <c r="AL69" s="333">
        <v>2334</v>
      </c>
    </row>
    <row r="70" spans="1:38" ht="22.5" customHeight="1" x14ac:dyDescent="0.2">
      <c r="A70" s="539"/>
      <c r="B70" s="347"/>
      <c r="K70" s="544"/>
      <c r="L70" s="332" t="s">
        <v>47</v>
      </c>
      <c r="M70" s="351"/>
      <c r="N70" s="333">
        <v>36041</v>
      </c>
      <c r="O70" s="333">
        <v>16246</v>
      </c>
      <c r="P70" s="333">
        <v>14129</v>
      </c>
      <c r="Q70" s="333">
        <v>4290</v>
      </c>
      <c r="R70" s="333">
        <v>1376</v>
      </c>
      <c r="S70" s="333">
        <v>34858</v>
      </c>
      <c r="T70" s="333">
        <v>15125</v>
      </c>
      <c r="U70" s="333">
        <v>13530</v>
      </c>
      <c r="V70" s="333">
        <v>4135</v>
      </c>
      <c r="W70" s="333">
        <v>2068</v>
      </c>
      <c r="X70" s="333">
        <v>34830</v>
      </c>
      <c r="Y70" s="333">
        <v>14702</v>
      </c>
      <c r="Z70" s="333">
        <v>13845</v>
      </c>
      <c r="AA70" s="333">
        <v>4211</v>
      </c>
      <c r="AB70" s="333">
        <v>2072</v>
      </c>
      <c r="AC70" s="333">
        <v>32260</v>
      </c>
      <c r="AD70" s="333">
        <v>13841</v>
      </c>
      <c r="AE70" s="333">
        <v>12777</v>
      </c>
      <c r="AF70" s="333">
        <v>3807</v>
      </c>
      <c r="AG70" s="333">
        <v>1835</v>
      </c>
      <c r="AH70" s="333">
        <v>31647</v>
      </c>
      <c r="AI70" s="333">
        <v>13353</v>
      </c>
      <c r="AJ70" s="333">
        <v>12813</v>
      </c>
      <c r="AK70" s="333">
        <v>3775</v>
      </c>
      <c r="AL70" s="333">
        <v>1706</v>
      </c>
    </row>
    <row r="71" spans="1:38" ht="22.5" customHeight="1" x14ac:dyDescent="0.2">
      <c r="A71" s="539"/>
      <c r="B71" s="347"/>
      <c r="K71" s="544"/>
      <c r="L71" s="332" t="s">
        <v>292</v>
      </c>
      <c r="M71" s="351"/>
      <c r="N71" s="333">
        <v>24096</v>
      </c>
      <c r="O71" s="333">
        <v>10070</v>
      </c>
      <c r="P71" s="333">
        <v>10188</v>
      </c>
      <c r="Q71" s="333">
        <v>2807</v>
      </c>
      <c r="R71" s="333">
        <v>1031</v>
      </c>
      <c r="S71" s="333">
        <v>24107</v>
      </c>
      <c r="T71" s="333">
        <v>9821</v>
      </c>
      <c r="U71" s="333">
        <v>10033</v>
      </c>
      <c r="V71" s="333">
        <v>2783</v>
      </c>
      <c r="W71" s="333">
        <v>1470</v>
      </c>
      <c r="X71" s="333">
        <v>23993</v>
      </c>
      <c r="Y71" s="333">
        <v>9444</v>
      </c>
      <c r="Z71" s="333">
        <v>10156</v>
      </c>
      <c r="AA71" s="333">
        <v>2856</v>
      </c>
      <c r="AB71" s="333">
        <v>1537</v>
      </c>
      <c r="AC71" s="333">
        <v>23478</v>
      </c>
      <c r="AD71" s="333">
        <v>9225</v>
      </c>
      <c r="AE71" s="333">
        <v>9999</v>
      </c>
      <c r="AF71" s="333">
        <v>2818</v>
      </c>
      <c r="AG71" s="333">
        <v>1436</v>
      </c>
      <c r="AH71" s="333">
        <v>22491</v>
      </c>
      <c r="AI71" s="333">
        <v>8858</v>
      </c>
      <c r="AJ71" s="333">
        <v>9660</v>
      </c>
      <c r="AK71" s="333">
        <v>2614</v>
      </c>
      <c r="AL71" s="333">
        <v>1359</v>
      </c>
    </row>
    <row r="72" spans="1:38" ht="22.5" customHeight="1" x14ac:dyDescent="0.2">
      <c r="A72" s="539"/>
      <c r="B72" s="347"/>
      <c r="K72" s="544"/>
      <c r="L72" s="332" t="s">
        <v>49</v>
      </c>
      <c r="M72" s="351"/>
      <c r="N72" s="333">
        <v>16169</v>
      </c>
      <c r="O72" s="333">
        <v>6270</v>
      </c>
      <c r="P72" s="333">
        <v>7347</v>
      </c>
      <c r="Q72" s="333">
        <v>1806</v>
      </c>
      <c r="R72" s="333">
        <v>746</v>
      </c>
      <c r="S72" s="333">
        <v>17259</v>
      </c>
      <c r="T72" s="333">
        <v>6673</v>
      </c>
      <c r="U72" s="333">
        <v>7578</v>
      </c>
      <c r="V72" s="333">
        <v>1876</v>
      </c>
      <c r="W72" s="333">
        <v>1132</v>
      </c>
      <c r="X72" s="333">
        <v>17456</v>
      </c>
      <c r="Y72" s="333">
        <v>6510</v>
      </c>
      <c r="Z72" s="333">
        <v>7799</v>
      </c>
      <c r="AA72" s="333">
        <v>2003</v>
      </c>
      <c r="AB72" s="333">
        <v>1144</v>
      </c>
      <c r="AC72" s="333">
        <v>17105</v>
      </c>
      <c r="AD72" s="333">
        <v>6366</v>
      </c>
      <c r="AE72" s="333">
        <v>7677</v>
      </c>
      <c r="AF72" s="333">
        <v>1961</v>
      </c>
      <c r="AG72" s="333">
        <v>1101</v>
      </c>
      <c r="AH72" s="333">
        <v>16927</v>
      </c>
      <c r="AI72" s="333">
        <v>6291</v>
      </c>
      <c r="AJ72" s="333">
        <v>7702</v>
      </c>
      <c r="AK72" s="333">
        <v>1915</v>
      </c>
      <c r="AL72" s="333">
        <v>1019</v>
      </c>
    </row>
    <row r="73" spans="1:38" ht="22.5" customHeight="1" x14ac:dyDescent="0.2">
      <c r="A73" s="539"/>
      <c r="B73" s="347"/>
      <c r="K73" s="544"/>
      <c r="L73" s="332" t="s">
        <v>50</v>
      </c>
      <c r="M73" s="351"/>
      <c r="N73" s="333">
        <v>11156</v>
      </c>
      <c r="O73" s="333">
        <v>4161</v>
      </c>
      <c r="P73" s="333">
        <v>5332</v>
      </c>
      <c r="Q73" s="333">
        <v>1155</v>
      </c>
      <c r="R73" s="333">
        <v>508</v>
      </c>
      <c r="S73" s="333">
        <v>11612</v>
      </c>
      <c r="T73" s="333">
        <v>4160</v>
      </c>
      <c r="U73" s="333">
        <v>5446</v>
      </c>
      <c r="V73" s="333">
        <v>1219</v>
      </c>
      <c r="W73" s="333">
        <v>787</v>
      </c>
      <c r="X73" s="333">
        <v>12822</v>
      </c>
      <c r="Y73" s="333">
        <v>4590</v>
      </c>
      <c r="Z73" s="333">
        <v>5959</v>
      </c>
      <c r="AA73" s="333">
        <v>1423</v>
      </c>
      <c r="AB73" s="333">
        <v>850</v>
      </c>
      <c r="AC73" s="333">
        <v>12852</v>
      </c>
      <c r="AD73" s="333">
        <v>4624</v>
      </c>
      <c r="AE73" s="333">
        <v>5974</v>
      </c>
      <c r="AF73" s="333">
        <v>1454</v>
      </c>
      <c r="AG73" s="333">
        <v>800</v>
      </c>
      <c r="AH73" s="333">
        <v>12688</v>
      </c>
      <c r="AI73" s="333">
        <v>4417</v>
      </c>
      <c r="AJ73" s="333">
        <v>6100</v>
      </c>
      <c r="AK73" s="333">
        <v>1356</v>
      </c>
      <c r="AL73" s="333">
        <v>815</v>
      </c>
    </row>
    <row r="74" spans="1:38" ht="33.75" customHeight="1" x14ac:dyDescent="0.2">
      <c r="A74" s="539" t="s">
        <v>198</v>
      </c>
      <c r="B74" s="347"/>
      <c r="K74" s="545" t="s">
        <v>108</v>
      </c>
      <c r="L74" s="332" t="s">
        <v>101</v>
      </c>
      <c r="M74" s="351"/>
      <c r="N74" s="333">
        <v>9807</v>
      </c>
      <c r="O74" s="333">
        <v>5025</v>
      </c>
      <c r="P74" s="333">
        <v>3064</v>
      </c>
      <c r="Q74" s="333">
        <v>1108</v>
      </c>
      <c r="R74" s="333">
        <v>610</v>
      </c>
      <c r="S74" s="333">
        <v>10659</v>
      </c>
      <c r="T74" s="333">
        <v>5078</v>
      </c>
      <c r="U74" s="333">
        <v>3499</v>
      </c>
      <c r="V74" s="333">
        <v>1158</v>
      </c>
      <c r="W74" s="333">
        <v>924</v>
      </c>
      <c r="X74" s="333">
        <v>11072</v>
      </c>
      <c r="Y74" s="333">
        <v>5078</v>
      </c>
      <c r="Z74" s="333">
        <v>3734</v>
      </c>
      <c r="AA74" s="333">
        <v>1176</v>
      </c>
      <c r="AB74" s="333">
        <v>1084</v>
      </c>
      <c r="AC74" s="333">
        <v>11027</v>
      </c>
      <c r="AD74" s="333">
        <v>4865</v>
      </c>
      <c r="AE74" s="333">
        <v>3963</v>
      </c>
      <c r="AF74" s="333">
        <v>1203</v>
      </c>
      <c r="AG74" s="333">
        <v>996</v>
      </c>
      <c r="AH74" s="333">
        <v>11148</v>
      </c>
      <c r="AI74" s="333">
        <v>4841</v>
      </c>
      <c r="AJ74" s="333">
        <v>3930</v>
      </c>
      <c r="AK74" s="333">
        <v>1343</v>
      </c>
      <c r="AL74" s="333">
        <v>1034</v>
      </c>
    </row>
    <row r="75" spans="1:38" ht="33.75" customHeight="1" x14ac:dyDescent="0.2">
      <c r="A75" s="539"/>
      <c r="B75" s="347"/>
      <c r="K75" s="545"/>
      <c r="L75" s="332" t="s">
        <v>102</v>
      </c>
      <c r="M75" s="351"/>
      <c r="N75" s="333">
        <v>8135</v>
      </c>
      <c r="O75" s="333">
        <v>4189</v>
      </c>
      <c r="P75" s="333">
        <v>2684</v>
      </c>
      <c r="Q75" s="333">
        <v>850</v>
      </c>
      <c r="R75" s="333">
        <v>412</v>
      </c>
      <c r="S75" s="333">
        <v>8317</v>
      </c>
      <c r="T75" s="333">
        <v>3870</v>
      </c>
      <c r="U75" s="333">
        <v>2880</v>
      </c>
      <c r="V75" s="333">
        <v>929</v>
      </c>
      <c r="W75" s="333">
        <v>638</v>
      </c>
      <c r="X75" s="333">
        <v>8603</v>
      </c>
      <c r="Y75" s="333">
        <v>3937</v>
      </c>
      <c r="Z75" s="333">
        <v>3077</v>
      </c>
      <c r="AA75" s="333">
        <v>863</v>
      </c>
      <c r="AB75" s="333">
        <v>726</v>
      </c>
      <c r="AC75" s="333">
        <v>8316</v>
      </c>
      <c r="AD75" s="333">
        <v>3775</v>
      </c>
      <c r="AE75" s="333">
        <v>3071</v>
      </c>
      <c r="AF75" s="333">
        <v>837</v>
      </c>
      <c r="AG75" s="333">
        <v>633</v>
      </c>
      <c r="AH75" s="333">
        <v>8213</v>
      </c>
      <c r="AI75" s="333">
        <v>3661</v>
      </c>
      <c r="AJ75" s="333">
        <v>2983</v>
      </c>
      <c r="AK75" s="333">
        <v>900</v>
      </c>
      <c r="AL75" s="333">
        <v>669</v>
      </c>
    </row>
    <row r="76" spans="1:38" ht="33.75" customHeight="1" x14ac:dyDescent="0.2">
      <c r="A76" s="539"/>
      <c r="B76" s="347"/>
      <c r="K76" s="545"/>
      <c r="L76" s="332" t="s">
        <v>54</v>
      </c>
      <c r="M76" s="351"/>
      <c r="N76" s="333">
        <v>17081</v>
      </c>
      <c r="O76" s="333">
        <v>8857</v>
      </c>
      <c r="P76" s="333">
        <v>5419</v>
      </c>
      <c r="Q76" s="333">
        <v>1832</v>
      </c>
      <c r="R76" s="333">
        <v>973</v>
      </c>
      <c r="S76" s="333">
        <v>17951</v>
      </c>
      <c r="T76" s="333">
        <v>8551</v>
      </c>
      <c r="U76" s="333">
        <v>6015</v>
      </c>
      <c r="V76" s="333">
        <v>1949</v>
      </c>
      <c r="W76" s="333">
        <v>1436</v>
      </c>
      <c r="X76" s="333">
        <v>18546</v>
      </c>
      <c r="Y76" s="333">
        <v>8621</v>
      </c>
      <c r="Z76" s="333">
        <v>6320</v>
      </c>
      <c r="AA76" s="333">
        <v>1927</v>
      </c>
      <c r="AB76" s="333">
        <v>1678</v>
      </c>
      <c r="AC76" s="333">
        <v>18159</v>
      </c>
      <c r="AD76" s="333">
        <v>8219</v>
      </c>
      <c r="AE76" s="333">
        <v>6527</v>
      </c>
      <c r="AF76" s="333">
        <v>1901</v>
      </c>
      <c r="AG76" s="333">
        <v>1512</v>
      </c>
      <c r="AH76" s="333">
        <v>18116</v>
      </c>
      <c r="AI76" s="333">
        <v>8054</v>
      </c>
      <c r="AJ76" s="333">
        <v>6387</v>
      </c>
      <c r="AK76" s="333">
        <v>2110</v>
      </c>
      <c r="AL76" s="333">
        <v>1565</v>
      </c>
    </row>
    <row r="77" spans="1:38" ht="33.75" customHeight="1" x14ac:dyDescent="0.2">
      <c r="A77" s="539"/>
      <c r="B77" s="347"/>
      <c r="K77" s="545"/>
      <c r="L77" s="332" t="s">
        <v>55</v>
      </c>
      <c r="M77" s="351"/>
      <c r="N77" s="333">
        <v>843</v>
      </c>
      <c r="O77" s="333">
        <v>349</v>
      </c>
      <c r="P77" s="333">
        <v>326</v>
      </c>
      <c r="Q77" s="333">
        <v>122</v>
      </c>
      <c r="R77" s="333">
        <v>46</v>
      </c>
      <c r="S77" s="333">
        <v>1010</v>
      </c>
      <c r="T77" s="333">
        <v>390</v>
      </c>
      <c r="U77" s="333">
        <v>359</v>
      </c>
      <c r="V77" s="333">
        <v>136</v>
      </c>
      <c r="W77" s="333">
        <v>125</v>
      </c>
      <c r="X77" s="333">
        <v>1112</v>
      </c>
      <c r="Y77" s="333">
        <v>387</v>
      </c>
      <c r="Z77" s="333">
        <v>485</v>
      </c>
      <c r="AA77" s="333">
        <v>111</v>
      </c>
      <c r="AB77" s="333">
        <v>129</v>
      </c>
      <c r="AC77" s="333">
        <v>1159</v>
      </c>
      <c r="AD77" s="333">
        <v>413</v>
      </c>
      <c r="AE77" s="333">
        <v>497</v>
      </c>
      <c r="AF77" s="333">
        <v>136</v>
      </c>
      <c r="AG77" s="333">
        <v>113</v>
      </c>
      <c r="AH77" s="333">
        <v>1229</v>
      </c>
      <c r="AI77" s="333">
        <v>442</v>
      </c>
      <c r="AJ77" s="333">
        <v>518</v>
      </c>
      <c r="AK77" s="333">
        <v>133</v>
      </c>
      <c r="AL77" s="333">
        <v>136</v>
      </c>
    </row>
    <row r="78" spans="1:38" ht="33.75" customHeight="1" x14ac:dyDescent="0.2">
      <c r="A78" s="539"/>
      <c r="B78" s="347"/>
      <c r="K78" s="545"/>
      <c r="L78" s="332" t="s">
        <v>284</v>
      </c>
      <c r="M78" s="351"/>
      <c r="N78" s="333">
        <v>402</v>
      </c>
      <c r="O78" s="333">
        <v>167</v>
      </c>
      <c r="P78" s="333">
        <v>145</v>
      </c>
      <c r="Q78" s="333">
        <v>68</v>
      </c>
      <c r="R78" s="333">
        <v>22</v>
      </c>
      <c r="S78" s="333">
        <v>464</v>
      </c>
      <c r="T78" s="333">
        <v>194</v>
      </c>
      <c r="U78" s="333">
        <v>147</v>
      </c>
      <c r="V78" s="333">
        <v>71</v>
      </c>
      <c r="W78" s="333">
        <v>52</v>
      </c>
      <c r="X78" s="333">
        <v>445</v>
      </c>
      <c r="Y78" s="333">
        <v>151</v>
      </c>
      <c r="Z78" s="333">
        <v>215</v>
      </c>
      <c r="AA78" s="333">
        <v>43</v>
      </c>
      <c r="AB78" s="333">
        <v>36</v>
      </c>
      <c r="AC78" s="333">
        <v>429</v>
      </c>
      <c r="AD78" s="333">
        <v>164</v>
      </c>
      <c r="AE78" s="333">
        <v>172</v>
      </c>
      <c r="AF78" s="333">
        <v>56</v>
      </c>
      <c r="AG78" s="333">
        <v>37</v>
      </c>
      <c r="AH78" s="333">
        <v>348</v>
      </c>
      <c r="AI78" s="333">
        <v>144</v>
      </c>
      <c r="AJ78" s="333">
        <v>131</v>
      </c>
      <c r="AK78" s="333">
        <v>38</v>
      </c>
      <c r="AL78" s="333">
        <v>35</v>
      </c>
    </row>
    <row r="79" spans="1:38" ht="33.75" customHeight="1" x14ac:dyDescent="0.2">
      <c r="A79" s="539"/>
      <c r="B79" s="347"/>
      <c r="K79" s="545"/>
      <c r="L79" s="332" t="s">
        <v>57</v>
      </c>
      <c r="M79" s="351"/>
      <c r="N79" s="333">
        <v>15</v>
      </c>
      <c r="O79" s="333">
        <v>8</v>
      </c>
      <c r="P79" s="333">
        <v>4</v>
      </c>
      <c r="Q79" s="333">
        <v>3</v>
      </c>
      <c r="R79" s="334">
        <v>0</v>
      </c>
      <c r="S79" s="333">
        <v>17</v>
      </c>
      <c r="T79" s="333">
        <v>5</v>
      </c>
      <c r="U79" s="333">
        <v>10</v>
      </c>
      <c r="V79" s="334">
        <v>0</v>
      </c>
      <c r="W79" s="333">
        <v>2</v>
      </c>
      <c r="X79" s="333">
        <v>18</v>
      </c>
      <c r="Y79" s="333">
        <v>11</v>
      </c>
      <c r="Z79" s="333">
        <v>4</v>
      </c>
      <c r="AA79" s="333">
        <v>3</v>
      </c>
      <c r="AB79" s="334">
        <v>0</v>
      </c>
      <c r="AC79" s="333">
        <v>28</v>
      </c>
      <c r="AD79" s="333">
        <v>12</v>
      </c>
      <c r="AE79" s="333">
        <v>12</v>
      </c>
      <c r="AF79" s="333">
        <v>2</v>
      </c>
      <c r="AG79" s="333">
        <v>2</v>
      </c>
      <c r="AH79" s="333">
        <v>24</v>
      </c>
      <c r="AI79" s="333">
        <v>12</v>
      </c>
      <c r="AJ79" s="333">
        <v>9</v>
      </c>
      <c r="AK79" s="333">
        <v>2</v>
      </c>
      <c r="AL79" s="333">
        <v>1</v>
      </c>
    </row>
    <row r="80" spans="1:38" ht="33.75" x14ac:dyDescent="0.2">
      <c r="A80" s="539"/>
      <c r="B80" s="347"/>
      <c r="K80" s="545"/>
      <c r="L80" s="332" t="s">
        <v>285</v>
      </c>
      <c r="M80" s="351"/>
      <c r="N80" s="333">
        <v>362</v>
      </c>
      <c r="O80" s="333">
        <v>178</v>
      </c>
      <c r="P80" s="333">
        <v>92</v>
      </c>
      <c r="Q80" s="333">
        <v>41</v>
      </c>
      <c r="R80" s="333">
        <v>51</v>
      </c>
      <c r="S80" s="333">
        <v>339</v>
      </c>
      <c r="T80" s="333">
        <v>147</v>
      </c>
      <c r="U80" s="333">
        <v>99</v>
      </c>
      <c r="V80" s="333">
        <v>31</v>
      </c>
      <c r="W80" s="333">
        <v>62</v>
      </c>
      <c r="X80" s="333">
        <v>380</v>
      </c>
      <c r="Y80" s="333">
        <v>171</v>
      </c>
      <c r="Z80" s="333">
        <v>111</v>
      </c>
      <c r="AA80" s="333">
        <v>42</v>
      </c>
      <c r="AB80" s="333">
        <v>56</v>
      </c>
      <c r="AC80" s="333">
        <v>460</v>
      </c>
      <c r="AD80" s="333">
        <v>176</v>
      </c>
      <c r="AE80" s="333">
        <v>163</v>
      </c>
      <c r="AF80" s="333">
        <v>70</v>
      </c>
      <c r="AG80" s="333">
        <v>51</v>
      </c>
      <c r="AH80" s="333">
        <v>497</v>
      </c>
      <c r="AI80" s="333">
        <v>206</v>
      </c>
      <c r="AJ80" s="333">
        <v>161</v>
      </c>
      <c r="AK80" s="333">
        <v>53</v>
      </c>
      <c r="AL80" s="333">
        <v>77</v>
      </c>
    </row>
    <row r="81" spans="1:38" ht="33.75" customHeight="1" x14ac:dyDescent="0.2">
      <c r="A81" s="539"/>
      <c r="B81" s="347"/>
      <c r="K81" s="545"/>
      <c r="L81" s="332" t="s">
        <v>286</v>
      </c>
      <c r="M81" s="351"/>
      <c r="N81" s="333">
        <v>6045</v>
      </c>
      <c r="O81" s="333">
        <v>2960</v>
      </c>
      <c r="P81" s="333">
        <v>1939</v>
      </c>
      <c r="Q81" s="333">
        <v>731</v>
      </c>
      <c r="R81" s="333">
        <v>415</v>
      </c>
      <c r="S81" s="333">
        <v>6361</v>
      </c>
      <c r="T81" s="333">
        <v>2708</v>
      </c>
      <c r="U81" s="333">
        <v>2171</v>
      </c>
      <c r="V81" s="333">
        <v>816</v>
      </c>
      <c r="W81" s="333">
        <v>666</v>
      </c>
      <c r="X81" s="333">
        <v>6592</v>
      </c>
      <c r="Y81" s="333">
        <v>2659</v>
      </c>
      <c r="Z81" s="333">
        <v>2356</v>
      </c>
      <c r="AA81" s="333">
        <v>804</v>
      </c>
      <c r="AB81" s="333">
        <v>773</v>
      </c>
      <c r="AC81" s="333">
        <v>6512</v>
      </c>
      <c r="AD81" s="333">
        <v>2602</v>
      </c>
      <c r="AE81" s="333">
        <v>2508</v>
      </c>
      <c r="AF81" s="333">
        <v>772</v>
      </c>
      <c r="AG81" s="333">
        <v>630</v>
      </c>
      <c r="AH81" s="333">
        <v>6003</v>
      </c>
      <c r="AI81" s="333">
        <v>2292</v>
      </c>
      <c r="AJ81" s="333">
        <v>2318</v>
      </c>
      <c r="AK81" s="333">
        <v>792</v>
      </c>
      <c r="AL81" s="333">
        <v>601</v>
      </c>
    </row>
    <row r="82" spans="1:38" ht="33.75" customHeight="1" x14ac:dyDescent="0.2">
      <c r="A82" s="539"/>
      <c r="B82" s="347"/>
      <c r="K82" s="545"/>
      <c r="L82" s="332" t="s">
        <v>170</v>
      </c>
      <c r="M82" s="351"/>
      <c r="N82" s="333">
        <v>7790</v>
      </c>
      <c r="O82" s="333">
        <v>4358</v>
      </c>
      <c r="P82" s="333">
        <v>2309</v>
      </c>
      <c r="Q82" s="333">
        <v>766</v>
      </c>
      <c r="R82" s="333">
        <v>357</v>
      </c>
      <c r="S82" s="333">
        <v>8116</v>
      </c>
      <c r="T82" s="333">
        <v>4283</v>
      </c>
      <c r="U82" s="333">
        <v>2476</v>
      </c>
      <c r="V82" s="333">
        <v>860</v>
      </c>
      <c r="W82" s="333">
        <v>497</v>
      </c>
      <c r="X82" s="333">
        <v>8176</v>
      </c>
      <c r="Y82" s="333">
        <v>4279</v>
      </c>
      <c r="Z82" s="333">
        <v>2539</v>
      </c>
      <c r="AA82" s="333">
        <v>767</v>
      </c>
      <c r="AB82" s="333">
        <v>591</v>
      </c>
      <c r="AC82" s="333">
        <v>7604</v>
      </c>
      <c r="AD82" s="333">
        <v>3813</v>
      </c>
      <c r="AE82" s="333">
        <v>2514</v>
      </c>
      <c r="AF82" s="333">
        <v>760</v>
      </c>
      <c r="AG82" s="333">
        <v>517</v>
      </c>
      <c r="AH82" s="333">
        <v>7344</v>
      </c>
      <c r="AI82" s="333">
        <v>3721</v>
      </c>
      <c r="AJ82" s="333">
        <v>2238</v>
      </c>
      <c r="AK82" s="333">
        <v>842</v>
      </c>
      <c r="AL82" s="333">
        <v>543</v>
      </c>
    </row>
    <row r="83" spans="1:38" ht="33.75" customHeight="1" x14ac:dyDescent="0.2">
      <c r="A83" s="539"/>
      <c r="B83" s="347"/>
      <c r="K83" s="545"/>
      <c r="L83" s="332" t="s">
        <v>60</v>
      </c>
      <c r="M83" s="351"/>
      <c r="N83" s="333">
        <v>1107</v>
      </c>
      <c r="O83" s="333">
        <v>546</v>
      </c>
      <c r="P83" s="333">
        <v>354</v>
      </c>
      <c r="Q83" s="333">
        <v>137</v>
      </c>
      <c r="R83" s="333">
        <v>70</v>
      </c>
      <c r="S83" s="333">
        <v>1160</v>
      </c>
      <c r="T83" s="333">
        <v>560</v>
      </c>
      <c r="U83" s="333">
        <v>368</v>
      </c>
      <c r="V83" s="333">
        <v>111</v>
      </c>
      <c r="W83" s="333">
        <v>121</v>
      </c>
      <c r="X83" s="333">
        <v>1234</v>
      </c>
      <c r="Y83" s="333">
        <v>565</v>
      </c>
      <c r="Z83" s="333">
        <v>406</v>
      </c>
      <c r="AA83" s="333">
        <v>141</v>
      </c>
      <c r="AB83" s="333">
        <v>122</v>
      </c>
      <c r="AC83" s="333">
        <v>1340</v>
      </c>
      <c r="AD83" s="333">
        <v>643</v>
      </c>
      <c r="AE83" s="333">
        <v>412</v>
      </c>
      <c r="AF83" s="333">
        <v>140</v>
      </c>
      <c r="AG83" s="333">
        <v>145</v>
      </c>
      <c r="AH83" s="333">
        <v>1475</v>
      </c>
      <c r="AI83" s="333">
        <v>634</v>
      </c>
      <c r="AJ83" s="333">
        <v>493</v>
      </c>
      <c r="AK83" s="333">
        <v>197</v>
      </c>
      <c r="AL83" s="333">
        <v>151</v>
      </c>
    </row>
    <row r="84" spans="1:38" ht="33.75" x14ac:dyDescent="0.2">
      <c r="A84" s="539"/>
      <c r="B84" s="347"/>
      <c r="K84" s="545"/>
      <c r="L84" s="332" t="s">
        <v>171</v>
      </c>
      <c r="M84" s="351"/>
      <c r="N84" s="333">
        <v>1913</v>
      </c>
      <c r="O84" s="333">
        <v>791</v>
      </c>
      <c r="P84" s="333">
        <v>879</v>
      </c>
      <c r="Q84" s="333">
        <v>154</v>
      </c>
      <c r="R84" s="333">
        <v>89</v>
      </c>
      <c r="S84" s="333">
        <v>2136</v>
      </c>
      <c r="T84" s="333">
        <v>750</v>
      </c>
      <c r="U84" s="333">
        <v>1042</v>
      </c>
      <c r="V84" s="333">
        <v>212</v>
      </c>
      <c r="W84" s="333">
        <v>132</v>
      </c>
      <c r="X84" s="333">
        <v>2462</v>
      </c>
      <c r="Y84" s="333">
        <v>880</v>
      </c>
      <c r="Z84" s="333">
        <v>1178</v>
      </c>
      <c r="AA84" s="333">
        <v>219</v>
      </c>
      <c r="AB84" s="333">
        <v>185</v>
      </c>
      <c r="AC84" s="333">
        <v>2681</v>
      </c>
      <c r="AD84" s="333">
        <v>1022</v>
      </c>
      <c r="AE84" s="333">
        <v>1201</v>
      </c>
      <c r="AF84" s="333">
        <v>229</v>
      </c>
      <c r="AG84" s="333">
        <v>229</v>
      </c>
      <c r="AH84" s="333">
        <v>3367</v>
      </c>
      <c r="AI84" s="333">
        <v>1348</v>
      </c>
      <c r="AJ84" s="333">
        <v>1453</v>
      </c>
      <c r="AK84" s="333">
        <v>294</v>
      </c>
      <c r="AL84" s="333">
        <v>272</v>
      </c>
    </row>
    <row r="85" spans="1:38" ht="33.75" customHeight="1" x14ac:dyDescent="0.2">
      <c r="A85" s="539"/>
      <c r="B85" s="347"/>
      <c r="K85" s="545"/>
      <c r="L85" s="332" t="s">
        <v>287</v>
      </c>
      <c r="M85" s="351"/>
      <c r="N85" s="333">
        <v>725</v>
      </c>
      <c r="O85" s="333">
        <v>381</v>
      </c>
      <c r="P85" s="333">
        <v>175</v>
      </c>
      <c r="Q85" s="333">
        <v>129</v>
      </c>
      <c r="R85" s="333">
        <v>40</v>
      </c>
      <c r="S85" s="333">
        <v>864</v>
      </c>
      <c r="T85" s="333">
        <v>500</v>
      </c>
      <c r="U85" s="333">
        <v>223</v>
      </c>
      <c r="V85" s="333">
        <v>57</v>
      </c>
      <c r="W85" s="333">
        <v>84</v>
      </c>
      <c r="X85" s="333">
        <v>831</v>
      </c>
      <c r="Y85" s="333">
        <v>461</v>
      </c>
      <c r="Z85" s="333">
        <v>221</v>
      </c>
      <c r="AA85" s="333">
        <v>66</v>
      </c>
      <c r="AB85" s="333">
        <v>83</v>
      </c>
      <c r="AC85" s="333">
        <v>746</v>
      </c>
      <c r="AD85" s="333">
        <v>384</v>
      </c>
      <c r="AE85" s="333">
        <v>236</v>
      </c>
      <c r="AF85" s="333">
        <v>69</v>
      </c>
      <c r="AG85" s="333">
        <v>57</v>
      </c>
      <c r="AH85" s="333">
        <v>675</v>
      </c>
      <c r="AI85" s="333">
        <v>301</v>
      </c>
      <c r="AJ85" s="333">
        <v>250</v>
      </c>
      <c r="AK85" s="333">
        <v>65</v>
      </c>
      <c r="AL85" s="333">
        <v>59</v>
      </c>
    </row>
    <row r="86" spans="1:38" ht="33.75" x14ac:dyDescent="0.2">
      <c r="A86" s="539"/>
      <c r="B86" s="347"/>
      <c r="K86" s="545"/>
      <c r="L86" s="332" t="s">
        <v>288</v>
      </c>
      <c r="M86" s="351"/>
      <c r="N86" s="333">
        <v>9729</v>
      </c>
      <c r="O86" s="333">
        <v>5536</v>
      </c>
      <c r="P86" s="333">
        <v>2668</v>
      </c>
      <c r="Q86" s="333">
        <v>1011</v>
      </c>
      <c r="R86" s="333">
        <v>514</v>
      </c>
      <c r="S86" s="333">
        <v>10194</v>
      </c>
      <c r="T86" s="333">
        <v>5542</v>
      </c>
      <c r="U86" s="333">
        <v>2968</v>
      </c>
      <c r="V86" s="333">
        <v>966</v>
      </c>
      <c r="W86" s="333">
        <v>718</v>
      </c>
      <c r="X86" s="333">
        <v>10239</v>
      </c>
      <c r="Y86" s="333">
        <v>5357</v>
      </c>
      <c r="Z86" s="333">
        <v>3107</v>
      </c>
      <c r="AA86" s="333">
        <v>930</v>
      </c>
      <c r="AB86" s="333">
        <v>845</v>
      </c>
      <c r="AC86" s="333">
        <v>9874</v>
      </c>
      <c r="AD86" s="333">
        <v>5017</v>
      </c>
      <c r="AE86" s="333">
        <v>3181</v>
      </c>
      <c r="AF86" s="333">
        <v>937</v>
      </c>
      <c r="AG86" s="333">
        <v>739</v>
      </c>
      <c r="AH86" s="333">
        <v>9834</v>
      </c>
      <c r="AI86" s="333">
        <v>4937</v>
      </c>
      <c r="AJ86" s="333">
        <v>3083</v>
      </c>
      <c r="AK86" s="333">
        <v>1039</v>
      </c>
      <c r="AL86" s="333">
        <v>775</v>
      </c>
    </row>
    <row r="87" spans="1:38" ht="33.75" x14ac:dyDescent="0.2">
      <c r="A87" s="539"/>
      <c r="B87" s="347"/>
      <c r="K87" s="545"/>
      <c r="L87" s="332" t="s">
        <v>289</v>
      </c>
      <c r="M87" s="351"/>
      <c r="N87" s="333">
        <v>7300</v>
      </c>
      <c r="O87" s="333">
        <v>3302</v>
      </c>
      <c r="P87" s="333">
        <v>2718</v>
      </c>
      <c r="Q87" s="333">
        <v>859</v>
      </c>
      <c r="R87" s="333">
        <v>421</v>
      </c>
      <c r="S87" s="333">
        <v>7794</v>
      </c>
      <c r="T87" s="333">
        <v>3078</v>
      </c>
      <c r="U87" s="333">
        <v>2972</v>
      </c>
      <c r="V87" s="333">
        <v>1033</v>
      </c>
      <c r="W87" s="333">
        <v>711</v>
      </c>
      <c r="X87" s="333">
        <v>8294</v>
      </c>
      <c r="Y87" s="333">
        <v>3285</v>
      </c>
      <c r="Z87" s="333">
        <v>3224</v>
      </c>
      <c r="AA87" s="333">
        <v>992</v>
      </c>
      <c r="AB87" s="333">
        <v>793</v>
      </c>
      <c r="AC87" s="333">
        <v>8301</v>
      </c>
      <c r="AD87" s="333">
        <v>3255</v>
      </c>
      <c r="AE87" s="333">
        <v>3317</v>
      </c>
      <c r="AF87" s="333">
        <v>1003</v>
      </c>
      <c r="AG87" s="333">
        <v>726</v>
      </c>
      <c r="AH87" s="333">
        <v>8116</v>
      </c>
      <c r="AI87" s="333">
        <v>3092</v>
      </c>
      <c r="AJ87" s="333">
        <v>3231</v>
      </c>
      <c r="AK87" s="333">
        <v>1052</v>
      </c>
      <c r="AL87" s="333">
        <v>741</v>
      </c>
    </row>
    <row r="88" spans="1:38" ht="33.75" x14ac:dyDescent="0.2">
      <c r="A88" s="539"/>
      <c r="B88" s="347"/>
      <c r="K88" s="545"/>
      <c r="L88" s="332" t="s">
        <v>64</v>
      </c>
      <c r="M88" s="351"/>
      <c r="N88" s="333">
        <v>405</v>
      </c>
      <c r="O88" s="333">
        <v>155</v>
      </c>
      <c r="P88" s="333">
        <v>183</v>
      </c>
      <c r="Q88" s="333">
        <v>33</v>
      </c>
      <c r="R88" s="333">
        <v>34</v>
      </c>
      <c r="S88" s="333">
        <v>499</v>
      </c>
      <c r="T88" s="333">
        <v>163</v>
      </c>
      <c r="U88" s="333">
        <v>235</v>
      </c>
      <c r="V88" s="333">
        <v>38</v>
      </c>
      <c r="W88" s="333">
        <v>63</v>
      </c>
      <c r="X88" s="333">
        <v>657</v>
      </c>
      <c r="Y88" s="333">
        <v>207</v>
      </c>
      <c r="Z88" s="333">
        <v>286</v>
      </c>
      <c r="AA88" s="333">
        <v>70</v>
      </c>
      <c r="AB88" s="333">
        <v>94</v>
      </c>
      <c r="AC88" s="333">
        <v>751</v>
      </c>
      <c r="AD88" s="333">
        <v>237</v>
      </c>
      <c r="AE88" s="333">
        <v>328</v>
      </c>
      <c r="AF88" s="333">
        <v>70</v>
      </c>
      <c r="AG88" s="333">
        <v>116</v>
      </c>
      <c r="AH88" s="333">
        <v>893</v>
      </c>
      <c r="AI88" s="333">
        <v>298</v>
      </c>
      <c r="AJ88" s="333">
        <v>388</v>
      </c>
      <c r="AK88" s="333">
        <v>81</v>
      </c>
      <c r="AL88" s="333">
        <v>126</v>
      </c>
    </row>
    <row r="89" spans="1:38" ht="33.75" x14ac:dyDescent="0.2">
      <c r="A89" s="539"/>
      <c r="B89" s="347"/>
      <c r="K89" s="545"/>
      <c r="L89" s="332" t="s">
        <v>290</v>
      </c>
      <c r="M89" s="351"/>
      <c r="N89" s="333">
        <v>508</v>
      </c>
      <c r="O89" s="333">
        <v>221</v>
      </c>
      <c r="P89" s="333">
        <v>179</v>
      </c>
      <c r="Q89" s="333">
        <v>55</v>
      </c>
      <c r="R89" s="333">
        <v>53</v>
      </c>
      <c r="S89" s="333">
        <v>489</v>
      </c>
      <c r="T89" s="333">
        <v>165</v>
      </c>
      <c r="U89" s="333">
        <v>204</v>
      </c>
      <c r="V89" s="333">
        <v>50</v>
      </c>
      <c r="W89" s="333">
        <v>70</v>
      </c>
      <c r="X89" s="333">
        <v>485</v>
      </c>
      <c r="Y89" s="333">
        <v>166</v>
      </c>
      <c r="Z89" s="333">
        <v>194</v>
      </c>
      <c r="AA89" s="333">
        <v>47</v>
      </c>
      <c r="AB89" s="333">
        <v>78</v>
      </c>
      <c r="AC89" s="333">
        <v>417</v>
      </c>
      <c r="AD89" s="333">
        <v>131</v>
      </c>
      <c r="AE89" s="333">
        <v>208</v>
      </c>
      <c r="AF89" s="333">
        <v>30</v>
      </c>
      <c r="AG89" s="333">
        <v>48</v>
      </c>
      <c r="AH89" s="333">
        <v>518</v>
      </c>
      <c r="AI89" s="333">
        <v>175</v>
      </c>
      <c r="AJ89" s="333">
        <v>211</v>
      </c>
      <c r="AK89" s="333">
        <v>71</v>
      </c>
      <c r="AL89" s="333">
        <v>61</v>
      </c>
    </row>
    <row r="90" spans="1:38" ht="33.75" customHeight="1" x14ac:dyDescent="0.2">
      <c r="A90" s="539"/>
      <c r="B90" s="347"/>
      <c r="K90" s="545"/>
      <c r="L90" s="332" t="s">
        <v>40</v>
      </c>
      <c r="M90" s="351"/>
      <c r="N90" s="333">
        <v>422</v>
      </c>
      <c r="O90" s="333">
        <v>146</v>
      </c>
      <c r="P90" s="333">
        <v>211</v>
      </c>
      <c r="Q90" s="333">
        <v>59</v>
      </c>
      <c r="R90" s="333">
        <v>6</v>
      </c>
      <c r="S90" s="333">
        <v>479</v>
      </c>
      <c r="T90" s="333">
        <v>140</v>
      </c>
      <c r="U90" s="333">
        <v>264</v>
      </c>
      <c r="V90" s="333">
        <v>73</v>
      </c>
      <c r="W90" s="333">
        <v>2</v>
      </c>
      <c r="X90" s="333">
        <v>386</v>
      </c>
      <c r="Y90" s="333">
        <v>112</v>
      </c>
      <c r="Z90" s="333">
        <v>204</v>
      </c>
      <c r="AA90" s="333">
        <v>63</v>
      </c>
      <c r="AB90" s="333">
        <v>7</v>
      </c>
      <c r="AC90" s="333">
        <v>354</v>
      </c>
      <c r="AD90" s="333">
        <v>110</v>
      </c>
      <c r="AE90" s="333">
        <v>187</v>
      </c>
      <c r="AF90" s="333">
        <v>53</v>
      </c>
      <c r="AG90" s="333">
        <v>4</v>
      </c>
      <c r="AH90" s="333">
        <v>380</v>
      </c>
      <c r="AI90" s="333">
        <v>109</v>
      </c>
      <c r="AJ90" s="333">
        <v>172</v>
      </c>
      <c r="AK90" s="333">
        <v>96</v>
      </c>
      <c r="AL90" s="333">
        <v>3</v>
      </c>
    </row>
    <row r="91" spans="1:38" ht="33.75" customHeight="1" x14ac:dyDescent="0.2">
      <c r="A91" s="539"/>
      <c r="B91" s="347"/>
      <c r="K91" s="545"/>
      <c r="L91" s="332" t="s">
        <v>291</v>
      </c>
      <c r="M91" s="351"/>
      <c r="N91" s="333">
        <v>11886</v>
      </c>
      <c r="O91" s="333">
        <v>6562</v>
      </c>
      <c r="P91" s="333">
        <v>3608</v>
      </c>
      <c r="Q91" s="333">
        <v>1297</v>
      </c>
      <c r="R91" s="333">
        <v>419</v>
      </c>
      <c r="S91" s="333">
        <v>12215</v>
      </c>
      <c r="T91" s="333">
        <v>6356</v>
      </c>
      <c r="U91" s="333">
        <v>3893</v>
      </c>
      <c r="V91" s="333">
        <v>1395</v>
      </c>
      <c r="W91" s="333">
        <v>571</v>
      </c>
      <c r="X91" s="333">
        <v>12046</v>
      </c>
      <c r="Y91" s="333">
        <v>6257</v>
      </c>
      <c r="Z91" s="333">
        <v>3873</v>
      </c>
      <c r="AA91" s="333">
        <v>1282</v>
      </c>
      <c r="AB91" s="333">
        <v>634</v>
      </c>
      <c r="AC91" s="333">
        <v>11435</v>
      </c>
      <c r="AD91" s="333">
        <v>5877</v>
      </c>
      <c r="AE91" s="333">
        <v>3724</v>
      </c>
      <c r="AF91" s="333">
        <v>1242</v>
      </c>
      <c r="AG91" s="333">
        <v>592</v>
      </c>
      <c r="AH91" s="333">
        <v>11612</v>
      </c>
      <c r="AI91" s="333">
        <v>5790</v>
      </c>
      <c r="AJ91" s="333">
        <v>3728</v>
      </c>
      <c r="AK91" s="333">
        <v>1443</v>
      </c>
      <c r="AL91" s="333">
        <v>651</v>
      </c>
    </row>
    <row r="92" spans="1:38" ht="33.75" customHeight="1" x14ac:dyDescent="0.2">
      <c r="A92" s="539"/>
      <c r="B92" s="347"/>
      <c r="K92" s="545"/>
      <c r="L92" s="332" t="s">
        <v>293</v>
      </c>
      <c r="M92" s="351"/>
      <c r="N92" s="333">
        <v>612</v>
      </c>
      <c r="O92" s="333">
        <v>162</v>
      </c>
      <c r="P92" s="333">
        <v>276</v>
      </c>
      <c r="Q92" s="333">
        <v>63</v>
      </c>
      <c r="R92" s="333">
        <v>111</v>
      </c>
      <c r="S92" s="333">
        <v>1138</v>
      </c>
      <c r="T92" s="333">
        <v>233</v>
      </c>
      <c r="U92" s="333">
        <v>569</v>
      </c>
      <c r="V92" s="333">
        <v>82</v>
      </c>
      <c r="W92" s="333">
        <v>254</v>
      </c>
      <c r="X92" s="333">
        <v>1443</v>
      </c>
      <c r="Y92" s="333">
        <v>296</v>
      </c>
      <c r="Z92" s="333">
        <v>675</v>
      </c>
      <c r="AA92" s="333">
        <v>128</v>
      </c>
      <c r="AB92" s="333">
        <v>344</v>
      </c>
      <c r="AC92" s="333">
        <v>1720</v>
      </c>
      <c r="AD92" s="333">
        <v>311</v>
      </c>
      <c r="AE92" s="333">
        <v>869</v>
      </c>
      <c r="AF92" s="333">
        <v>172</v>
      </c>
      <c r="AG92" s="333">
        <v>368</v>
      </c>
      <c r="AH92" s="333">
        <v>1728</v>
      </c>
      <c r="AI92" s="333">
        <v>330</v>
      </c>
      <c r="AJ92" s="333">
        <v>852</v>
      </c>
      <c r="AK92" s="333">
        <v>177</v>
      </c>
      <c r="AL92" s="333">
        <v>369</v>
      </c>
    </row>
    <row r="93" spans="1:38" ht="33.75" customHeight="1" x14ac:dyDescent="0.2">
      <c r="A93" s="539"/>
      <c r="B93" s="347"/>
      <c r="K93" s="545"/>
      <c r="L93" s="332" t="s">
        <v>271</v>
      </c>
      <c r="M93" s="351"/>
      <c r="N93" s="333">
        <v>17942</v>
      </c>
      <c r="O93" s="333">
        <v>9214</v>
      </c>
      <c r="P93" s="333">
        <v>5748</v>
      </c>
      <c r="Q93" s="333">
        <v>1958</v>
      </c>
      <c r="R93" s="333">
        <v>1022</v>
      </c>
      <c r="S93" s="333">
        <v>18976</v>
      </c>
      <c r="T93" s="333">
        <v>8948</v>
      </c>
      <c r="U93" s="333">
        <v>6379</v>
      </c>
      <c r="V93" s="333">
        <v>2087</v>
      </c>
      <c r="W93" s="333">
        <v>1562</v>
      </c>
      <c r="X93" s="333">
        <v>19675</v>
      </c>
      <c r="Y93" s="333">
        <v>9015</v>
      </c>
      <c r="Z93" s="333">
        <v>6811</v>
      </c>
      <c r="AA93" s="333">
        <v>2039</v>
      </c>
      <c r="AB93" s="333">
        <v>1810</v>
      </c>
      <c r="AC93" s="333">
        <v>19343</v>
      </c>
      <c r="AD93" s="333">
        <v>8640</v>
      </c>
      <c r="AE93" s="333">
        <v>7034</v>
      </c>
      <c r="AF93" s="333">
        <v>2040</v>
      </c>
      <c r="AG93" s="333">
        <v>1629</v>
      </c>
      <c r="AH93" s="333">
        <v>19361</v>
      </c>
      <c r="AI93" s="333">
        <v>8502</v>
      </c>
      <c r="AJ93" s="333">
        <v>6913</v>
      </c>
      <c r="AK93" s="333">
        <v>2243</v>
      </c>
      <c r="AL93" s="333">
        <v>1703</v>
      </c>
    </row>
    <row r="94" spans="1:38" ht="33.75" customHeight="1" x14ac:dyDescent="0.2">
      <c r="A94" s="539"/>
      <c r="B94" s="347"/>
      <c r="K94" s="545"/>
      <c r="L94" s="332" t="s">
        <v>359</v>
      </c>
      <c r="M94" s="351"/>
      <c r="N94" s="333">
        <v>17330</v>
      </c>
      <c r="O94" s="333">
        <v>9052</v>
      </c>
      <c r="P94" s="333">
        <v>5472</v>
      </c>
      <c r="Q94" s="333">
        <v>1895</v>
      </c>
      <c r="R94" s="333">
        <v>911</v>
      </c>
      <c r="S94" s="333">
        <v>17838</v>
      </c>
      <c r="T94" s="333">
        <v>8715</v>
      </c>
      <c r="U94" s="333">
        <v>5810</v>
      </c>
      <c r="V94" s="333">
        <v>2005</v>
      </c>
      <c r="W94" s="333">
        <v>1308</v>
      </c>
      <c r="X94" s="333">
        <v>18232</v>
      </c>
      <c r="Y94" s="333">
        <v>8719</v>
      </c>
      <c r="Z94" s="333">
        <v>6136</v>
      </c>
      <c r="AA94" s="333">
        <v>1911</v>
      </c>
      <c r="AB94" s="333">
        <v>1466</v>
      </c>
      <c r="AC94" s="333">
        <v>17623</v>
      </c>
      <c r="AD94" s="333">
        <v>8329</v>
      </c>
      <c r="AE94" s="333">
        <v>6165</v>
      </c>
      <c r="AF94" s="333">
        <v>1868</v>
      </c>
      <c r="AG94" s="333">
        <v>1261</v>
      </c>
      <c r="AH94" s="333">
        <v>17633</v>
      </c>
      <c r="AI94" s="333">
        <v>8172</v>
      </c>
      <c r="AJ94" s="333">
        <v>6061</v>
      </c>
      <c r="AK94" s="333">
        <v>2066</v>
      </c>
      <c r="AL94" s="333">
        <v>1334</v>
      </c>
    </row>
    <row r="95" spans="1:38" ht="33.75" customHeight="1" x14ac:dyDescent="0.2">
      <c r="A95" s="539"/>
      <c r="B95" s="347"/>
      <c r="K95" s="545"/>
      <c r="L95" s="332" t="s">
        <v>41</v>
      </c>
      <c r="M95" s="351"/>
      <c r="N95" s="333">
        <v>2592</v>
      </c>
      <c r="O95" s="333">
        <v>1441</v>
      </c>
      <c r="P95" s="333">
        <v>914</v>
      </c>
      <c r="Q95" s="333">
        <v>212</v>
      </c>
      <c r="R95" s="333">
        <v>25</v>
      </c>
      <c r="S95" s="333">
        <v>2972</v>
      </c>
      <c r="T95" s="333">
        <v>1521</v>
      </c>
      <c r="U95" s="333">
        <v>1069</v>
      </c>
      <c r="V95" s="333">
        <v>344</v>
      </c>
      <c r="W95" s="333">
        <v>38</v>
      </c>
      <c r="X95" s="333">
        <v>2694</v>
      </c>
      <c r="Y95" s="333">
        <v>1345</v>
      </c>
      <c r="Z95" s="333">
        <v>1043</v>
      </c>
      <c r="AA95" s="333">
        <v>272</v>
      </c>
      <c r="AB95" s="333">
        <v>34</v>
      </c>
      <c r="AC95" s="333">
        <v>2393</v>
      </c>
      <c r="AD95" s="333">
        <v>1183</v>
      </c>
      <c r="AE95" s="333">
        <v>900</v>
      </c>
      <c r="AF95" s="333">
        <v>270</v>
      </c>
      <c r="AG95" s="333">
        <v>40</v>
      </c>
      <c r="AH95" s="333">
        <v>2297</v>
      </c>
      <c r="AI95" s="333">
        <v>1110</v>
      </c>
      <c r="AJ95" s="333">
        <v>804</v>
      </c>
      <c r="AK95" s="333">
        <v>335</v>
      </c>
      <c r="AL95" s="333">
        <v>48</v>
      </c>
    </row>
    <row r="96" spans="1:38" ht="33.75" customHeight="1" x14ac:dyDescent="0.2">
      <c r="A96" s="539"/>
      <c r="B96" s="347"/>
      <c r="K96" s="545"/>
      <c r="L96" s="332" t="s">
        <v>42</v>
      </c>
      <c r="M96" s="351"/>
      <c r="N96" s="333">
        <v>3322</v>
      </c>
      <c r="O96" s="333">
        <v>1938</v>
      </c>
      <c r="P96" s="333">
        <v>955</v>
      </c>
      <c r="Q96" s="333">
        <v>340</v>
      </c>
      <c r="R96" s="333">
        <v>89</v>
      </c>
      <c r="S96" s="333">
        <v>3478</v>
      </c>
      <c r="T96" s="333">
        <v>1954</v>
      </c>
      <c r="U96" s="333">
        <v>1048</v>
      </c>
      <c r="V96" s="333">
        <v>380</v>
      </c>
      <c r="W96" s="333">
        <v>96</v>
      </c>
      <c r="X96" s="333">
        <v>3609</v>
      </c>
      <c r="Y96" s="333">
        <v>2069</v>
      </c>
      <c r="Z96" s="333">
        <v>1040</v>
      </c>
      <c r="AA96" s="333">
        <v>380</v>
      </c>
      <c r="AB96" s="333">
        <v>120</v>
      </c>
      <c r="AC96" s="333">
        <v>3182</v>
      </c>
      <c r="AD96" s="333">
        <v>1760</v>
      </c>
      <c r="AE96" s="333">
        <v>957</v>
      </c>
      <c r="AF96" s="333">
        <v>364</v>
      </c>
      <c r="AG96" s="333">
        <v>101</v>
      </c>
      <c r="AH96" s="333">
        <v>3060</v>
      </c>
      <c r="AI96" s="333">
        <v>1649</v>
      </c>
      <c r="AJ96" s="333">
        <v>906</v>
      </c>
      <c r="AK96" s="333">
        <v>390</v>
      </c>
      <c r="AL96" s="333">
        <v>115</v>
      </c>
    </row>
    <row r="97" spans="1:38" ht="33.75" customHeight="1" x14ac:dyDescent="0.2">
      <c r="A97" s="539"/>
      <c r="B97" s="347"/>
      <c r="K97" s="545"/>
      <c r="L97" s="332" t="s">
        <v>43</v>
      </c>
      <c r="M97" s="351"/>
      <c r="N97" s="333">
        <v>2971</v>
      </c>
      <c r="O97" s="333">
        <v>1705</v>
      </c>
      <c r="P97" s="333">
        <v>772</v>
      </c>
      <c r="Q97" s="333">
        <v>353</v>
      </c>
      <c r="R97" s="333">
        <v>141</v>
      </c>
      <c r="S97" s="333">
        <v>2850</v>
      </c>
      <c r="T97" s="333">
        <v>1535</v>
      </c>
      <c r="U97" s="333">
        <v>777</v>
      </c>
      <c r="V97" s="333">
        <v>317</v>
      </c>
      <c r="W97" s="333">
        <v>221</v>
      </c>
      <c r="X97" s="333">
        <v>2841</v>
      </c>
      <c r="Y97" s="333">
        <v>1530</v>
      </c>
      <c r="Z97" s="333">
        <v>792</v>
      </c>
      <c r="AA97" s="333">
        <v>290</v>
      </c>
      <c r="AB97" s="333">
        <v>229</v>
      </c>
      <c r="AC97" s="333">
        <v>2903</v>
      </c>
      <c r="AD97" s="333">
        <v>1518</v>
      </c>
      <c r="AE97" s="333">
        <v>842</v>
      </c>
      <c r="AF97" s="333">
        <v>306</v>
      </c>
      <c r="AG97" s="333">
        <v>237</v>
      </c>
      <c r="AH97" s="333">
        <v>3022</v>
      </c>
      <c r="AI97" s="333">
        <v>1556</v>
      </c>
      <c r="AJ97" s="333">
        <v>903</v>
      </c>
      <c r="AK97" s="333">
        <v>332</v>
      </c>
      <c r="AL97" s="333">
        <v>231</v>
      </c>
    </row>
    <row r="98" spans="1:38" ht="33.75" customHeight="1" x14ac:dyDescent="0.2">
      <c r="A98" s="539"/>
      <c r="B98" s="347"/>
      <c r="K98" s="545"/>
      <c r="L98" s="332" t="s">
        <v>44</v>
      </c>
      <c r="M98" s="351"/>
      <c r="N98" s="333">
        <v>2579</v>
      </c>
      <c r="O98" s="333">
        <v>1332</v>
      </c>
      <c r="P98" s="333">
        <v>756</v>
      </c>
      <c r="Q98" s="333">
        <v>333</v>
      </c>
      <c r="R98" s="333">
        <v>158</v>
      </c>
      <c r="S98" s="333">
        <v>2436</v>
      </c>
      <c r="T98" s="333">
        <v>1206</v>
      </c>
      <c r="U98" s="333">
        <v>735</v>
      </c>
      <c r="V98" s="333">
        <v>281</v>
      </c>
      <c r="W98" s="333">
        <v>214</v>
      </c>
      <c r="X98" s="333">
        <v>2516</v>
      </c>
      <c r="Y98" s="333">
        <v>1201</v>
      </c>
      <c r="Z98" s="333">
        <v>794</v>
      </c>
      <c r="AA98" s="333">
        <v>277</v>
      </c>
      <c r="AB98" s="333">
        <v>244</v>
      </c>
      <c r="AC98" s="333">
        <v>2603</v>
      </c>
      <c r="AD98" s="333">
        <v>1306</v>
      </c>
      <c r="AE98" s="333">
        <v>838</v>
      </c>
      <c r="AF98" s="333">
        <v>249</v>
      </c>
      <c r="AG98" s="333">
        <v>210</v>
      </c>
      <c r="AH98" s="333">
        <v>2853</v>
      </c>
      <c r="AI98" s="333">
        <v>1366</v>
      </c>
      <c r="AJ98" s="333">
        <v>943</v>
      </c>
      <c r="AK98" s="333">
        <v>290</v>
      </c>
      <c r="AL98" s="333">
        <v>254</v>
      </c>
    </row>
    <row r="99" spans="1:38" ht="33.75" customHeight="1" x14ac:dyDescent="0.2">
      <c r="A99" s="539"/>
      <c r="B99" s="347"/>
      <c r="K99" s="545"/>
      <c r="L99" s="332" t="s">
        <v>46</v>
      </c>
      <c r="M99" s="351"/>
      <c r="N99" s="333">
        <v>2017</v>
      </c>
      <c r="O99" s="333">
        <v>1022</v>
      </c>
      <c r="P99" s="333">
        <v>629</v>
      </c>
      <c r="Q99" s="333">
        <v>218</v>
      </c>
      <c r="R99" s="333">
        <v>148</v>
      </c>
      <c r="S99" s="333">
        <v>2003</v>
      </c>
      <c r="T99" s="333">
        <v>956</v>
      </c>
      <c r="U99" s="333">
        <v>632</v>
      </c>
      <c r="V99" s="333">
        <v>222</v>
      </c>
      <c r="W99" s="333">
        <v>193</v>
      </c>
      <c r="X99" s="333">
        <v>2045</v>
      </c>
      <c r="Y99" s="333">
        <v>923</v>
      </c>
      <c r="Z99" s="333">
        <v>688</v>
      </c>
      <c r="AA99" s="333">
        <v>198</v>
      </c>
      <c r="AB99" s="333">
        <v>236</v>
      </c>
      <c r="AC99" s="333">
        <v>2125</v>
      </c>
      <c r="AD99" s="333">
        <v>949</v>
      </c>
      <c r="AE99" s="333">
        <v>748</v>
      </c>
      <c r="AF99" s="333">
        <v>222</v>
      </c>
      <c r="AG99" s="333">
        <v>206</v>
      </c>
      <c r="AH99" s="333">
        <v>2124</v>
      </c>
      <c r="AI99" s="333">
        <v>944</v>
      </c>
      <c r="AJ99" s="333">
        <v>740</v>
      </c>
      <c r="AK99" s="333">
        <v>218</v>
      </c>
      <c r="AL99" s="333">
        <v>222</v>
      </c>
    </row>
    <row r="100" spans="1:38" ht="33.75" customHeight="1" x14ac:dyDescent="0.2">
      <c r="A100" s="539"/>
      <c r="B100" s="347"/>
      <c r="K100" s="545"/>
      <c r="L100" s="332" t="s">
        <v>47</v>
      </c>
      <c r="M100" s="351"/>
      <c r="N100" s="333">
        <v>1363</v>
      </c>
      <c r="O100" s="333">
        <v>643</v>
      </c>
      <c r="P100" s="333">
        <v>457</v>
      </c>
      <c r="Q100" s="333">
        <v>153</v>
      </c>
      <c r="R100" s="333">
        <v>110</v>
      </c>
      <c r="S100" s="333">
        <v>1408</v>
      </c>
      <c r="T100" s="333">
        <v>616</v>
      </c>
      <c r="U100" s="333">
        <v>464</v>
      </c>
      <c r="V100" s="333">
        <v>144</v>
      </c>
      <c r="W100" s="333">
        <v>184</v>
      </c>
      <c r="X100" s="333">
        <v>1576</v>
      </c>
      <c r="Y100" s="333">
        <v>657</v>
      </c>
      <c r="Z100" s="333">
        <v>577</v>
      </c>
      <c r="AA100" s="333">
        <v>169</v>
      </c>
      <c r="AB100" s="333">
        <v>173</v>
      </c>
      <c r="AC100" s="333">
        <v>1550</v>
      </c>
      <c r="AD100" s="333">
        <v>649</v>
      </c>
      <c r="AE100" s="333">
        <v>577</v>
      </c>
      <c r="AF100" s="333">
        <v>144</v>
      </c>
      <c r="AG100" s="333">
        <v>180</v>
      </c>
      <c r="AH100" s="333">
        <v>1487</v>
      </c>
      <c r="AI100" s="333">
        <v>621</v>
      </c>
      <c r="AJ100" s="333">
        <v>559</v>
      </c>
      <c r="AK100" s="333">
        <v>156</v>
      </c>
      <c r="AL100" s="333">
        <v>151</v>
      </c>
    </row>
    <row r="101" spans="1:38" ht="33.75" customHeight="1" x14ac:dyDescent="0.2">
      <c r="A101" s="539"/>
      <c r="B101" s="347"/>
      <c r="K101" s="545"/>
      <c r="L101" s="332" t="s">
        <v>292</v>
      </c>
      <c r="M101" s="351"/>
      <c r="N101" s="333">
        <v>983</v>
      </c>
      <c r="O101" s="333">
        <v>414</v>
      </c>
      <c r="P101" s="333">
        <v>354</v>
      </c>
      <c r="Q101" s="333">
        <v>108</v>
      </c>
      <c r="R101" s="333">
        <v>107</v>
      </c>
      <c r="S101" s="333">
        <v>1000</v>
      </c>
      <c r="T101" s="333">
        <v>386</v>
      </c>
      <c r="U101" s="333">
        <v>361</v>
      </c>
      <c r="V101" s="333">
        <v>119</v>
      </c>
      <c r="W101" s="333">
        <v>134</v>
      </c>
      <c r="X101" s="333">
        <v>1087</v>
      </c>
      <c r="Y101" s="333">
        <v>378</v>
      </c>
      <c r="Z101" s="333">
        <v>439</v>
      </c>
      <c r="AA101" s="333">
        <v>106</v>
      </c>
      <c r="AB101" s="333">
        <v>164</v>
      </c>
      <c r="AC101" s="333">
        <v>1074</v>
      </c>
      <c r="AD101" s="333">
        <v>390</v>
      </c>
      <c r="AE101" s="333">
        <v>463</v>
      </c>
      <c r="AF101" s="333">
        <v>113</v>
      </c>
      <c r="AG101" s="333">
        <v>108</v>
      </c>
      <c r="AH101" s="333">
        <v>1084</v>
      </c>
      <c r="AI101" s="333">
        <v>387</v>
      </c>
      <c r="AJ101" s="333">
        <v>441</v>
      </c>
      <c r="AK101" s="333">
        <v>119</v>
      </c>
      <c r="AL101" s="333">
        <v>137</v>
      </c>
    </row>
    <row r="102" spans="1:38" ht="33.75" customHeight="1" x14ac:dyDescent="0.2">
      <c r="A102" s="539"/>
      <c r="B102" s="347"/>
      <c r="K102" s="545"/>
      <c r="L102" s="332" t="s">
        <v>49</v>
      </c>
      <c r="M102" s="351"/>
      <c r="N102" s="333">
        <v>628</v>
      </c>
      <c r="O102" s="333">
        <v>243</v>
      </c>
      <c r="P102" s="333">
        <v>246</v>
      </c>
      <c r="Q102" s="333">
        <v>69</v>
      </c>
      <c r="R102" s="333">
        <v>70</v>
      </c>
      <c r="S102" s="333">
        <v>712</v>
      </c>
      <c r="T102" s="333">
        <v>248</v>
      </c>
      <c r="U102" s="333">
        <v>261</v>
      </c>
      <c r="V102" s="333">
        <v>75</v>
      </c>
      <c r="W102" s="333">
        <v>128</v>
      </c>
      <c r="X102" s="333">
        <v>822</v>
      </c>
      <c r="Y102" s="333">
        <v>277</v>
      </c>
      <c r="Z102" s="333">
        <v>327</v>
      </c>
      <c r="AA102" s="333">
        <v>84</v>
      </c>
      <c r="AB102" s="333">
        <v>134</v>
      </c>
      <c r="AC102" s="333">
        <v>796</v>
      </c>
      <c r="AD102" s="333">
        <v>245</v>
      </c>
      <c r="AE102" s="333">
        <v>369</v>
      </c>
      <c r="AF102" s="333">
        <v>84</v>
      </c>
      <c r="AG102" s="333">
        <v>98</v>
      </c>
      <c r="AH102" s="333">
        <v>716</v>
      </c>
      <c r="AI102" s="333">
        <v>254</v>
      </c>
      <c r="AJ102" s="333">
        <v>305</v>
      </c>
      <c r="AK102" s="333">
        <v>74</v>
      </c>
      <c r="AL102" s="333">
        <v>83</v>
      </c>
    </row>
    <row r="103" spans="1:38" ht="33.75" customHeight="1" x14ac:dyDescent="0.2">
      <c r="A103" s="539"/>
      <c r="B103" s="347"/>
      <c r="K103" s="545"/>
      <c r="L103" s="332" t="s">
        <v>50</v>
      </c>
      <c r="M103" s="351"/>
      <c r="N103" s="333">
        <v>453</v>
      </c>
      <c r="O103" s="333">
        <v>168</v>
      </c>
      <c r="P103" s="333">
        <v>178</v>
      </c>
      <c r="Q103" s="333">
        <v>50</v>
      </c>
      <c r="R103" s="333">
        <v>57</v>
      </c>
      <c r="S103" s="333">
        <v>500</v>
      </c>
      <c r="T103" s="333">
        <v>153</v>
      </c>
      <c r="U103" s="333">
        <v>199</v>
      </c>
      <c r="V103" s="333">
        <v>50</v>
      </c>
      <c r="W103" s="333">
        <v>98</v>
      </c>
      <c r="X103" s="333">
        <v>656</v>
      </c>
      <c r="Y103" s="333">
        <v>227</v>
      </c>
      <c r="Z103" s="333">
        <v>232</v>
      </c>
      <c r="AA103" s="333">
        <v>72</v>
      </c>
      <c r="AB103" s="333">
        <v>125</v>
      </c>
      <c r="AC103" s="333">
        <v>643</v>
      </c>
      <c r="AD103" s="333">
        <v>219</v>
      </c>
      <c r="AE103" s="333">
        <v>284</v>
      </c>
      <c r="AF103" s="333">
        <v>63</v>
      </c>
      <c r="AG103" s="333">
        <v>77</v>
      </c>
      <c r="AH103" s="333">
        <v>610</v>
      </c>
      <c r="AI103" s="333">
        <v>176</v>
      </c>
      <c r="AJ103" s="333">
        <v>288</v>
      </c>
      <c r="AK103" s="333">
        <v>56</v>
      </c>
      <c r="AL103" s="333">
        <v>90</v>
      </c>
    </row>
    <row r="104" spans="1:38" ht="22.5" customHeight="1" x14ac:dyDescent="0.2">
      <c r="A104" s="539" t="s">
        <v>198</v>
      </c>
      <c r="B104" s="347"/>
      <c r="K104" s="545" t="s">
        <v>109</v>
      </c>
      <c r="L104" s="332" t="s">
        <v>101</v>
      </c>
      <c r="M104" s="351"/>
      <c r="N104" s="333">
        <v>4654</v>
      </c>
      <c r="O104" s="333">
        <v>2131</v>
      </c>
      <c r="P104" s="333">
        <v>1548</v>
      </c>
      <c r="Q104" s="333">
        <v>552</v>
      </c>
      <c r="R104" s="333">
        <v>423</v>
      </c>
      <c r="S104" s="333">
        <v>4790</v>
      </c>
      <c r="T104" s="333">
        <v>2163</v>
      </c>
      <c r="U104" s="333">
        <v>1228</v>
      </c>
      <c r="V104" s="333">
        <v>661</v>
      </c>
      <c r="W104" s="333">
        <v>738</v>
      </c>
      <c r="X104" s="333">
        <v>5290</v>
      </c>
      <c r="Y104" s="333">
        <v>2204</v>
      </c>
      <c r="Z104" s="333">
        <v>1476</v>
      </c>
      <c r="AA104" s="333">
        <v>671</v>
      </c>
      <c r="AB104" s="333">
        <v>939</v>
      </c>
      <c r="AC104" s="333">
        <v>5342</v>
      </c>
      <c r="AD104" s="333">
        <v>2232</v>
      </c>
      <c r="AE104" s="333">
        <v>1739</v>
      </c>
      <c r="AF104" s="333">
        <v>630</v>
      </c>
      <c r="AG104" s="333">
        <v>741</v>
      </c>
      <c r="AH104" s="333">
        <v>5412</v>
      </c>
      <c r="AI104" s="333">
        <v>2370</v>
      </c>
      <c r="AJ104" s="333">
        <v>1646</v>
      </c>
      <c r="AK104" s="333">
        <v>678</v>
      </c>
      <c r="AL104" s="333">
        <v>718</v>
      </c>
    </row>
    <row r="105" spans="1:38" ht="22.5" customHeight="1" x14ac:dyDescent="0.2">
      <c r="A105" s="539"/>
      <c r="B105" s="347"/>
      <c r="K105" s="545"/>
      <c r="L105" s="332" t="s">
        <v>102</v>
      </c>
      <c r="M105" s="351"/>
      <c r="N105" s="333">
        <v>3711</v>
      </c>
      <c r="O105" s="333">
        <v>1587</v>
      </c>
      <c r="P105" s="333">
        <v>1323</v>
      </c>
      <c r="Q105" s="333">
        <v>427</v>
      </c>
      <c r="R105" s="333">
        <v>374</v>
      </c>
      <c r="S105" s="333">
        <v>3656</v>
      </c>
      <c r="T105" s="333">
        <v>1603</v>
      </c>
      <c r="U105" s="333">
        <v>1029</v>
      </c>
      <c r="V105" s="333">
        <v>443</v>
      </c>
      <c r="W105" s="333">
        <v>581</v>
      </c>
      <c r="X105" s="333">
        <v>3931</v>
      </c>
      <c r="Y105" s="333">
        <v>1695</v>
      </c>
      <c r="Z105" s="333">
        <v>1126</v>
      </c>
      <c r="AA105" s="333">
        <v>512</v>
      </c>
      <c r="AB105" s="333">
        <v>598</v>
      </c>
      <c r="AC105" s="333">
        <v>3810</v>
      </c>
      <c r="AD105" s="333">
        <v>1679</v>
      </c>
      <c r="AE105" s="333">
        <v>1260</v>
      </c>
      <c r="AF105" s="333">
        <v>429</v>
      </c>
      <c r="AG105" s="333">
        <v>442</v>
      </c>
      <c r="AH105" s="333">
        <v>3831</v>
      </c>
      <c r="AI105" s="333">
        <v>1714</v>
      </c>
      <c r="AJ105" s="333">
        <v>1178</v>
      </c>
      <c r="AK105" s="333">
        <v>484</v>
      </c>
      <c r="AL105" s="333">
        <v>455</v>
      </c>
    </row>
    <row r="106" spans="1:38" ht="22.5" customHeight="1" x14ac:dyDescent="0.2">
      <c r="A106" s="539"/>
      <c r="B106" s="347"/>
      <c r="K106" s="545"/>
      <c r="L106" s="332" t="s">
        <v>54</v>
      </c>
      <c r="M106" s="351"/>
      <c r="N106" s="333">
        <v>6988</v>
      </c>
      <c r="O106" s="333">
        <v>3215</v>
      </c>
      <c r="P106" s="333">
        <v>2336</v>
      </c>
      <c r="Q106" s="333">
        <v>778</v>
      </c>
      <c r="R106" s="333">
        <v>659</v>
      </c>
      <c r="S106" s="333">
        <v>6981</v>
      </c>
      <c r="T106" s="333">
        <v>3166</v>
      </c>
      <c r="U106" s="333">
        <v>1852</v>
      </c>
      <c r="V106" s="333">
        <v>886</v>
      </c>
      <c r="W106" s="333">
        <v>1077</v>
      </c>
      <c r="X106" s="333">
        <v>7573</v>
      </c>
      <c r="Y106" s="333">
        <v>3266</v>
      </c>
      <c r="Z106" s="333">
        <v>2098</v>
      </c>
      <c r="AA106" s="333">
        <v>953</v>
      </c>
      <c r="AB106" s="333">
        <v>1256</v>
      </c>
      <c r="AC106" s="333">
        <v>7535</v>
      </c>
      <c r="AD106" s="333">
        <v>3275</v>
      </c>
      <c r="AE106" s="333">
        <v>2403</v>
      </c>
      <c r="AF106" s="333">
        <v>866</v>
      </c>
      <c r="AG106" s="333">
        <v>991</v>
      </c>
      <c r="AH106" s="333">
        <v>7703</v>
      </c>
      <c r="AI106" s="333">
        <v>3462</v>
      </c>
      <c r="AJ106" s="333">
        <v>2333</v>
      </c>
      <c r="AK106" s="333">
        <v>961</v>
      </c>
      <c r="AL106" s="333">
        <v>947</v>
      </c>
    </row>
    <row r="107" spans="1:38" ht="22.5" customHeight="1" x14ac:dyDescent="0.2">
      <c r="A107" s="539"/>
      <c r="B107" s="347"/>
      <c r="K107" s="545"/>
      <c r="L107" s="332" t="s">
        <v>55</v>
      </c>
      <c r="M107" s="351"/>
      <c r="N107" s="333">
        <v>1344</v>
      </c>
      <c r="O107" s="333">
        <v>491</v>
      </c>
      <c r="P107" s="333">
        <v>520</v>
      </c>
      <c r="Q107" s="333">
        <v>196</v>
      </c>
      <c r="R107" s="333">
        <v>137</v>
      </c>
      <c r="S107" s="333">
        <v>1438</v>
      </c>
      <c r="T107" s="333">
        <v>589</v>
      </c>
      <c r="U107" s="333">
        <v>397</v>
      </c>
      <c r="V107" s="333">
        <v>214</v>
      </c>
      <c r="W107" s="333">
        <v>238</v>
      </c>
      <c r="X107" s="333">
        <v>1609</v>
      </c>
      <c r="Y107" s="333">
        <v>619</v>
      </c>
      <c r="Z107" s="333">
        <v>494</v>
      </c>
      <c r="AA107" s="333">
        <v>222</v>
      </c>
      <c r="AB107" s="333">
        <v>274</v>
      </c>
      <c r="AC107" s="333">
        <v>1580</v>
      </c>
      <c r="AD107" s="333">
        <v>621</v>
      </c>
      <c r="AE107" s="333">
        <v>582</v>
      </c>
      <c r="AF107" s="333">
        <v>187</v>
      </c>
      <c r="AG107" s="333">
        <v>190</v>
      </c>
      <c r="AH107" s="333">
        <v>1526</v>
      </c>
      <c r="AI107" s="333">
        <v>615</v>
      </c>
      <c r="AJ107" s="333">
        <v>485</v>
      </c>
      <c r="AK107" s="333">
        <v>200</v>
      </c>
      <c r="AL107" s="333">
        <v>226</v>
      </c>
    </row>
    <row r="108" spans="1:38" ht="22.5" customHeight="1" x14ac:dyDescent="0.2">
      <c r="A108" s="539"/>
      <c r="B108" s="347"/>
      <c r="K108" s="545"/>
      <c r="L108" s="332" t="s">
        <v>284</v>
      </c>
      <c r="M108" s="351"/>
      <c r="N108" s="333">
        <v>585</v>
      </c>
      <c r="O108" s="333">
        <v>216</v>
      </c>
      <c r="P108" s="333">
        <v>216</v>
      </c>
      <c r="Q108" s="333">
        <v>94</v>
      </c>
      <c r="R108" s="333">
        <v>59</v>
      </c>
      <c r="S108" s="333">
        <v>583</v>
      </c>
      <c r="T108" s="333">
        <v>231</v>
      </c>
      <c r="U108" s="333">
        <v>150</v>
      </c>
      <c r="V108" s="333">
        <v>96</v>
      </c>
      <c r="W108" s="333">
        <v>106</v>
      </c>
      <c r="X108" s="333">
        <v>590</v>
      </c>
      <c r="Y108" s="333">
        <v>236</v>
      </c>
      <c r="Z108" s="333">
        <v>163</v>
      </c>
      <c r="AA108" s="333">
        <v>93</v>
      </c>
      <c r="AB108" s="333">
        <v>98</v>
      </c>
      <c r="AC108" s="333">
        <v>526</v>
      </c>
      <c r="AD108" s="333">
        <v>203</v>
      </c>
      <c r="AE108" s="333">
        <v>197</v>
      </c>
      <c r="AF108" s="333">
        <v>61</v>
      </c>
      <c r="AG108" s="333">
        <v>65</v>
      </c>
      <c r="AH108" s="333">
        <v>378</v>
      </c>
      <c r="AI108" s="333">
        <v>131</v>
      </c>
      <c r="AJ108" s="333">
        <v>131</v>
      </c>
      <c r="AK108" s="333">
        <v>52</v>
      </c>
      <c r="AL108" s="333">
        <v>64</v>
      </c>
    </row>
    <row r="109" spans="1:38" ht="22.5" customHeight="1" x14ac:dyDescent="0.2">
      <c r="A109" s="539"/>
      <c r="B109" s="347"/>
      <c r="K109" s="545"/>
      <c r="L109" s="332" t="s">
        <v>57</v>
      </c>
      <c r="M109" s="351"/>
      <c r="N109" s="333">
        <v>32</v>
      </c>
      <c r="O109" s="333">
        <v>12</v>
      </c>
      <c r="P109" s="333">
        <v>11</v>
      </c>
      <c r="Q109" s="333">
        <v>5</v>
      </c>
      <c r="R109" s="333">
        <v>4</v>
      </c>
      <c r="S109" s="333">
        <v>29</v>
      </c>
      <c r="T109" s="333">
        <v>11</v>
      </c>
      <c r="U109" s="333">
        <v>6</v>
      </c>
      <c r="V109" s="333">
        <v>6</v>
      </c>
      <c r="W109" s="333">
        <v>6</v>
      </c>
      <c r="X109" s="333">
        <v>30</v>
      </c>
      <c r="Y109" s="333">
        <v>10</v>
      </c>
      <c r="Z109" s="333">
        <v>12</v>
      </c>
      <c r="AA109" s="333">
        <v>5</v>
      </c>
      <c r="AB109" s="333">
        <v>3</v>
      </c>
      <c r="AC109" s="333">
        <v>37</v>
      </c>
      <c r="AD109" s="333">
        <v>17</v>
      </c>
      <c r="AE109" s="333">
        <v>12</v>
      </c>
      <c r="AF109" s="333">
        <v>4</v>
      </c>
      <c r="AG109" s="333">
        <v>4</v>
      </c>
      <c r="AH109" s="333">
        <v>43</v>
      </c>
      <c r="AI109" s="333">
        <v>23</v>
      </c>
      <c r="AJ109" s="333">
        <v>15</v>
      </c>
      <c r="AK109" s="333">
        <v>2</v>
      </c>
      <c r="AL109" s="333">
        <v>3</v>
      </c>
    </row>
    <row r="110" spans="1:38" ht="22.5" customHeight="1" x14ac:dyDescent="0.2">
      <c r="A110" s="539"/>
      <c r="B110" s="347"/>
      <c r="K110" s="545"/>
      <c r="L110" s="332" t="s">
        <v>285</v>
      </c>
      <c r="M110" s="351"/>
      <c r="N110" s="333">
        <v>54</v>
      </c>
      <c r="O110" s="333">
        <v>37</v>
      </c>
      <c r="P110" s="333">
        <v>13</v>
      </c>
      <c r="Q110" s="333">
        <v>1</v>
      </c>
      <c r="R110" s="333">
        <v>3</v>
      </c>
      <c r="S110" s="333">
        <v>96</v>
      </c>
      <c r="T110" s="333">
        <v>58</v>
      </c>
      <c r="U110" s="333">
        <v>26</v>
      </c>
      <c r="V110" s="333">
        <v>4</v>
      </c>
      <c r="W110" s="333">
        <v>8</v>
      </c>
      <c r="X110" s="333">
        <v>52</v>
      </c>
      <c r="Y110" s="333">
        <v>29</v>
      </c>
      <c r="Z110" s="333">
        <v>9</v>
      </c>
      <c r="AA110" s="333">
        <v>4</v>
      </c>
      <c r="AB110" s="333">
        <v>10</v>
      </c>
      <c r="AC110" s="333">
        <v>56</v>
      </c>
      <c r="AD110" s="333">
        <v>26</v>
      </c>
      <c r="AE110" s="333">
        <v>26</v>
      </c>
      <c r="AF110" s="334">
        <v>0</v>
      </c>
      <c r="AG110" s="333">
        <v>4</v>
      </c>
      <c r="AH110" s="333">
        <v>49</v>
      </c>
      <c r="AI110" s="333">
        <v>32</v>
      </c>
      <c r="AJ110" s="333">
        <v>11</v>
      </c>
      <c r="AK110" s="333">
        <v>4</v>
      </c>
      <c r="AL110" s="333">
        <v>2</v>
      </c>
    </row>
    <row r="111" spans="1:38" ht="22.5" x14ac:dyDescent="0.2">
      <c r="A111" s="539"/>
      <c r="B111" s="347"/>
      <c r="K111" s="545"/>
      <c r="L111" s="332" t="s">
        <v>286</v>
      </c>
      <c r="M111" s="351"/>
      <c r="N111" s="333">
        <v>2677</v>
      </c>
      <c r="O111" s="333">
        <v>1301</v>
      </c>
      <c r="P111" s="333">
        <v>809</v>
      </c>
      <c r="Q111" s="333">
        <v>378</v>
      </c>
      <c r="R111" s="333">
        <v>189</v>
      </c>
      <c r="S111" s="333">
        <v>2846</v>
      </c>
      <c r="T111" s="333">
        <v>1335</v>
      </c>
      <c r="U111" s="333">
        <v>637</v>
      </c>
      <c r="V111" s="333">
        <v>487</v>
      </c>
      <c r="W111" s="333">
        <v>387</v>
      </c>
      <c r="X111" s="333">
        <v>3417</v>
      </c>
      <c r="Y111" s="333">
        <v>1493</v>
      </c>
      <c r="Z111" s="333">
        <v>832</v>
      </c>
      <c r="AA111" s="333">
        <v>604</v>
      </c>
      <c r="AB111" s="333">
        <v>488</v>
      </c>
      <c r="AC111" s="333">
        <v>3538</v>
      </c>
      <c r="AD111" s="333">
        <v>1588</v>
      </c>
      <c r="AE111" s="333">
        <v>1027</v>
      </c>
      <c r="AF111" s="333">
        <v>531</v>
      </c>
      <c r="AG111" s="333">
        <v>392</v>
      </c>
      <c r="AH111" s="333">
        <v>3708</v>
      </c>
      <c r="AI111" s="333">
        <v>1738</v>
      </c>
      <c r="AJ111" s="333">
        <v>961</v>
      </c>
      <c r="AK111" s="333">
        <v>601</v>
      </c>
      <c r="AL111" s="333">
        <v>408</v>
      </c>
    </row>
    <row r="112" spans="1:38" ht="22.5" x14ac:dyDescent="0.2">
      <c r="A112" s="539"/>
      <c r="B112" s="347"/>
      <c r="K112" s="545"/>
      <c r="L112" s="332" t="s">
        <v>170</v>
      </c>
      <c r="M112" s="351"/>
      <c r="N112" s="333">
        <v>3097</v>
      </c>
      <c r="O112" s="333">
        <v>1383</v>
      </c>
      <c r="P112" s="333">
        <v>1005</v>
      </c>
      <c r="Q112" s="333">
        <v>390</v>
      </c>
      <c r="R112" s="333">
        <v>319</v>
      </c>
      <c r="S112" s="333">
        <v>2931</v>
      </c>
      <c r="T112" s="333">
        <v>1404</v>
      </c>
      <c r="U112" s="333">
        <v>670</v>
      </c>
      <c r="V112" s="333">
        <v>389</v>
      </c>
      <c r="W112" s="333">
        <v>468</v>
      </c>
      <c r="X112" s="333">
        <v>2951</v>
      </c>
      <c r="Y112" s="333">
        <v>1343</v>
      </c>
      <c r="Z112" s="333">
        <v>697</v>
      </c>
      <c r="AA112" s="333">
        <v>360</v>
      </c>
      <c r="AB112" s="333">
        <v>551</v>
      </c>
      <c r="AC112" s="333">
        <v>2812</v>
      </c>
      <c r="AD112" s="333">
        <v>1266</v>
      </c>
      <c r="AE112" s="333">
        <v>797</v>
      </c>
      <c r="AF112" s="333">
        <v>336</v>
      </c>
      <c r="AG112" s="333">
        <v>413</v>
      </c>
      <c r="AH112" s="333">
        <v>2659</v>
      </c>
      <c r="AI112" s="333">
        <v>1226</v>
      </c>
      <c r="AJ112" s="333">
        <v>726</v>
      </c>
      <c r="AK112" s="333">
        <v>354</v>
      </c>
      <c r="AL112" s="333">
        <v>353</v>
      </c>
    </row>
    <row r="113" spans="1:38" ht="22.5" x14ac:dyDescent="0.2">
      <c r="A113" s="539"/>
      <c r="B113" s="347"/>
      <c r="K113" s="545"/>
      <c r="L113" s="332" t="s">
        <v>60</v>
      </c>
      <c r="M113" s="351"/>
      <c r="N113" s="333">
        <v>829</v>
      </c>
      <c r="O113" s="333">
        <v>306</v>
      </c>
      <c r="P113" s="333">
        <v>313</v>
      </c>
      <c r="Q113" s="333">
        <v>88</v>
      </c>
      <c r="R113" s="333">
        <v>122</v>
      </c>
      <c r="S113" s="333">
        <v>795</v>
      </c>
      <c r="T113" s="333">
        <v>293</v>
      </c>
      <c r="U113" s="333">
        <v>246</v>
      </c>
      <c r="V113" s="333">
        <v>81</v>
      </c>
      <c r="W113" s="333">
        <v>175</v>
      </c>
      <c r="X113" s="333">
        <v>821</v>
      </c>
      <c r="Y113" s="333">
        <v>278</v>
      </c>
      <c r="Z113" s="333">
        <v>295</v>
      </c>
      <c r="AA113" s="333">
        <v>72</v>
      </c>
      <c r="AB113" s="333">
        <v>176</v>
      </c>
      <c r="AC113" s="333">
        <v>797</v>
      </c>
      <c r="AD113" s="333">
        <v>286</v>
      </c>
      <c r="AE113" s="333">
        <v>312</v>
      </c>
      <c r="AF113" s="333">
        <v>68</v>
      </c>
      <c r="AG113" s="333">
        <v>131</v>
      </c>
      <c r="AH113" s="333">
        <v>834</v>
      </c>
      <c r="AI113" s="333">
        <v>301</v>
      </c>
      <c r="AJ113" s="333">
        <v>329</v>
      </c>
      <c r="AK113" s="333">
        <v>62</v>
      </c>
      <c r="AL113" s="333">
        <v>142</v>
      </c>
    </row>
    <row r="114" spans="1:38" ht="22.5" customHeight="1" x14ac:dyDescent="0.2">
      <c r="A114" s="539"/>
      <c r="B114" s="347"/>
      <c r="K114" s="545"/>
      <c r="L114" s="332" t="s">
        <v>171</v>
      </c>
      <c r="M114" s="351"/>
      <c r="N114" s="333">
        <v>1389</v>
      </c>
      <c r="O114" s="333">
        <v>505</v>
      </c>
      <c r="P114" s="333">
        <v>632</v>
      </c>
      <c r="Q114" s="333">
        <v>106</v>
      </c>
      <c r="R114" s="333">
        <v>146</v>
      </c>
      <c r="S114" s="333">
        <v>1435</v>
      </c>
      <c r="T114" s="333">
        <v>477</v>
      </c>
      <c r="U114" s="333">
        <v>590</v>
      </c>
      <c r="V114" s="333">
        <v>125</v>
      </c>
      <c r="W114" s="333">
        <v>243</v>
      </c>
      <c r="X114" s="333">
        <v>1593</v>
      </c>
      <c r="Y114" s="333">
        <v>544</v>
      </c>
      <c r="Z114" s="333">
        <v>655</v>
      </c>
      <c r="AA114" s="333">
        <v>129</v>
      </c>
      <c r="AB114" s="333">
        <v>265</v>
      </c>
      <c r="AC114" s="333">
        <v>1511</v>
      </c>
      <c r="AD114" s="333">
        <v>521</v>
      </c>
      <c r="AE114" s="333">
        <v>688</v>
      </c>
      <c r="AF114" s="333">
        <v>104</v>
      </c>
      <c r="AG114" s="333">
        <v>198</v>
      </c>
      <c r="AH114" s="333">
        <v>1598</v>
      </c>
      <c r="AI114" s="333">
        <v>585</v>
      </c>
      <c r="AJ114" s="333">
        <v>680</v>
      </c>
      <c r="AK114" s="333">
        <v>120</v>
      </c>
      <c r="AL114" s="333">
        <v>213</v>
      </c>
    </row>
    <row r="115" spans="1:38" ht="22.5" customHeight="1" x14ac:dyDescent="0.2">
      <c r="A115" s="539"/>
      <c r="B115" s="347"/>
      <c r="K115" s="545"/>
      <c r="L115" s="332" t="s">
        <v>287</v>
      </c>
      <c r="M115" s="351"/>
      <c r="N115" s="333">
        <v>319</v>
      </c>
      <c r="O115" s="333">
        <v>186</v>
      </c>
      <c r="P115" s="333">
        <v>99</v>
      </c>
      <c r="Q115" s="333">
        <v>16</v>
      </c>
      <c r="R115" s="333">
        <v>18</v>
      </c>
      <c r="S115" s="333">
        <v>343</v>
      </c>
      <c r="T115" s="333">
        <v>199</v>
      </c>
      <c r="U115" s="333">
        <v>88</v>
      </c>
      <c r="V115" s="333">
        <v>18</v>
      </c>
      <c r="W115" s="333">
        <v>38</v>
      </c>
      <c r="X115" s="333">
        <v>387</v>
      </c>
      <c r="Y115" s="333">
        <v>212</v>
      </c>
      <c r="Z115" s="333">
        <v>114</v>
      </c>
      <c r="AA115" s="333">
        <v>14</v>
      </c>
      <c r="AB115" s="333">
        <v>47</v>
      </c>
      <c r="AC115" s="333">
        <v>438</v>
      </c>
      <c r="AD115" s="333">
        <v>224</v>
      </c>
      <c r="AE115" s="333">
        <v>149</v>
      </c>
      <c r="AF115" s="333">
        <v>20</v>
      </c>
      <c r="AG115" s="333">
        <v>45</v>
      </c>
      <c r="AH115" s="333">
        <v>395</v>
      </c>
      <c r="AI115" s="333">
        <v>202</v>
      </c>
      <c r="AJ115" s="333">
        <v>117</v>
      </c>
      <c r="AK115" s="333">
        <v>21</v>
      </c>
      <c r="AL115" s="333">
        <v>55</v>
      </c>
    </row>
    <row r="116" spans="1:38" ht="22.5" customHeight="1" x14ac:dyDescent="0.2">
      <c r="A116" s="539"/>
      <c r="B116" s="347"/>
      <c r="K116" s="545"/>
      <c r="L116" s="332" t="s">
        <v>288</v>
      </c>
      <c r="M116" s="351"/>
      <c r="N116" s="333">
        <v>4175</v>
      </c>
      <c r="O116" s="333">
        <v>2031</v>
      </c>
      <c r="P116" s="333">
        <v>1395</v>
      </c>
      <c r="Q116" s="333">
        <v>357</v>
      </c>
      <c r="R116" s="333">
        <v>392</v>
      </c>
      <c r="S116" s="333">
        <v>4024</v>
      </c>
      <c r="T116" s="333">
        <v>1877</v>
      </c>
      <c r="U116" s="333">
        <v>1142</v>
      </c>
      <c r="V116" s="333">
        <v>416</v>
      </c>
      <c r="W116" s="333">
        <v>589</v>
      </c>
      <c r="X116" s="333">
        <v>4414</v>
      </c>
      <c r="Y116" s="333">
        <v>2119</v>
      </c>
      <c r="Z116" s="333">
        <v>1191</v>
      </c>
      <c r="AA116" s="333">
        <v>408</v>
      </c>
      <c r="AB116" s="333">
        <v>696</v>
      </c>
      <c r="AC116" s="333">
        <v>4464</v>
      </c>
      <c r="AD116" s="333">
        <v>2207</v>
      </c>
      <c r="AE116" s="333">
        <v>1353</v>
      </c>
      <c r="AF116" s="333">
        <v>347</v>
      </c>
      <c r="AG116" s="333">
        <v>557</v>
      </c>
      <c r="AH116" s="333">
        <v>4580</v>
      </c>
      <c r="AI116" s="333">
        <v>2297</v>
      </c>
      <c r="AJ116" s="333">
        <v>1331</v>
      </c>
      <c r="AK116" s="333">
        <v>380</v>
      </c>
      <c r="AL116" s="333">
        <v>572</v>
      </c>
    </row>
    <row r="117" spans="1:38" ht="22.5" customHeight="1" x14ac:dyDescent="0.2">
      <c r="A117" s="539"/>
      <c r="B117" s="347"/>
      <c r="K117" s="545"/>
      <c r="L117" s="332" t="s">
        <v>289</v>
      </c>
      <c r="M117" s="351"/>
      <c r="N117" s="333">
        <v>3565</v>
      </c>
      <c r="O117" s="333">
        <v>1430</v>
      </c>
      <c r="P117" s="333">
        <v>1227</v>
      </c>
      <c r="Q117" s="333">
        <v>563</v>
      </c>
      <c r="R117" s="333">
        <v>345</v>
      </c>
      <c r="S117" s="333">
        <v>3825</v>
      </c>
      <c r="T117" s="333">
        <v>1643</v>
      </c>
      <c r="U117" s="333">
        <v>909</v>
      </c>
      <c r="V117" s="333">
        <v>630</v>
      </c>
      <c r="W117" s="333">
        <v>643</v>
      </c>
      <c r="X117" s="333">
        <v>4131</v>
      </c>
      <c r="Y117" s="333">
        <v>1536</v>
      </c>
      <c r="Z117" s="333">
        <v>1139</v>
      </c>
      <c r="AA117" s="333">
        <v>725</v>
      </c>
      <c r="AB117" s="333">
        <v>731</v>
      </c>
      <c r="AC117" s="333">
        <v>3999</v>
      </c>
      <c r="AD117" s="333">
        <v>1497</v>
      </c>
      <c r="AE117" s="333">
        <v>1325</v>
      </c>
      <c r="AF117" s="333">
        <v>663</v>
      </c>
      <c r="AG117" s="333">
        <v>514</v>
      </c>
      <c r="AH117" s="333">
        <v>3878</v>
      </c>
      <c r="AI117" s="333">
        <v>1511</v>
      </c>
      <c r="AJ117" s="333">
        <v>1170</v>
      </c>
      <c r="AK117" s="333">
        <v>710</v>
      </c>
      <c r="AL117" s="333">
        <v>487</v>
      </c>
    </row>
    <row r="118" spans="1:38" ht="22.5" customHeight="1" x14ac:dyDescent="0.2">
      <c r="A118" s="539"/>
      <c r="B118" s="347"/>
      <c r="K118" s="545"/>
      <c r="L118" s="332" t="s">
        <v>64</v>
      </c>
      <c r="M118" s="351"/>
      <c r="N118" s="333">
        <v>285</v>
      </c>
      <c r="O118" s="333">
        <v>92</v>
      </c>
      <c r="P118" s="333">
        <v>138</v>
      </c>
      <c r="Q118" s="333">
        <v>22</v>
      </c>
      <c r="R118" s="333">
        <v>33</v>
      </c>
      <c r="S118" s="333">
        <v>327</v>
      </c>
      <c r="T118" s="333">
        <v>112</v>
      </c>
      <c r="U118" s="333">
        <v>131</v>
      </c>
      <c r="V118" s="333">
        <v>32</v>
      </c>
      <c r="W118" s="333">
        <v>52</v>
      </c>
      <c r="X118" s="333">
        <v>426</v>
      </c>
      <c r="Y118" s="333">
        <v>148</v>
      </c>
      <c r="Z118" s="333">
        <v>176</v>
      </c>
      <c r="AA118" s="333">
        <v>33</v>
      </c>
      <c r="AB118" s="333">
        <v>69</v>
      </c>
      <c r="AC118" s="333">
        <v>435</v>
      </c>
      <c r="AD118" s="333">
        <v>131</v>
      </c>
      <c r="AE118" s="333">
        <v>213</v>
      </c>
      <c r="AF118" s="333">
        <v>27</v>
      </c>
      <c r="AG118" s="333">
        <v>64</v>
      </c>
      <c r="AH118" s="333">
        <v>483</v>
      </c>
      <c r="AI118" s="333">
        <v>161</v>
      </c>
      <c r="AJ118" s="333">
        <v>204</v>
      </c>
      <c r="AK118" s="333">
        <v>46</v>
      </c>
      <c r="AL118" s="333">
        <v>72</v>
      </c>
    </row>
    <row r="119" spans="1:38" ht="22.5" customHeight="1" x14ac:dyDescent="0.2">
      <c r="A119" s="539"/>
      <c r="B119" s="347"/>
      <c r="K119" s="545"/>
      <c r="L119" s="332" t="s">
        <v>290</v>
      </c>
      <c r="M119" s="351"/>
      <c r="N119" s="333">
        <v>340</v>
      </c>
      <c r="O119" s="333">
        <v>165</v>
      </c>
      <c r="P119" s="333">
        <v>111</v>
      </c>
      <c r="Q119" s="333">
        <v>37</v>
      </c>
      <c r="R119" s="333">
        <v>27</v>
      </c>
      <c r="S119" s="333">
        <v>270</v>
      </c>
      <c r="T119" s="333">
        <v>134</v>
      </c>
      <c r="U119" s="333">
        <v>75</v>
      </c>
      <c r="V119" s="333">
        <v>26</v>
      </c>
      <c r="W119" s="333">
        <v>35</v>
      </c>
      <c r="X119" s="333">
        <v>250</v>
      </c>
      <c r="Y119" s="333">
        <v>96</v>
      </c>
      <c r="Z119" s="333">
        <v>96</v>
      </c>
      <c r="AA119" s="333">
        <v>17</v>
      </c>
      <c r="AB119" s="333">
        <v>41</v>
      </c>
      <c r="AC119" s="333">
        <v>254</v>
      </c>
      <c r="AD119" s="333">
        <v>76</v>
      </c>
      <c r="AE119" s="333">
        <v>108</v>
      </c>
      <c r="AF119" s="333">
        <v>22</v>
      </c>
      <c r="AG119" s="333">
        <v>48</v>
      </c>
      <c r="AH119" s="333">
        <v>302</v>
      </c>
      <c r="AI119" s="333">
        <v>115</v>
      </c>
      <c r="AJ119" s="333">
        <v>119</v>
      </c>
      <c r="AK119" s="333">
        <v>26</v>
      </c>
      <c r="AL119" s="333">
        <v>42</v>
      </c>
    </row>
    <row r="120" spans="1:38" ht="22.5" x14ac:dyDescent="0.2">
      <c r="A120" s="539"/>
      <c r="B120" s="347"/>
      <c r="K120" s="545"/>
      <c r="L120" s="332" t="s">
        <v>40</v>
      </c>
      <c r="M120" s="351"/>
      <c r="N120" s="333">
        <v>252</v>
      </c>
      <c r="O120" s="333">
        <v>53</v>
      </c>
      <c r="P120" s="333">
        <v>117</v>
      </c>
      <c r="Q120" s="333">
        <v>80</v>
      </c>
      <c r="R120" s="333">
        <v>2</v>
      </c>
      <c r="S120" s="333">
        <v>97</v>
      </c>
      <c r="T120" s="333">
        <v>22</v>
      </c>
      <c r="U120" s="333">
        <v>32</v>
      </c>
      <c r="V120" s="333">
        <v>43</v>
      </c>
      <c r="W120" s="334">
        <v>0</v>
      </c>
      <c r="X120" s="333">
        <v>58</v>
      </c>
      <c r="Y120" s="333">
        <v>18</v>
      </c>
      <c r="Z120" s="333">
        <v>8</v>
      </c>
      <c r="AA120" s="333">
        <v>32</v>
      </c>
      <c r="AB120" s="334">
        <v>0</v>
      </c>
      <c r="AC120" s="333">
        <v>57</v>
      </c>
      <c r="AD120" s="333">
        <v>22</v>
      </c>
      <c r="AE120" s="333">
        <v>12</v>
      </c>
      <c r="AF120" s="333">
        <v>22</v>
      </c>
      <c r="AG120" s="333">
        <v>1</v>
      </c>
      <c r="AH120" s="333">
        <v>69</v>
      </c>
      <c r="AI120" s="333">
        <v>17</v>
      </c>
      <c r="AJ120" s="333">
        <v>14</v>
      </c>
      <c r="AK120" s="333">
        <v>37</v>
      </c>
      <c r="AL120" s="333">
        <v>1</v>
      </c>
    </row>
    <row r="121" spans="1:38" ht="22.5" x14ac:dyDescent="0.2">
      <c r="A121" s="539"/>
      <c r="B121" s="347"/>
      <c r="K121" s="545"/>
      <c r="L121" s="332" t="s">
        <v>291</v>
      </c>
      <c r="M121" s="351"/>
      <c r="N121" s="333">
        <v>4990</v>
      </c>
      <c r="O121" s="333">
        <v>2226</v>
      </c>
      <c r="P121" s="333">
        <v>1704</v>
      </c>
      <c r="Q121" s="333">
        <v>703</v>
      </c>
      <c r="R121" s="333">
        <v>357</v>
      </c>
      <c r="S121" s="333">
        <v>4949</v>
      </c>
      <c r="T121" s="333">
        <v>2274</v>
      </c>
      <c r="U121" s="333">
        <v>1285</v>
      </c>
      <c r="V121" s="333">
        <v>809</v>
      </c>
      <c r="W121" s="333">
        <v>581</v>
      </c>
      <c r="X121" s="333">
        <v>5234</v>
      </c>
      <c r="Y121" s="333">
        <v>2314</v>
      </c>
      <c r="Z121" s="333">
        <v>1330</v>
      </c>
      <c r="AA121" s="333">
        <v>882</v>
      </c>
      <c r="AB121" s="333">
        <v>708</v>
      </c>
      <c r="AC121" s="333">
        <v>5308</v>
      </c>
      <c r="AD121" s="333">
        <v>2437</v>
      </c>
      <c r="AE121" s="333">
        <v>1499</v>
      </c>
      <c r="AF121" s="333">
        <v>820</v>
      </c>
      <c r="AG121" s="333">
        <v>552</v>
      </c>
      <c r="AH121" s="333">
        <v>5487</v>
      </c>
      <c r="AI121" s="333">
        <v>2579</v>
      </c>
      <c r="AJ121" s="333">
        <v>1433</v>
      </c>
      <c r="AK121" s="333">
        <v>904</v>
      </c>
      <c r="AL121" s="333">
        <v>571</v>
      </c>
    </row>
    <row r="122" spans="1:38" ht="22.5" customHeight="1" x14ac:dyDescent="0.2">
      <c r="A122" s="539"/>
      <c r="B122" s="347"/>
      <c r="K122" s="545"/>
      <c r="L122" s="332" t="s">
        <v>293</v>
      </c>
      <c r="M122" s="351"/>
      <c r="N122" s="333">
        <v>380</v>
      </c>
      <c r="O122" s="333">
        <v>119</v>
      </c>
      <c r="P122" s="333">
        <v>169</v>
      </c>
      <c r="Q122" s="333">
        <v>28</v>
      </c>
      <c r="R122" s="333">
        <v>64</v>
      </c>
      <c r="S122" s="333">
        <v>462</v>
      </c>
      <c r="T122" s="333">
        <v>133</v>
      </c>
      <c r="U122" s="333">
        <v>217</v>
      </c>
      <c r="V122" s="333">
        <v>37</v>
      </c>
      <c r="W122" s="333">
        <v>75</v>
      </c>
      <c r="X122" s="333">
        <v>575</v>
      </c>
      <c r="Y122" s="333">
        <v>159</v>
      </c>
      <c r="Z122" s="333">
        <v>273</v>
      </c>
      <c r="AA122" s="333">
        <v>40</v>
      </c>
      <c r="AB122" s="333">
        <v>103</v>
      </c>
      <c r="AC122" s="333">
        <v>571</v>
      </c>
      <c r="AD122" s="333">
        <v>147</v>
      </c>
      <c r="AE122" s="333">
        <v>306</v>
      </c>
      <c r="AF122" s="333">
        <v>32</v>
      </c>
      <c r="AG122" s="333">
        <v>86</v>
      </c>
      <c r="AH122" s="333">
        <v>648</v>
      </c>
      <c r="AI122" s="333">
        <v>171</v>
      </c>
      <c r="AJ122" s="333">
        <v>322</v>
      </c>
      <c r="AK122" s="333">
        <v>49</v>
      </c>
      <c r="AL122" s="333">
        <v>106</v>
      </c>
    </row>
    <row r="123" spans="1:38" ht="22.5" customHeight="1" x14ac:dyDescent="0.2">
      <c r="A123" s="539"/>
      <c r="B123" s="347"/>
      <c r="K123" s="545"/>
      <c r="L123" s="332" t="s">
        <v>271</v>
      </c>
      <c r="M123" s="351"/>
      <c r="N123" s="333">
        <v>8365</v>
      </c>
      <c r="O123" s="333">
        <v>3718</v>
      </c>
      <c r="P123" s="333">
        <v>2871</v>
      </c>
      <c r="Q123" s="333">
        <v>979</v>
      </c>
      <c r="R123" s="333">
        <v>797</v>
      </c>
      <c r="S123" s="333">
        <v>8446</v>
      </c>
      <c r="T123" s="333">
        <v>3766</v>
      </c>
      <c r="U123" s="333">
        <v>2257</v>
      </c>
      <c r="V123" s="333">
        <v>1104</v>
      </c>
      <c r="W123" s="333">
        <v>1319</v>
      </c>
      <c r="X123" s="333">
        <v>9221</v>
      </c>
      <c r="Y123" s="333">
        <v>3899</v>
      </c>
      <c r="Z123" s="333">
        <v>2602</v>
      </c>
      <c r="AA123" s="333">
        <v>1183</v>
      </c>
      <c r="AB123" s="333">
        <v>1537</v>
      </c>
      <c r="AC123" s="333">
        <v>9152</v>
      </c>
      <c r="AD123" s="333">
        <v>3911</v>
      </c>
      <c r="AE123" s="333">
        <v>2999</v>
      </c>
      <c r="AF123" s="333">
        <v>1059</v>
      </c>
      <c r="AG123" s="333">
        <v>1183</v>
      </c>
      <c r="AH123" s="333">
        <v>9243</v>
      </c>
      <c r="AI123" s="333">
        <v>4084</v>
      </c>
      <c r="AJ123" s="333">
        <v>2824</v>
      </c>
      <c r="AK123" s="333">
        <v>1162</v>
      </c>
      <c r="AL123" s="333">
        <v>1173</v>
      </c>
    </row>
    <row r="124" spans="1:38" ht="22.5" x14ac:dyDescent="0.2">
      <c r="A124" s="539"/>
      <c r="B124" s="347"/>
      <c r="K124" s="545"/>
      <c r="L124" s="332" t="s">
        <v>359</v>
      </c>
      <c r="M124" s="351"/>
      <c r="N124" s="333">
        <v>7985</v>
      </c>
      <c r="O124" s="333">
        <v>3599</v>
      </c>
      <c r="P124" s="333">
        <v>2702</v>
      </c>
      <c r="Q124" s="333">
        <v>951</v>
      </c>
      <c r="R124" s="333">
        <v>733</v>
      </c>
      <c r="S124" s="333">
        <v>7984</v>
      </c>
      <c r="T124" s="333">
        <v>3633</v>
      </c>
      <c r="U124" s="333">
        <v>2040</v>
      </c>
      <c r="V124" s="333">
        <v>1067</v>
      </c>
      <c r="W124" s="333">
        <v>1244</v>
      </c>
      <c r="X124" s="333">
        <v>8646</v>
      </c>
      <c r="Y124" s="333">
        <v>3740</v>
      </c>
      <c r="Z124" s="333">
        <v>2329</v>
      </c>
      <c r="AA124" s="333">
        <v>1143</v>
      </c>
      <c r="AB124" s="333">
        <v>1434</v>
      </c>
      <c r="AC124" s="333">
        <v>8581</v>
      </c>
      <c r="AD124" s="333">
        <v>3764</v>
      </c>
      <c r="AE124" s="333">
        <v>2693</v>
      </c>
      <c r="AF124" s="333">
        <v>1027</v>
      </c>
      <c r="AG124" s="333">
        <v>1097</v>
      </c>
      <c r="AH124" s="333">
        <v>8595</v>
      </c>
      <c r="AI124" s="333">
        <v>3913</v>
      </c>
      <c r="AJ124" s="333">
        <v>2502</v>
      </c>
      <c r="AK124" s="333">
        <v>1113</v>
      </c>
      <c r="AL124" s="333">
        <v>1067</v>
      </c>
    </row>
    <row r="125" spans="1:38" ht="22.5" customHeight="1" x14ac:dyDescent="0.2">
      <c r="A125" s="539"/>
      <c r="B125" s="347"/>
      <c r="K125" s="545"/>
      <c r="L125" s="332" t="s">
        <v>41</v>
      </c>
      <c r="M125" s="351"/>
      <c r="N125" s="333">
        <v>1221</v>
      </c>
      <c r="O125" s="333">
        <v>478</v>
      </c>
      <c r="P125" s="333">
        <v>485</v>
      </c>
      <c r="Q125" s="333">
        <v>252</v>
      </c>
      <c r="R125" s="333">
        <v>6</v>
      </c>
      <c r="S125" s="333">
        <v>1199</v>
      </c>
      <c r="T125" s="333">
        <v>471</v>
      </c>
      <c r="U125" s="333">
        <v>371</v>
      </c>
      <c r="V125" s="333">
        <v>334</v>
      </c>
      <c r="W125" s="333">
        <v>23</v>
      </c>
      <c r="X125" s="333">
        <v>1173</v>
      </c>
      <c r="Y125" s="333">
        <v>460</v>
      </c>
      <c r="Z125" s="333">
        <v>317</v>
      </c>
      <c r="AA125" s="333">
        <v>373</v>
      </c>
      <c r="AB125" s="333">
        <v>23</v>
      </c>
      <c r="AC125" s="333">
        <v>1163</v>
      </c>
      <c r="AD125" s="333">
        <v>502</v>
      </c>
      <c r="AE125" s="333">
        <v>302</v>
      </c>
      <c r="AF125" s="333">
        <v>347</v>
      </c>
      <c r="AG125" s="333">
        <v>12</v>
      </c>
      <c r="AH125" s="333">
        <v>1303</v>
      </c>
      <c r="AI125" s="333">
        <v>522</v>
      </c>
      <c r="AJ125" s="333">
        <v>349</v>
      </c>
      <c r="AK125" s="333">
        <v>428</v>
      </c>
      <c r="AL125" s="333">
        <v>4</v>
      </c>
    </row>
    <row r="126" spans="1:38" ht="22.5" customHeight="1" x14ac:dyDescent="0.2">
      <c r="A126" s="539"/>
      <c r="B126" s="347"/>
      <c r="K126" s="545"/>
      <c r="L126" s="332" t="s">
        <v>42</v>
      </c>
      <c r="M126" s="351"/>
      <c r="N126" s="333">
        <v>1302</v>
      </c>
      <c r="O126" s="333">
        <v>597</v>
      </c>
      <c r="P126" s="333">
        <v>454</v>
      </c>
      <c r="Q126" s="333">
        <v>180</v>
      </c>
      <c r="R126" s="333">
        <v>71</v>
      </c>
      <c r="S126" s="333">
        <v>1366</v>
      </c>
      <c r="T126" s="333">
        <v>650</v>
      </c>
      <c r="U126" s="333">
        <v>348</v>
      </c>
      <c r="V126" s="333">
        <v>258</v>
      </c>
      <c r="W126" s="333">
        <v>110</v>
      </c>
      <c r="X126" s="333">
        <v>1531</v>
      </c>
      <c r="Y126" s="333">
        <v>680</v>
      </c>
      <c r="Z126" s="333">
        <v>400</v>
      </c>
      <c r="AA126" s="333">
        <v>293</v>
      </c>
      <c r="AB126" s="333">
        <v>158</v>
      </c>
      <c r="AC126" s="333">
        <v>1532</v>
      </c>
      <c r="AD126" s="333">
        <v>722</v>
      </c>
      <c r="AE126" s="333">
        <v>412</v>
      </c>
      <c r="AF126" s="333">
        <v>275</v>
      </c>
      <c r="AG126" s="333">
        <v>123</v>
      </c>
      <c r="AH126" s="333">
        <v>1616</v>
      </c>
      <c r="AI126" s="333">
        <v>848</v>
      </c>
      <c r="AJ126" s="333">
        <v>369</v>
      </c>
      <c r="AK126" s="333">
        <v>291</v>
      </c>
      <c r="AL126" s="333">
        <v>108</v>
      </c>
    </row>
    <row r="127" spans="1:38" ht="22.5" customHeight="1" x14ac:dyDescent="0.2">
      <c r="A127" s="539"/>
      <c r="B127" s="347"/>
      <c r="K127" s="545"/>
      <c r="L127" s="332" t="s">
        <v>43</v>
      </c>
      <c r="M127" s="351"/>
      <c r="N127" s="333">
        <v>1134</v>
      </c>
      <c r="O127" s="333">
        <v>576</v>
      </c>
      <c r="P127" s="333">
        <v>328</v>
      </c>
      <c r="Q127" s="333">
        <v>93</v>
      </c>
      <c r="R127" s="333">
        <v>137</v>
      </c>
      <c r="S127" s="333">
        <v>1160</v>
      </c>
      <c r="T127" s="333">
        <v>594</v>
      </c>
      <c r="U127" s="333">
        <v>266</v>
      </c>
      <c r="V127" s="333">
        <v>100</v>
      </c>
      <c r="W127" s="333">
        <v>200</v>
      </c>
      <c r="X127" s="333">
        <v>1256</v>
      </c>
      <c r="Y127" s="333">
        <v>597</v>
      </c>
      <c r="Z127" s="333">
        <v>304</v>
      </c>
      <c r="AA127" s="333">
        <v>102</v>
      </c>
      <c r="AB127" s="333">
        <v>253</v>
      </c>
      <c r="AC127" s="333">
        <v>1325</v>
      </c>
      <c r="AD127" s="333">
        <v>625</v>
      </c>
      <c r="AE127" s="333">
        <v>403</v>
      </c>
      <c r="AF127" s="333">
        <v>98</v>
      </c>
      <c r="AG127" s="333">
        <v>199</v>
      </c>
      <c r="AH127" s="333">
        <v>1328</v>
      </c>
      <c r="AI127" s="333">
        <v>639</v>
      </c>
      <c r="AJ127" s="333">
        <v>366</v>
      </c>
      <c r="AK127" s="333">
        <v>85</v>
      </c>
      <c r="AL127" s="333">
        <v>238</v>
      </c>
    </row>
    <row r="128" spans="1:38" ht="22.5" customHeight="1" x14ac:dyDescent="0.2">
      <c r="A128" s="539"/>
      <c r="B128" s="347"/>
      <c r="K128" s="545"/>
      <c r="L128" s="332" t="s">
        <v>44</v>
      </c>
      <c r="M128" s="351"/>
      <c r="N128" s="333">
        <v>1081</v>
      </c>
      <c r="O128" s="333">
        <v>522</v>
      </c>
      <c r="P128" s="333">
        <v>320</v>
      </c>
      <c r="Q128" s="333">
        <v>98</v>
      </c>
      <c r="R128" s="333">
        <v>141</v>
      </c>
      <c r="S128" s="333">
        <v>1127</v>
      </c>
      <c r="T128" s="333">
        <v>537</v>
      </c>
      <c r="U128" s="333">
        <v>268</v>
      </c>
      <c r="V128" s="333">
        <v>74</v>
      </c>
      <c r="W128" s="333">
        <v>248</v>
      </c>
      <c r="X128" s="333">
        <v>1216</v>
      </c>
      <c r="Y128" s="333">
        <v>559</v>
      </c>
      <c r="Z128" s="333">
        <v>301</v>
      </c>
      <c r="AA128" s="333">
        <v>82</v>
      </c>
      <c r="AB128" s="333">
        <v>274</v>
      </c>
      <c r="AC128" s="333">
        <v>1231</v>
      </c>
      <c r="AD128" s="333">
        <v>566</v>
      </c>
      <c r="AE128" s="333">
        <v>370</v>
      </c>
      <c r="AF128" s="333">
        <v>78</v>
      </c>
      <c r="AG128" s="333">
        <v>217</v>
      </c>
      <c r="AH128" s="333">
        <v>1171</v>
      </c>
      <c r="AI128" s="333">
        <v>553</v>
      </c>
      <c r="AJ128" s="333">
        <v>335</v>
      </c>
      <c r="AK128" s="333">
        <v>63</v>
      </c>
      <c r="AL128" s="333">
        <v>220</v>
      </c>
    </row>
    <row r="129" spans="1:38" ht="22.5" customHeight="1" x14ac:dyDescent="0.2">
      <c r="A129" s="539"/>
      <c r="B129" s="347"/>
      <c r="K129" s="545"/>
      <c r="L129" s="332" t="s">
        <v>46</v>
      </c>
      <c r="M129" s="351"/>
      <c r="N129" s="333">
        <v>997</v>
      </c>
      <c r="O129" s="333">
        <v>500</v>
      </c>
      <c r="P129" s="333">
        <v>286</v>
      </c>
      <c r="Q129" s="333">
        <v>81</v>
      </c>
      <c r="R129" s="333">
        <v>130</v>
      </c>
      <c r="S129" s="333">
        <v>985</v>
      </c>
      <c r="T129" s="333">
        <v>452</v>
      </c>
      <c r="U129" s="333">
        <v>208</v>
      </c>
      <c r="V129" s="333">
        <v>81</v>
      </c>
      <c r="W129" s="333">
        <v>244</v>
      </c>
      <c r="X129" s="333">
        <v>1071</v>
      </c>
      <c r="Y129" s="333">
        <v>484</v>
      </c>
      <c r="Z129" s="333">
        <v>293</v>
      </c>
      <c r="AA129" s="333">
        <v>82</v>
      </c>
      <c r="AB129" s="333">
        <v>212</v>
      </c>
      <c r="AC129" s="333">
        <v>1002</v>
      </c>
      <c r="AD129" s="333">
        <v>448</v>
      </c>
      <c r="AE129" s="333">
        <v>332</v>
      </c>
      <c r="AF129" s="333">
        <v>56</v>
      </c>
      <c r="AG129" s="333">
        <v>166</v>
      </c>
      <c r="AH129" s="333">
        <v>1052</v>
      </c>
      <c r="AI129" s="333">
        <v>504</v>
      </c>
      <c r="AJ129" s="333">
        <v>325</v>
      </c>
      <c r="AK129" s="333">
        <v>63</v>
      </c>
      <c r="AL129" s="333">
        <v>160</v>
      </c>
    </row>
    <row r="130" spans="1:38" ht="22.5" customHeight="1" x14ac:dyDescent="0.2">
      <c r="A130" s="539"/>
      <c r="B130" s="347"/>
      <c r="K130" s="545"/>
      <c r="L130" s="332" t="s">
        <v>47</v>
      </c>
      <c r="M130" s="351"/>
      <c r="N130" s="333">
        <v>744</v>
      </c>
      <c r="O130" s="333">
        <v>351</v>
      </c>
      <c r="P130" s="333">
        <v>244</v>
      </c>
      <c r="Q130" s="333">
        <v>55</v>
      </c>
      <c r="R130" s="333">
        <v>94</v>
      </c>
      <c r="S130" s="333">
        <v>781</v>
      </c>
      <c r="T130" s="333">
        <v>346</v>
      </c>
      <c r="U130" s="333">
        <v>205</v>
      </c>
      <c r="V130" s="333">
        <v>63</v>
      </c>
      <c r="W130" s="333">
        <v>167</v>
      </c>
      <c r="X130" s="333">
        <v>844</v>
      </c>
      <c r="Y130" s="333">
        <v>345</v>
      </c>
      <c r="Z130" s="333">
        <v>230</v>
      </c>
      <c r="AA130" s="333">
        <v>63</v>
      </c>
      <c r="AB130" s="333">
        <v>206</v>
      </c>
      <c r="AC130" s="333">
        <v>787</v>
      </c>
      <c r="AD130" s="333">
        <v>317</v>
      </c>
      <c r="AE130" s="333">
        <v>293</v>
      </c>
      <c r="AF130" s="333">
        <v>40</v>
      </c>
      <c r="AG130" s="333">
        <v>137</v>
      </c>
      <c r="AH130" s="333">
        <v>721</v>
      </c>
      <c r="AI130" s="333">
        <v>316</v>
      </c>
      <c r="AJ130" s="333">
        <v>253</v>
      </c>
      <c r="AK130" s="333">
        <v>42</v>
      </c>
      <c r="AL130" s="333">
        <v>110</v>
      </c>
    </row>
    <row r="131" spans="1:38" ht="22.5" customHeight="1" x14ac:dyDescent="0.2">
      <c r="A131" s="539"/>
      <c r="B131" s="347"/>
      <c r="K131" s="545"/>
      <c r="L131" s="332" t="s">
        <v>292</v>
      </c>
      <c r="M131" s="351"/>
      <c r="N131" s="333">
        <v>576</v>
      </c>
      <c r="O131" s="333">
        <v>256</v>
      </c>
      <c r="P131" s="333">
        <v>201</v>
      </c>
      <c r="Q131" s="333">
        <v>48</v>
      </c>
      <c r="R131" s="333">
        <v>71</v>
      </c>
      <c r="S131" s="333">
        <v>539</v>
      </c>
      <c r="T131" s="333">
        <v>245</v>
      </c>
      <c r="U131" s="333">
        <v>138</v>
      </c>
      <c r="V131" s="333">
        <v>50</v>
      </c>
      <c r="W131" s="333">
        <v>106</v>
      </c>
      <c r="X131" s="333">
        <v>662</v>
      </c>
      <c r="Y131" s="333">
        <v>272</v>
      </c>
      <c r="Z131" s="333">
        <v>203</v>
      </c>
      <c r="AA131" s="333">
        <v>52</v>
      </c>
      <c r="AB131" s="333">
        <v>135</v>
      </c>
      <c r="AC131" s="333">
        <v>636</v>
      </c>
      <c r="AD131" s="333">
        <v>241</v>
      </c>
      <c r="AE131" s="333">
        <v>245</v>
      </c>
      <c r="AF131" s="333">
        <v>47</v>
      </c>
      <c r="AG131" s="333">
        <v>103</v>
      </c>
      <c r="AH131" s="333">
        <v>569</v>
      </c>
      <c r="AI131" s="333">
        <v>218</v>
      </c>
      <c r="AJ131" s="333">
        <v>201</v>
      </c>
      <c r="AK131" s="333">
        <v>42</v>
      </c>
      <c r="AL131" s="333">
        <v>108</v>
      </c>
    </row>
    <row r="132" spans="1:38" ht="22.5" customHeight="1" x14ac:dyDescent="0.2">
      <c r="A132" s="539"/>
      <c r="B132" s="347"/>
      <c r="K132" s="545"/>
      <c r="L132" s="332" t="s">
        <v>49</v>
      </c>
      <c r="M132" s="351"/>
      <c r="N132" s="333">
        <v>393</v>
      </c>
      <c r="O132" s="333">
        <v>152</v>
      </c>
      <c r="P132" s="333">
        <v>157</v>
      </c>
      <c r="Q132" s="333">
        <v>38</v>
      </c>
      <c r="R132" s="333">
        <v>46</v>
      </c>
      <c r="S132" s="333">
        <v>415</v>
      </c>
      <c r="T132" s="333">
        <v>176</v>
      </c>
      <c r="U132" s="333">
        <v>108</v>
      </c>
      <c r="V132" s="333">
        <v>35</v>
      </c>
      <c r="W132" s="333">
        <v>96</v>
      </c>
      <c r="X132" s="333">
        <v>486</v>
      </c>
      <c r="Y132" s="333">
        <v>189</v>
      </c>
      <c r="Z132" s="333">
        <v>155</v>
      </c>
      <c r="AA132" s="333">
        <v>41</v>
      </c>
      <c r="AB132" s="333">
        <v>101</v>
      </c>
      <c r="AC132" s="333">
        <v>462</v>
      </c>
      <c r="AD132" s="333">
        <v>187</v>
      </c>
      <c r="AE132" s="333">
        <v>167</v>
      </c>
      <c r="AF132" s="333">
        <v>34</v>
      </c>
      <c r="AG132" s="333">
        <v>74</v>
      </c>
      <c r="AH132" s="333">
        <v>426</v>
      </c>
      <c r="AI132" s="333">
        <v>168</v>
      </c>
      <c r="AJ132" s="333">
        <v>154</v>
      </c>
      <c r="AK132" s="333">
        <v>38</v>
      </c>
      <c r="AL132" s="333">
        <v>66</v>
      </c>
    </row>
    <row r="133" spans="1:38" ht="22.5" customHeight="1" x14ac:dyDescent="0.2">
      <c r="A133" s="539"/>
      <c r="B133" s="347"/>
      <c r="K133" s="545"/>
      <c r="L133" s="332" t="s">
        <v>50</v>
      </c>
      <c r="M133" s="351"/>
      <c r="N133" s="333">
        <v>285</v>
      </c>
      <c r="O133" s="333">
        <v>114</v>
      </c>
      <c r="P133" s="333">
        <v>110</v>
      </c>
      <c r="Q133" s="333">
        <v>26</v>
      </c>
      <c r="R133" s="333">
        <v>35</v>
      </c>
      <c r="S133" s="333">
        <v>315</v>
      </c>
      <c r="T133" s="333">
        <v>140</v>
      </c>
      <c r="U133" s="333">
        <v>96</v>
      </c>
      <c r="V133" s="333">
        <v>29</v>
      </c>
      <c r="W133" s="333">
        <v>50</v>
      </c>
      <c r="X133" s="333">
        <v>349</v>
      </c>
      <c r="Y133" s="333">
        <v>136</v>
      </c>
      <c r="Z133" s="333">
        <v>118</v>
      </c>
      <c r="AA133" s="333">
        <v>23</v>
      </c>
      <c r="AB133" s="333">
        <v>72</v>
      </c>
      <c r="AC133" s="333">
        <v>386</v>
      </c>
      <c r="AD133" s="333">
        <v>134</v>
      </c>
      <c r="AE133" s="333">
        <v>157</v>
      </c>
      <c r="AF133" s="333">
        <v>30</v>
      </c>
      <c r="AG133" s="333">
        <v>65</v>
      </c>
      <c r="AH133" s="333">
        <v>340</v>
      </c>
      <c r="AI133" s="333">
        <v>128</v>
      </c>
      <c r="AJ133" s="333">
        <v>136</v>
      </c>
      <c r="AK133" s="333">
        <v>24</v>
      </c>
      <c r="AL133" s="333">
        <v>52</v>
      </c>
    </row>
    <row r="134" spans="1:38" ht="33.75" customHeight="1" x14ac:dyDescent="0.2">
      <c r="A134" s="539" t="s">
        <v>198</v>
      </c>
      <c r="B134" s="347"/>
      <c r="K134" s="545" t="s">
        <v>110</v>
      </c>
      <c r="L134" s="332" t="s">
        <v>101</v>
      </c>
      <c r="M134" s="351"/>
      <c r="N134" s="333">
        <v>37648</v>
      </c>
      <c r="O134" s="333">
        <v>17277</v>
      </c>
      <c r="P134" s="333">
        <v>14177</v>
      </c>
      <c r="Q134" s="333">
        <v>5361</v>
      </c>
      <c r="R134" s="333">
        <v>833</v>
      </c>
      <c r="S134" s="333">
        <v>36152</v>
      </c>
      <c r="T134" s="333">
        <v>15868</v>
      </c>
      <c r="U134" s="333">
        <v>13190</v>
      </c>
      <c r="V134" s="333">
        <v>5563</v>
      </c>
      <c r="W134" s="333">
        <v>1531</v>
      </c>
      <c r="X134" s="333">
        <v>36856</v>
      </c>
      <c r="Y134" s="333">
        <v>15969</v>
      </c>
      <c r="Z134" s="333">
        <v>14355</v>
      </c>
      <c r="AA134" s="333">
        <v>5237</v>
      </c>
      <c r="AB134" s="333">
        <v>1295</v>
      </c>
      <c r="AC134" s="333">
        <v>35398</v>
      </c>
      <c r="AD134" s="333">
        <v>15305</v>
      </c>
      <c r="AE134" s="333">
        <v>13476</v>
      </c>
      <c r="AF134" s="333">
        <v>5245</v>
      </c>
      <c r="AG134" s="333">
        <v>1372</v>
      </c>
      <c r="AH134" s="333">
        <v>35750</v>
      </c>
      <c r="AI134" s="333">
        <v>15312</v>
      </c>
      <c r="AJ134" s="333">
        <v>14273</v>
      </c>
      <c r="AK134" s="333">
        <v>5025</v>
      </c>
      <c r="AL134" s="333">
        <v>1140</v>
      </c>
    </row>
    <row r="135" spans="1:38" ht="33.75" customHeight="1" x14ac:dyDescent="0.2">
      <c r="A135" s="539"/>
      <c r="B135" s="347"/>
      <c r="K135" s="545"/>
      <c r="L135" s="332" t="s">
        <v>102</v>
      </c>
      <c r="M135" s="351"/>
      <c r="N135" s="333">
        <v>30525</v>
      </c>
      <c r="O135" s="333">
        <v>13367</v>
      </c>
      <c r="P135" s="333">
        <v>12093</v>
      </c>
      <c r="Q135" s="333">
        <v>4334</v>
      </c>
      <c r="R135" s="333">
        <v>731</v>
      </c>
      <c r="S135" s="333">
        <v>28782</v>
      </c>
      <c r="T135" s="333">
        <v>12362</v>
      </c>
      <c r="U135" s="333">
        <v>10913</v>
      </c>
      <c r="V135" s="333">
        <v>4278</v>
      </c>
      <c r="W135" s="333">
        <v>1229</v>
      </c>
      <c r="X135" s="333">
        <v>28135</v>
      </c>
      <c r="Y135" s="333">
        <v>11880</v>
      </c>
      <c r="Z135" s="333">
        <v>11329</v>
      </c>
      <c r="AA135" s="333">
        <v>3970</v>
      </c>
      <c r="AB135" s="333">
        <v>956</v>
      </c>
      <c r="AC135" s="333">
        <v>26161</v>
      </c>
      <c r="AD135" s="333">
        <v>11208</v>
      </c>
      <c r="AE135" s="333">
        <v>10158</v>
      </c>
      <c r="AF135" s="333">
        <v>3768</v>
      </c>
      <c r="AG135" s="333">
        <v>1027</v>
      </c>
      <c r="AH135" s="333">
        <v>25532</v>
      </c>
      <c r="AI135" s="333">
        <v>10941</v>
      </c>
      <c r="AJ135" s="333">
        <v>10332</v>
      </c>
      <c r="AK135" s="333">
        <v>3507</v>
      </c>
      <c r="AL135" s="333">
        <v>752</v>
      </c>
    </row>
    <row r="136" spans="1:38" ht="33.75" customHeight="1" x14ac:dyDescent="0.2">
      <c r="A136" s="539"/>
      <c r="B136" s="347"/>
      <c r="K136" s="545"/>
      <c r="L136" s="332" t="s">
        <v>54</v>
      </c>
      <c r="M136" s="351"/>
      <c r="N136" s="333">
        <v>62717</v>
      </c>
      <c r="O136" s="333">
        <v>28886</v>
      </c>
      <c r="P136" s="333">
        <v>23566</v>
      </c>
      <c r="Q136" s="333">
        <v>8909</v>
      </c>
      <c r="R136" s="333">
        <v>1356</v>
      </c>
      <c r="S136" s="333">
        <v>59416</v>
      </c>
      <c r="T136" s="333">
        <v>26493</v>
      </c>
      <c r="U136" s="333">
        <v>21523</v>
      </c>
      <c r="V136" s="333">
        <v>8962</v>
      </c>
      <c r="W136" s="333">
        <v>2438</v>
      </c>
      <c r="X136" s="333">
        <v>59175</v>
      </c>
      <c r="Y136" s="333">
        <v>26019</v>
      </c>
      <c r="Z136" s="333">
        <v>22811</v>
      </c>
      <c r="AA136" s="333">
        <v>8365</v>
      </c>
      <c r="AB136" s="333">
        <v>1980</v>
      </c>
      <c r="AC136" s="333">
        <v>55788</v>
      </c>
      <c r="AD136" s="333">
        <v>24590</v>
      </c>
      <c r="AE136" s="333">
        <v>20940</v>
      </c>
      <c r="AF136" s="333">
        <v>8180</v>
      </c>
      <c r="AG136" s="333">
        <v>2078</v>
      </c>
      <c r="AH136" s="333">
        <v>55175</v>
      </c>
      <c r="AI136" s="333">
        <v>24357</v>
      </c>
      <c r="AJ136" s="333">
        <v>21532</v>
      </c>
      <c r="AK136" s="333">
        <v>7728</v>
      </c>
      <c r="AL136" s="333">
        <v>1558</v>
      </c>
    </row>
    <row r="137" spans="1:38" ht="33.75" customHeight="1" x14ac:dyDescent="0.2">
      <c r="A137" s="539"/>
      <c r="B137" s="347"/>
      <c r="K137" s="545"/>
      <c r="L137" s="332" t="s">
        <v>55</v>
      </c>
      <c r="M137" s="351"/>
      <c r="N137" s="333">
        <v>5248</v>
      </c>
      <c r="O137" s="333">
        <v>1690</v>
      </c>
      <c r="P137" s="333">
        <v>2618</v>
      </c>
      <c r="Q137" s="333">
        <v>750</v>
      </c>
      <c r="R137" s="333">
        <v>190</v>
      </c>
      <c r="S137" s="333">
        <v>5296</v>
      </c>
      <c r="T137" s="333">
        <v>1661</v>
      </c>
      <c r="U137" s="333">
        <v>2481</v>
      </c>
      <c r="V137" s="333">
        <v>849</v>
      </c>
      <c r="W137" s="333">
        <v>305</v>
      </c>
      <c r="X137" s="333">
        <v>5579</v>
      </c>
      <c r="Y137" s="333">
        <v>1758</v>
      </c>
      <c r="Z137" s="333">
        <v>2738</v>
      </c>
      <c r="AA137" s="333">
        <v>821</v>
      </c>
      <c r="AB137" s="333">
        <v>262</v>
      </c>
      <c r="AC137" s="333">
        <v>5566</v>
      </c>
      <c r="AD137" s="333">
        <v>1859</v>
      </c>
      <c r="AE137" s="333">
        <v>2590</v>
      </c>
      <c r="AF137" s="333">
        <v>805</v>
      </c>
      <c r="AG137" s="333">
        <v>312</v>
      </c>
      <c r="AH137" s="333">
        <v>5951</v>
      </c>
      <c r="AI137" s="333">
        <v>1844</v>
      </c>
      <c r="AJ137" s="333">
        <v>2996</v>
      </c>
      <c r="AK137" s="333">
        <v>785</v>
      </c>
      <c r="AL137" s="333">
        <v>326</v>
      </c>
    </row>
    <row r="138" spans="1:38" ht="33.75" customHeight="1" x14ac:dyDescent="0.2">
      <c r="A138" s="539"/>
      <c r="B138" s="347"/>
      <c r="K138" s="545"/>
      <c r="L138" s="332" t="s">
        <v>284</v>
      </c>
      <c r="M138" s="351"/>
      <c r="N138" s="333">
        <v>2292</v>
      </c>
      <c r="O138" s="333">
        <v>744</v>
      </c>
      <c r="P138" s="333">
        <v>1096</v>
      </c>
      <c r="Q138" s="333">
        <v>385</v>
      </c>
      <c r="R138" s="333">
        <v>67</v>
      </c>
      <c r="S138" s="333">
        <v>2183</v>
      </c>
      <c r="T138" s="333">
        <v>694</v>
      </c>
      <c r="U138" s="333">
        <v>1034</v>
      </c>
      <c r="V138" s="333">
        <v>351</v>
      </c>
      <c r="W138" s="333">
        <v>104</v>
      </c>
      <c r="X138" s="333">
        <v>2185</v>
      </c>
      <c r="Y138" s="333">
        <v>669</v>
      </c>
      <c r="Z138" s="333">
        <v>1084</v>
      </c>
      <c r="AA138" s="333">
        <v>358</v>
      </c>
      <c r="AB138" s="333">
        <v>74</v>
      </c>
      <c r="AC138" s="333">
        <v>2042</v>
      </c>
      <c r="AD138" s="333">
        <v>676</v>
      </c>
      <c r="AE138" s="333">
        <v>966</v>
      </c>
      <c r="AF138" s="333">
        <v>294</v>
      </c>
      <c r="AG138" s="333">
        <v>106</v>
      </c>
      <c r="AH138" s="333">
        <v>1857</v>
      </c>
      <c r="AI138" s="333">
        <v>591</v>
      </c>
      <c r="AJ138" s="333">
        <v>921</v>
      </c>
      <c r="AK138" s="333">
        <v>272</v>
      </c>
      <c r="AL138" s="333">
        <v>73</v>
      </c>
    </row>
    <row r="139" spans="1:38" ht="33.75" customHeight="1" x14ac:dyDescent="0.2">
      <c r="A139" s="539"/>
      <c r="B139" s="347"/>
      <c r="K139" s="545"/>
      <c r="L139" s="332" t="s">
        <v>57</v>
      </c>
      <c r="M139" s="351"/>
      <c r="N139" s="333">
        <v>213</v>
      </c>
      <c r="O139" s="333">
        <v>79</v>
      </c>
      <c r="P139" s="333">
        <v>101</v>
      </c>
      <c r="Q139" s="333">
        <v>26</v>
      </c>
      <c r="R139" s="333">
        <v>7</v>
      </c>
      <c r="S139" s="333">
        <v>204</v>
      </c>
      <c r="T139" s="333">
        <v>66</v>
      </c>
      <c r="U139" s="333">
        <v>84</v>
      </c>
      <c r="V139" s="333">
        <v>46</v>
      </c>
      <c r="W139" s="333">
        <v>8</v>
      </c>
      <c r="X139" s="333">
        <v>221</v>
      </c>
      <c r="Y139" s="333">
        <v>77</v>
      </c>
      <c r="Z139" s="333">
        <v>93</v>
      </c>
      <c r="AA139" s="333">
        <v>43</v>
      </c>
      <c r="AB139" s="333">
        <v>8</v>
      </c>
      <c r="AC139" s="333">
        <v>242</v>
      </c>
      <c r="AD139" s="333">
        <v>94</v>
      </c>
      <c r="AE139" s="333">
        <v>96</v>
      </c>
      <c r="AF139" s="333">
        <v>46</v>
      </c>
      <c r="AG139" s="333">
        <v>6</v>
      </c>
      <c r="AH139" s="333">
        <v>211</v>
      </c>
      <c r="AI139" s="333">
        <v>71</v>
      </c>
      <c r="AJ139" s="333">
        <v>85</v>
      </c>
      <c r="AK139" s="333">
        <v>46</v>
      </c>
      <c r="AL139" s="333">
        <v>9</v>
      </c>
    </row>
    <row r="140" spans="1:38" ht="33.75" x14ac:dyDescent="0.2">
      <c r="A140" s="539"/>
      <c r="B140" s="347"/>
      <c r="K140" s="545"/>
      <c r="L140" s="332" t="s">
        <v>285</v>
      </c>
      <c r="M140" s="351"/>
      <c r="N140" s="333">
        <v>1379</v>
      </c>
      <c r="O140" s="333">
        <v>392</v>
      </c>
      <c r="P140" s="333">
        <v>620</v>
      </c>
      <c r="Q140" s="333">
        <v>194</v>
      </c>
      <c r="R140" s="333">
        <v>173</v>
      </c>
      <c r="S140" s="333">
        <v>1413</v>
      </c>
      <c r="T140" s="333">
        <v>447</v>
      </c>
      <c r="U140" s="333">
        <v>519</v>
      </c>
      <c r="V140" s="333">
        <v>195</v>
      </c>
      <c r="W140" s="333">
        <v>252</v>
      </c>
      <c r="X140" s="333">
        <v>1417</v>
      </c>
      <c r="Y140" s="333">
        <v>407</v>
      </c>
      <c r="Z140" s="333">
        <v>609</v>
      </c>
      <c r="AA140" s="333">
        <v>192</v>
      </c>
      <c r="AB140" s="333">
        <v>209</v>
      </c>
      <c r="AC140" s="333">
        <v>1303</v>
      </c>
      <c r="AD140" s="333">
        <v>444</v>
      </c>
      <c r="AE140" s="333">
        <v>466</v>
      </c>
      <c r="AF140" s="333">
        <v>173</v>
      </c>
      <c r="AG140" s="333">
        <v>220</v>
      </c>
      <c r="AH140" s="333">
        <v>1269</v>
      </c>
      <c r="AI140" s="333">
        <v>388</v>
      </c>
      <c r="AJ140" s="333">
        <v>649</v>
      </c>
      <c r="AK140" s="333">
        <v>120</v>
      </c>
      <c r="AL140" s="333">
        <v>112</v>
      </c>
    </row>
    <row r="141" spans="1:38" ht="33.75" customHeight="1" x14ac:dyDescent="0.2">
      <c r="A141" s="539"/>
      <c r="B141" s="347"/>
      <c r="K141" s="545"/>
      <c r="L141" s="332" t="s">
        <v>286</v>
      </c>
      <c r="M141" s="351"/>
      <c r="N141" s="333">
        <v>18555</v>
      </c>
      <c r="O141" s="333">
        <v>7288</v>
      </c>
      <c r="P141" s="333">
        <v>7994</v>
      </c>
      <c r="Q141" s="333">
        <v>2697</v>
      </c>
      <c r="R141" s="333">
        <v>576</v>
      </c>
      <c r="S141" s="333">
        <v>17558</v>
      </c>
      <c r="T141" s="333">
        <v>6560</v>
      </c>
      <c r="U141" s="333">
        <v>7161</v>
      </c>
      <c r="V141" s="333">
        <v>2777</v>
      </c>
      <c r="W141" s="333">
        <v>1060</v>
      </c>
      <c r="X141" s="333">
        <v>17980</v>
      </c>
      <c r="Y141" s="333">
        <v>6733</v>
      </c>
      <c r="Z141" s="333">
        <v>7951</v>
      </c>
      <c r="AA141" s="333">
        <v>2480</v>
      </c>
      <c r="AB141" s="333">
        <v>816</v>
      </c>
      <c r="AC141" s="333">
        <v>16502</v>
      </c>
      <c r="AD141" s="333">
        <v>6155</v>
      </c>
      <c r="AE141" s="333">
        <v>7063</v>
      </c>
      <c r="AF141" s="333">
        <v>2385</v>
      </c>
      <c r="AG141" s="333">
        <v>899</v>
      </c>
      <c r="AH141" s="333">
        <v>16389</v>
      </c>
      <c r="AI141" s="333">
        <v>6101</v>
      </c>
      <c r="AJ141" s="333">
        <v>7282</v>
      </c>
      <c r="AK141" s="333">
        <v>2318</v>
      </c>
      <c r="AL141" s="333">
        <v>688</v>
      </c>
    </row>
    <row r="142" spans="1:38" ht="33.75" customHeight="1" x14ac:dyDescent="0.2">
      <c r="A142" s="539"/>
      <c r="B142" s="347"/>
      <c r="K142" s="545"/>
      <c r="L142" s="332" t="s">
        <v>170</v>
      </c>
      <c r="M142" s="351"/>
      <c r="N142" s="333">
        <v>32676</v>
      </c>
      <c r="O142" s="333">
        <v>16369</v>
      </c>
      <c r="P142" s="333">
        <v>10818</v>
      </c>
      <c r="Q142" s="333">
        <v>4959</v>
      </c>
      <c r="R142" s="333">
        <v>530</v>
      </c>
      <c r="S142" s="333">
        <v>30751</v>
      </c>
      <c r="T142" s="333">
        <v>15046</v>
      </c>
      <c r="U142" s="333">
        <v>9729</v>
      </c>
      <c r="V142" s="333">
        <v>4981</v>
      </c>
      <c r="W142" s="333">
        <v>995</v>
      </c>
      <c r="X142" s="333">
        <v>30613</v>
      </c>
      <c r="Y142" s="333">
        <v>14811</v>
      </c>
      <c r="Z142" s="333">
        <v>10236</v>
      </c>
      <c r="AA142" s="333">
        <v>4754</v>
      </c>
      <c r="AB142" s="333">
        <v>812</v>
      </c>
      <c r="AC142" s="333">
        <v>28715</v>
      </c>
      <c r="AD142" s="333">
        <v>13938</v>
      </c>
      <c r="AE142" s="333">
        <v>9340</v>
      </c>
      <c r="AF142" s="333">
        <v>4584</v>
      </c>
      <c r="AG142" s="333">
        <v>853</v>
      </c>
      <c r="AH142" s="333">
        <v>27643</v>
      </c>
      <c r="AI142" s="333">
        <v>13378</v>
      </c>
      <c r="AJ142" s="333">
        <v>9468</v>
      </c>
      <c r="AK142" s="333">
        <v>4136</v>
      </c>
      <c r="AL142" s="333">
        <v>661</v>
      </c>
    </row>
    <row r="143" spans="1:38" ht="33.75" customHeight="1" x14ac:dyDescent="0.2">
      <c r="A143" s="539"/>
      <c r="B143" s="347"/>
      <c r="K143" s="545"/>
      <c r="L143" s="332" t="s">
        <v>60</v>
      </c>
      <c r="M143" s="351"/>
      <c r="N143" s="333">
        <v>6332</v>
      </c>
      <c r="O143" s="333">
        <v>2372</v>
      </c>
      <c r="P143" s="333">
        <v>2863</v>
      </c>
      <c r="Q143" s="333">
        <v>976</v>
      </c>
      <c r="R143" s="333">
        <v>121</v>
      </c>
      <c r="S143" s="333">
        <v>6276</v>
      </c>
      <c r="T143" s="333">
        <v>2214</v>
      </c>
      <c r="U143" s="333">
        <v>2885</v>
      </c>
      <c r="V143" s="333">
        <v>985</v>
      </c>
      <c r="W143" s="333">
        <v>192</v>
      </c>
      <c r="X143" s="333">
        <v>6182</v>
      </c>
      <c r="Y143" s="333">
        <v>2119</v>
      </c>
      <c r="Z143" s="333">
        <v>2953</v>
      </c>
      <c r="AA143" s="333">
        <v>904</v>
      </c>
      <c r="AB143" s="333">
        <v>206</v>
      </c>
      <c r="AC143" s="333">
        <v>6137</v>
      </c>
      <c r="AD143" s="333">
        <v>2198</v>
      </c>
      <c r="AE143" s="333">
        <v>2852</v>
      </c>
      <c r="AF143" s="333">
        <v>913</v>
      </c>
      <c r="AG143" s="333">
        <v>174</v>
      </c>
      <c r="AH143" s="333">
        <v>6368</v>
      </c>
      <c r="AI143" s="333">
        <v>2344</v>
      </c>
      <c r="AJ143" s="333">
        <v>2930</v>
      </c>
      <c r="AK143" s="333">
        <v>928</v>
      </c>
      <c r="AL143" s="333">
        <v>166</v>
      </c>
    </row>
    <row r="144" spans="1:38" ht="33.75" x14ac:dyDescent="0.2">
      <c r="A144" s="539"/>
      <c r="B144" s="347"/>
      <c r="K144" s="545"/>
      <c r="L144" s="332" t="s">
        <v>171</v>
      </c>
      <c r="M144" s="351"/>
      <c r="N144" s="333">
        <v>7085</v>
      </c>
      <c r="O144" s="333">
        <v>3283</v>
      </c>
      <c r="P144" s="333">
        <v>2980</v>
      </c>
      <c r="Q144" s="333">
        <v>708</v>
      </c>
      <c r="R144" s="333">
        <v>114</v>
      </c>
      <c r="S144" s="333">
        <v>6655</v>
      </c>
      <c r="T144" s="333">
        <v>2963</v>
      </c>
      <c r="U144" s="333">
        <v>2812</v>
      </c>
      <c r="V144" s="333">
        <v>718</v>
      </c>
      <c r="W144" s="333">
        <v>162</v>
      </c>
      <c r="X144" s="333">
        <v>6695</v>
      </c>
      <c r="Y144" s="333">
        <v>2888</v>
      </c>
      <c r="Z144" s="333">
        <v>2960</v>
      </c>
      <c r="AA144" s="333">
        <v>699</v>
      </c>
      <c r="AB144" s="333">
        <v>148</v>
      </c>
      <c r="AC144" s="333">
        <v>6816</v>
      </c>
      <c r="AD144" s="333">
        <v>2872</v>
      </c>
      <c r="AE144" s="333">
        <v>2983</v>
      </c>
      <c r="AF144" s="333">
        <v>791</v>
      </c>
      <c r="AG144" s="333">
        <v>170</v>
      </c>
      <c r="AH144" s="333">
        <v>7365</v>
      </c>
      <c r="AI144" s="333">
        <v>3125</v>
      </c>
      <c r="AJ144" s="333">
        <v>3259</v>
      </c>
      <c r="AK144" s="333">
        <v>824</v>
      </c>
      <c r="AL144" s="333">
        <v>157</v>
      </c>
    </row>
    <row r="145" spans="1:38" ht="33.75" customHeight="1" x14ac:dyDescent="0.2">
      <c r="A145" s="539"/>
      <c r="B145" s="347"/>
      <c r="K145" s="545"/>
      <c r="L145" s="332" t="s">
        <v>287</v>
      </c>
      <c r="M145" s="351"/>
      <c r="N145" s="333">
        <v>2146</v>
      </c>
      <c r="O145" s="333">
        <v>940</v>
      </c>
      <c r="P145" s="333">
        <v>995</v>
      </c>
      <c r="Q145" s="333">
        <v>161</v>
      </c>
      <c r="R145" s="333">
        <v>50</v>
      </c>
      <c r="S145" s="333">
        <v>2281</v>
      </c>
      <c r="T145" s="333">
        <v>1000</v>
      </c>
      <c r="U145" s="333">
        <v>997</v>
      </c>
      <c r="V145" s="333">
        <v>185</v>
      </c>
      <c r="W145" s="333">
        <v>99</v>
      </c>
      <c r="X145" s="333">
        <v>2104</v>
      </c>
      <c r="Y145" s="333">
        <v>891</v>
      </c>
      <c r="Z145" s="333">
        <v>975</v>
      </c>
      <c r="AA145" s="333">
        <v>178</v>
      </c>
      <c r="AB145" s="333">
        <v>60</v>
      </c>
      <c r="AC145" s="333">
        <v>2086</v>
      </c>
      <c r="AD145" s="333">
        <v>906</v>
      </c>
      <c r="AE145" s="333">
        <v>930</v>
      </c>
      <c r="AF145" s="333">
        <v>167</v>
      </c>
      <c r="AG145" s="333">
        <v>83</v>
      </c>
      <c r="AH145" s="333">
        <v>2248</v>
      </c>
      <c r="AI145" s="333">
        <v>917</v>
      </c>
      <c r="AJ145" s="333">
        <v>1017</v>
      </c>
      <c r="AK145" s="333">
        <v>206</v>
      </c>
      <c r="AL145" s="333">
        <v>108</v>
      </c>
    </row>
    <row r="146" spans="1:38" ht="33.75" x14ac:dyDescent="0.2">
      <c r="A146" s="539"/>
      <c r="B146" s="347"/>
      <c r="K146" s="545"/>
      <c r="L146" s="332" t="s">
        <v>288</v>
      </c>
      <c r="M146" s="351"/>
      <c r="N146" s="333">
        <v>21923</v>
      </c>
      <c r="O146" s="333">
        <v>12140</v>
      </c>
      <c r="P146" s="333">
        <v>7371</v>
      </c>
      <c r="Q146" s="333">
        <v>1955</v>
      </c>
      <c r="R146" s="333">
        <v>457</v>
      </c>
      <c r="S146" s="333">
        <v>20783</v>
      </c>
      <c r="T146" s="333">
        <v>11285</v>
      </c>
      <c r="U146" s="333">
        <v>6844</v>
      </c>
      <c r="V146" s="333">
        <v>1873</v>
      </c>
      <c r="W146" s="333">
        <v>781</v>
      </c>
      <c r="X146" s="333">
        <v>21182</v>
      </c>
      <c r="Y146" s="333">
        <v>11298</v>
      </c>
      <c r="Z146" s="333">
        <v>7302</v>
      </c>
      <c r="AA146" s="333">
        <v>1852</v>
      </c>
      <c r="AB146" s="333">
        <v>730</v>
      </c>
      <c r="AC146" s="333">
        <v>20043</v>
      </c>
      <c r="AD146" s="333">
        <v>10703</v>
      </c>
      <c r="AE146" s="333">
        <v>6735</v>
      </c>
      <c r="AF146" s="333">
        <v>1823</v>
      </c>
      <c r="AG146" s="333">
        <v>782</v>
      </c>
      <c r="AH146" s="333">
        <v>19899</v>
      </c>
      <c r="AI146" s="333">
        <v>10480</v>
      </c>
      <c r="AJ146" s="333">
        <v>7065</v>
      </c>
      <c r="AK146" s="333">
        <v>1750</v>
      </c>
      <c r="AL146" s="333">
        <v>604</v>
      </c>
    </row>
    <row r="147" spans="1:38" ht="33.75" x14ac:dyDescent="0.2">
      <c r="A147" s="539"/>
      <c r="B147" s="347"/>
      <c r="K147" s="545"/>
      <c r="L147" s="332" t="s">
        <v>289</v>
      </c>
      <c r="M147" s="351"/>
      <c r="N147" s="333">
        <v>42328</v>
      </c>
      <c r="O147" s="333">
        <v>17145</v>
      </c>
      <c r="P147" s="333">
        <v>16887</v>
      </c>
      <c r="Q147" s="333">
        <v>7364</v>
      </c>
      <c r="R147" s="333">
        <v>932</v>
      </c>
      <c r="S147" s="333">
        <v>39875</v>
      </c>
      <c r="T147" s="333">
        <v>15629</v>
      </c>
      <c r="U147" s="333">
        <v>15210</v>
      </c>
      <c r="V147" s="333">
        <v>7453</v>
      </c>
      <c r="W147" s="333">
        <v>1583</v>
      </c>
      <c r="X147" s="333">
        <v>39485</v>
      </c>
      <c r="Y147" s="333">
        <v>15211</v>
      </c>
      <c r="Z147" s="333">
        <v>16019</v>
      </c>
      <c r="AA147" s="333">
        <v>6969</v>
      </c>
      <c r="AB147" s="333">
        <v>1286</v>
      </c>
      <c r="AC147" s="333">
        <v>37312</v>
      </c>
      <c r="AD147" s="333">
        <v>14516</v>
      </c>
      <c r="AE147" s="333">
        <v>14727</v>
      </c>
      <c r="AF147" s="333">
        <v>6721</v>
      </c>
      <c r="AG147" s="333">
        <v>1348</v>
      </c>
      <c r="AH147" s="333">
        <v>36943</v>
      </c>
      <c r="AI147" s="333">
        <v>14358</v>
      </c>
      <c r="AJ147" s="333">
        <v>15251</v>
      </c>
      <c r="AK147" s="333">
        <v>6293</v>
      </c>
      <c r="AL147" s="333">
        <v>1041</v>
      </c>
    </row>
    <row r="148" spans="1:38" ht="33.75" x14ac:dyDescent="0.2">
      <c r="A148" s="539"/>
      <c r="B148" s="347"/>
      <c r="K148" s="545"/>
      <c r="L148" s="332" t="s">
        <v>64</v>
      </c>
      <c r="M148" s="351"/>
      <c r="N148" s="333">
        <v>1725</v>
      </c>
      <c r="O148" s="333">
        <v>593</v>
      </c>
      <c r="P148" s="333">
        <v>938</v>
      </c>
      <c r="Q148" s="333">
        <v>144</v>
      </c>
      <c r="R148" s="333">
        <v>50</v>
      </c>
      <c r="S148" s="333">
        <v>1800</v>
      </c>
      <c r="T148" s="333">
        <v>648</v>
      </c>
      <c r="U148" s="333">
        <v>885</v>
      </c>
      <c r="V148" s="333">
        <v>203</v>
      </c>
      <c r="W148" s="333">
        <v>64</v>
      </c>
      <c r="X148" s="333">
        <v>1975</v>
      </c>
      <c r="Y148" s="333">
        <v>751</v>
      </c>
      <c r="Z148" s="333">
        <v>973</v>
      </c>
      <c r="AA148" s="333">
        <v>187</v>
      </c>
      <c r="AB148" s="333">
        <v>64</v>
      </c>
      <c r="AC148" s="333">
        <v>2173</v>
      </c>
      <c r="AD148" s="333">
        <v>757</v>
      </c>
      <c r="AE148" s="333">
        <v>1072</v>
      </c>
      <c r="AF148" s="333">
        <v>248</v>
      </c>
      <c r="AG148" s="333">
        <v>96</v>
      </c>
      <c r="AH148" s="333">
        <v>2471</v>
      </c>
      <c r="AI148" s="333">
        <v>899</v>
      </c>
      <c r="AJ148" s="333">
        <v>1189</v>
      </c>
      <c r="AK148" s="333">
        <v>289</v>
      </c>
      <c r="AL148" s="333">
        <v>94</v>
      </c>
    </row>
    <row r="149" spans="1:38" ht="33.75" x14ac:dyDescent="0.2">
      <c r="A149" s="539"/>
      <c r="B149" s="347"/>
      <c r="K149" s="545"/>
      <c r="L149" s="332" t="s">
        <v>290</v>
      </c>
      <c r="M149" s="351"/>
      <c r="N149" s="333">
        <v>2197</v>
      </c>
      <c r="O149" s="333">
        <v>766</v>
      </c>
      <c r="P149" s="333">
        <v>1074</v>
      </c>
      <c r="Q149" s="333">
        <v>232</v>
      </c>
      <c r="R149" s="333">
        <v>125</v>
      </c>
      <c r="S149" s="333">
        <v>2476</v>
      </c>
      <c r="T149" s="333">
        <v>668</v>
      </c>
      <c r="U149" s="333">
        <v>1164</v>
      </c>
      <c r="V149" s="333">
        <v>312</v>
      </c>
      <c r="W149" s="333">
        <v>332</v>
      </c>
      <c r="X149" s="333">
        <v>2349</v>
      </c>
      <c r="Y149" s="333">
        <v>589</v>
      </c>
      <c r="Z149" s="333">
        <v>1390</v>
      </c>
      <c r="AA149" s="333">
        <v>199</v>
      </c>
      <c r="AB149" s="333">
        <v>171</v>
      </c>
      <c r="AC149" s="333">
        <v>2031</v>
      </c>
      <c r="AD149" s="333">
        <v>537</v>
      </c>
      <c r="AE149" s="333">
        <v>1100</v>
      </c>
      <c r="AF149" s="333">
        <v>221</v>
      </c>
      <c r="AG149" s="333">
        <v>173</v>
      </c>
      <c r="AH149" s="333">
        <v>1969</v>
      </c>
      <c r="AI149" s="333">
        <v>516</v>
      </c>
      <c r="AJ149" s="333">
        <v>1100</v>
      </c>
      <c r="AK149" s="333">
        <v>200</v>
      </c>
      <c r="AL149" s="333">
        <v>153</v>
      </c>
    </row>
    <row r="150" spans="1:38" ht="33.75" customHeight="1" x14ac:dyDescent="0.2">
      <c r="A150" s="539"/>
      <c r="B150" s="347"/>
      <c r="K150" s="545"/>
      <c r="L150" s="332" t="s">
        <v>40</v>
      </c>
      <c r="M150" s="351"/>
      <c r="N150" s="333">
        <v>630</v>
      </c>
      <c r="O150" s="333">
        <v>181</v>
      </c>
      <c r="P150" s="333">
        <v>279</v>
      </c>
      <c r="Q150" s="333">
        <v>169</v>
      </c>
      <c r="R150" s="333">
        <v>1</v>
      </c>
      <c r="S150" s="333">
        <v>477</v>
      </c>
      <c r="T150" s="333">
        <v>144</v>
      </c>
      <c r="U150" s="333">
        <v>207</v>
      </c>
      <c r="V150" s="333">
        <v>124</v>
      </c>
      <c r="W150" s="333">
        <v>2</v>
      </c>
      <c r="X150" s="333">
        <v>460</v>
      </c>
      <c r="Y150" s="333">
        <v>127</v>
      </c>
      <c r="Z150" s="333">
        <v>197</v>
      </c>
      <c r="AA150" s="333">
        <v>134</v>
      </c>
      <c r="AB150" s="333">
        <v>2</v>
      </c>
      <c r="AC150" s="333">
        <v>454</v>
      </c>
      <c r="AD150" s="333">
        <v>120</v>
      </c>
      <c r="AE150" s="333">
        <v>189</v>
      </c>
      <c r="AF150" s="333">
        <v>142</v>
      </c>
      <c r="AG150" s="333">
        <v>3</v>
      </c>
      <c r="AH150" s="333">
        <v>412</v>
      </c>
      <c r="AI150" s="333">
        <v>119</v>
      </c>
      <c r="AJ150" s="333">
        <v>160</v>
      </c>
      <c r="AK150" s="333">
        <v>131</v>
      </c>
      <c r="AL150" s="333">
        <v>2</v>
      </c>
    </row>
    <row r="151" spans="1:38" ht="33.75" customHeight="1" x14ac:dyDescent="0.2">
      <c r="A151" s="539"/>
      <c r="B151" s="347"/>
      <c r="K151" s="545"/>
      <c r="L151" s="332" t="s">
        <v>291</v>
      </c>
      <c r="M151" s="351"/>
      <c r="N151" s="333">
        <v>42518</v>
      </c>
      <c r="O151" s="333">
        <v>20475</v>
      </c>
      <c r="P151" s="333">
        <v>14642</v>
      </c>
      <c r="Q151" s="333">
        <v>6815</v>
      </c>
      <c r="R151" s="333">
        <v>586</v>
      </c>
      <c r="S151" s="333">
        <v>40204</v>
      </c>
      <c r="T151" s="333">
        <v>18862</v>
      </c>
      <c r="U151" s="333">
        <v>13330</v>
      </c>
      <c r="V151" s="333">
        <v>7027</v>
      </c>
      <c r="W151" s="333">
        <v>985</v>
      </c>
      <c r="X151" s="333">
        <v>40138</v>
      </c>
      <c r="Y151" s="333">
        <v>18717</v>
      </c>
      <c r="Z151" s="333">
        <v>13995</v>
      </c>
      <c r="AA151" s="333">
        <v>6601</v>
      </c>
      <c r="AB151" s="333">
        <v>825</v>
      </c>
      <c r="AC151" s="333">
        <v>38533</v>
      </c>
      <c r="AD151" s="333">
        <v>18103</v>
      </c>
      <c r="AE151" s="333">
        <v>13051</v>
      </c>
      <c r="AF151" s="333">
        <v>6478</v>
      </c>
      <c r="AG151" s="333">
        <v>901</v>
      </c>
      <c r="AH151" s="333">
        <v>38093</v>
      </c>
      <c r="AI151" s="333">
        <v>17904</v>
      </c>
      <c r="AJ151" s="333">
        <v>13403</v>
      </c>
      <c r="AK151" s="333">
        <v>6093</v>
      </c>
      <c r="AL151" s="333">
        <v>693</v>
      </c>
    </row>
    <row r="152" spans="1:38" ht="33.75" customHeight="1" x14ac:dyDescent="0.2">
      <c r="A152" s="539"/>
      <c r="B152" s="347"/>
      <c r="K152" s="545"/>
      <c r="L152" s="332" t="s">
        <v>293</v>
      </c>
      <c r="M152" s="351"/>
      <c r="N152" s="333">
        <v>2974</v>
      </c>
      <c r="O152" s="333">
        <v>677</v>
      </c>
      <c r="P152" s="333">
        <v>1916</v>
      </c>
      <c r="Q152" s="333">
        <v>210</v>
      </c>
      <c r="R152" s="333">
        <v>171</v>
      </c>
      <c r="S152" s="333">
        <v>3486</v>
      </c>
      <c r="T152" s="333">
        <v>795</v>
      </c>
      <c r="U152" s="333">
        <v>2000</v>
      </c>
      <c r="V152" s="333">
        <v>295</v>
      </c>
      <c r="W152" s="333">
        <v>396</v>
      </c>
      <c r="X152" s="333">
        <v>3978</v>
      </c>
      <c r="Y152" s="333">
        <v>787</v>
      </c>
      <c r="Z152" s="333">
        <v>2536</v>
      </c>
      <c r="AA152" s="333">
        <v>302</v>
      </c>
      <c r="AB152" s="333">
        <v>353</v>
      </c>
      <c r="AC152" s="333">
        <v>3967</v>
      </c>
      <c r="AD152" s="333">
        <v>765</v>
      </c>
      <c r="AE152" s="333">
        <v>2443</v>
      </c>
      <c r="AF152" s="333">
        <v>336</v>
      </c>
      <c r="AG152" s="333">
        <v>423</v>
      </c>
      <c r="AH152" s="333">
        <v>4070</v>
      </c>
      <c r="AI152" s="333">
        <v>838</v>
      </c>
      <c r="AJ152" s="333">
        <v>2471</v>
      </c>
      <c r="AK152" s="333">
        <v>372</v>
      </c>
      <c r="AL152" s="333">
        <v>389</v>
      </c>
    </row>
    <row r="153" spans="1:38" ht="33.75" customHeight="1" x14ac:dyDescent="0.2">
      <c r="A153" s="539"/>
      <c r="B153" s="347"/>
      <c r="K153" s="545"/>
      <c r="L153" s="332" t="s">
        <v>271</v>
      </c>
      <c r="M153" s="351"/>
      <c r="N153" s="333">
        <v>68173</v>
      </c>
      <c r="O153" s="333">
        <v>30644</v>
      </c>
      <c r="P153" s="333">
        <v>26270</v>
      </c>
      <c r="Q153" s="333">
        <v>9695</v>
      </c>
      <c r="R153" s="333">
        <v>1564</v>
      </c>
      <c r="S153" s="333">
        <v>64934</v>
      </c>
      <c r="T153" s="333">
        <v>28230</v>
      </c>
      <c r="U153" s="333">
        <v>24103</v>
      </c>
      <c r="V153" s="333">
        <v>9841</v>
      </c>
      <c r="W153" s="333">
        <v>2760</v>
      </c>
      <c r="X153" s="333">
        <v>64991</v>
      </c>
      <c r="Y153" s="333">
        <v>27849</v>
      </c>
      <c r="Z153" s="333">
        <v>25684</v>
      </c>
      <c r="AA153" s="333">
        <v>9207</v>
      </c>
      <c r="AB153" s="333">
        <v>2251</v>
      </c>
      <c r="AC153" s="333">
        <v>61559</v>
      </c>
      <c r="AD153" s="333">
        <v>26513</v>
      </c>
      <c r="AE153" s="333">
        <v>23634</v>
      </c>
      <c r="AF153" s="333">
        <v>9013</v>
      </c>
      <c r="AG153" s="333">
        <v>2399</v>
      </c>
      <c r="AH153" s="333">
        <v>61282</v>
      </c>
      <c r="AI153" s="333">
        <v>26253</v>
      </c>
      <c r="AJ153" s="333">
        <v>24605</v>
      </c>
      <c r="AK153" s="333">
        <v>8532</v>
      </c>
      <c r="AL153" s="333">
        <v>1892</v>
      </c>
    </row>
    <row r="154" spans="1:38" ht="33.75" customHeight="1" x14ac:dyDescent="0.2">
      <c r="A154" s="539"/>
      <c r="B154" s="347"/>
      <c r="K154" s="545"/>
      <c r="L154" s="332" t="s">
        <v>359</v>
      </c>
      <c r="M154" s="351"/>
      <c r="N154" s="333">
        <v>65199</v>
      </c>
      <c r="O154" s="333">
        <v>29967</v>
      </c>
      <c r="P154" s="333">
        <v>24354</v>
      </c>
      <c r="Q154" s="333">
        <v>9485</v>
      </c>
      <c r="R154" s="333">
        <v>1393</v>
      </c>
      <c r="S154" s="333">
        <v>61448</v>
      </c>
      <c r="T154" s="333">
        <v>27435</v>
      </c>
      <c r="U154" s="333">
        <v>22103</v>
      </c>
      <c r="V154" s="333">
        <v>9546</v>
      </c>
      <c r="W154" s="333">
        <v>2364</v>
      </c>
      <c r="X154" s="333">
        <v>61013</v>
      </c>
      <c r="Y154" s="333">
        <v>27062</v>
      </c>
      <c r="Z154" s="333">
        <v>23148</v>
      </c>
      <c r="AA154" s="333">
        <v>8905</v>
      </c>
      <c r="AB154" s="333">
        <v>1898</v>
      </c>
      <c r="AC154" s="333">
        <v>57592</v>
      </c>
      <c r="AD154" s="333">
        <v>25748</v>
      </c>
      <c r="AE154" s="333">
        <v>21191</v>
      </c>
      <c r="AF154" s="333">
        <v>8677</v>
      </c>
      <c r="AG154" s="333">
        <v>1976</v>
      </c>
      <c r="AH154" s="333">
        <v>57212</v>
      </c>
      <c r="AI154" s="333">
        <v>25415</v>
      </c>
      <c r="AJ154" s="333">
        <v>22134</v>
      </c>
      <c r="AK154" s="333">
        <v>8160</v>
      </c>
      <c r="AL154" s="333">
        <v>1503</v>
      </c>
    </row>
    <row r="155" spans="1:38" ht="33.75" customHeight="1" x14ac:dyDescent="0.2">
      <c r="A155" s="539"/>
      <c r="B155" s="347"/>
      <c r="K155" s="545"/>
      <c r="L155" s="332" t="s">
        <v>41</v>
      </c>
      <c r="M155" s="351"/>
      <c r="N155" s="333">
        <v>7218</v>
      </c>
      <c r="O155" s="333">
        <v>3164</v>
      </c>
      <c r="P155" s="333">
        <v>2765</v>
      </c>
      <c r="Q155" s="333">
        <v>1267</v>
      </c>
      <c r="R155" s="333">
        <v>22</v>
      </c>
      <c r="S155" s="333">
        <v>7030</v>
      </c>
      <c r="T155" s="333">
        <v>3020</v>
      </c>
      <c r="U155" s="333">
        <v>2547</v>
      </c>
      <c r="V155" s="333">
        <v>1426</v>
      </c>
      <c r="W155" s="333">
        <v>37</v>
      </c>
      <c r="X155" s="333">
        <v>7057</v>
      </c>
      <c r="Y155" s="333">
        <v>2920</v>
      </c>
      <c r="Z155" s="333">
        <v>2804</v>
      </c>
      <c r="AA155" s="333">
        <v>1303</v>
      </c>
      <c r="AB155" s="333">
        <v>30</v>
      </c>
      <c r="AC155" s="333">
        <v>6536</v>
      </c>
      <c r="AD155" s="333">
        <v>2758</v>
      </c>
      <c r="AE155" s="333">
        <v>2447</v>
      </c>
      <c r="AF155" s="333">
        <v>1283</v>
      </c>
      <c r="AG155" s="333">
        <v>48</v>
      </c>
      <c r="AH155" s="333">
        <v>6425</v>
      </c>
      <c r="AI155" s="333">
        <v>2731</v>
      </c>
      <c r="AJ155" s="333">
        <v>2483</v>
      </c>
      <c r="AK155" s="333">
        <v>1192</v>
      </c>
      <c r="AL155" s="333">
        <v>19</v>
      </c>
    </row>
    <row r="156" spans="1:38" ht="33.75" customHeight="1" x14ac:dyDescent="0.2">
      <c r="A156" s="539"/>
      <c r="B156" s="347"/>
      <c r="K156" s="545"/>
      <c r="L156" s="332" t="s">
        <v>42</v>
      </c>
      <c r="M156" s="351"/>
      <c r="N156" s="333">
        <v>11274</v>
      </c>
      <c r="O156" s="333">
        <v>5562</v>
      </c>
      <c r="P156" s="333">
        <v>3691</v>
      </c>
      <c r="Q156" s="333">
        <v>1936</v>
      </c>
      <c r="R156" s="333">
        <v>85</v>
      </c>
      <c r="S156" s="333">
        <v>11069</v>
      </c>
      <c r="T156" s="333">
        <v>5279</v>
      </c>
      <c r="U156" s="333">
        <v>3460</v>
      </c>
      <c r="V156" s="333">
        <v>2173</v>
      </c>
      <c r="W156" s="333">
        <v>157</v>
      </c>
      <c r="X156" s="333">
        <v>11651</v>
      </c>
      <c r="Y156" s="333">
        <v>5569</v>
      </c>
      <c r="Z156" s="333">
        <v>3775</v>
      </c>
      <c r="AA156" s="333">
        <v>2169</v>
      </c>
      <c r="AB156" s="333">
        <v>138</v>
      </c>
      <c r="AC156" s="333">
        <v>10753</v>
      </c>
      <c r="AD156" s="333">
        <v>5126</v>
      </c>
      <c r="AE156" s="333">
        <v>3507</v>
      </c>
      <c r="AF156" s="333">
        <v>1991</v>
      </c>
      <c r="AG156" s="333">
        <v>129</v>
      </c>
      <c r="AH156" s="333">
        <v>10188</v>
      </c>
      <c r="AI156" s="333">
        <v>4849</v>
      </c>
      <c r="AJ156" s="333">
        <v>3483</v>
      </c>
      <c r="AK156" s="333">
        <v>1753</v>
      </c>
      <c r="AL156" s="333">
        <v>103</v>
      </c>
    </row>
    <row r="157" spans="1:38" ht="33.75" customHeight="1" x14ac:dyDescent="0.2">
      <c r="A157" s="539"/>
      <c r="B157" s="347"/>
      <c r="K157" s="545"/>
      <c r="L157" s="332" t="s">
        <v>43</v>
      </c>
      <c r="M157" s="351"/>
      <c r="N157" s="333">
        <v>12411</v>
      </c>
      <c r="O157" s="333">
        <v>6149</v>
      </c>
      <c r="P157" s="333">
        <v>4053</v>
      </c>
      <c r="Q157" s="333">
        <v>2010</v>
      </c>
      <c r="R157" s="333">
        <v>199</v>
      </c>
      <c r="S157" s="333">
        <v>11378</v>
      </c>
      <c r="T157" s="333">
        <v>5524</v>
      </c>
      <c r="U157" s="333">
        <v>3583</v>
      </c>
      <c r="V157" s="333">
        <v>1919</v>
      </c>
      <c r="W157" s="333">
        <v>352</v>
      </c>
      <c r="X157" s="333">
        <v>11403</v>
      </c>
      <c r="Y157" s="333">
        <v>5541</v>
      </c>
      <c r="Z157" s="333">
        <v>3752</v>
      </c>
      <c r="AA157" s="333">
        <v>1793</v>
      </c>
      <c r="AB157" s="333">
        <v>317</v>
      </c>
      <c r="AC157" s="333">
        <v>11395</v>
      </c>
      <c r="AD157" s="333">
        <v>5574</v>
      </c>
      <c r="AE157" s="333">
        <v>3658</v>
      </c>
      <c r="AF157" s="333">
        <v>1818</v>
      </c>
      <c r="AG157" s="333">
        <v>345</v>
      </c>
      <c r="AH157" s="333">
        <v>11068</v>
      </c>
      <c r="AI157" s="333">
        <v>5364</v>
      </c>
      <c r="AJ157" s="333">
        <v>3677</v>
      </c>
      <c r="AK157" s="333">
        <v>1761</v>
      </c>
      <c r="AL157" s="333">
        <v>266</v>
      </c>
    </row>
    <row r="158" spans="1:38" ht="33.75" customHeight="1" x14ac:dyDescent="0.2">
      <c r="A158" s="539"/>
      <c r="B158" s="347"/>
      <c r="K158" s="545"/>
      <c r="L158" s="332" t="s">
        <v>44</v>
      </c>
      <c r="M158" s="351"/>
      <c r="N158" s="333">
        <v>10985</v>
      </c>
      <c r="O158" s="333">
        <v>5419</v>
      </c>
      <c r="P158" s="333">
        <v>3854</v>
      </c>
      <c r="Q158" s="333">
        <v>1433</v>
      </c>
      <c r="R158" s="333">
        <v>279</v>
      </c>
      <c r="S158" s="333">
        <v>10250</v>
      </c>
      <c r="T158" s="333">
        <v>4895</v>
      </c>
      <c r="U158" s="333">
        <v>3533</v>
      </c>
      <c r="V158" s="333">
        <v>1385</v>
      </c>
      <c r="W158" s="333">
        <v>437</v>
      </c>
      <c r="X158" s="333">
        <v>9567</v>
      </c>
      <c r="Y158" s="333">
        <v>4560</v>
      </c>
      <c r="Z158" s="333">
        <v>3467</v>
      </c>
      <c r="AA158" s="333">
        <v>1202</v>
      </c>
      <c r="AB158" s="333">
        <v>338</v>
      </c>
      <c r="AC158" s="333">
        <v>9395</v>
      </c>
      <c r="AD158" s="333">
        <v>4525</v>
      </c>
      <c r="AE158" s="333">
        <v>3250</v>
      </c>
      <c r="AF158" s="333">
        <v>1244</v>
      </c>
      <c r="AG158" s="333">
        <v>376</v>
      </c>
      <c r="AH158" s="333">
        <v>10000</v>
      </c>
      <c r="AI158" s="333">
        <v>4841</v>
      </c>
      <c r="AJ158" s="333">
        <v>3600</v>
      </c>
      <c r="AK158" s="333">
        <v>1256</v>
      </c>
      <c r="AL158" s="333">
        <v>303</v>
      </c>
    </row>
    <row r="159" spans="1:38" ht="33.75" customHeight="1" x14ac:dyDescent="0.2">
      <c r="A159" s="539"/>
      <c r="B159" s="347"/>
      <c r="K159" s="545"/>
      <c r="L159" s="332" t="s">
        <v>46</v>
      </c>
      <c r="M159" s="351"/>
      <c r="N159" s="333">
        <v>8352</v>
      </c>
      <c r="O159" s="333">
        <v>3898</v>
      </c>
      <c r="P159" s="333">
        <v>3163</v>
      </c>
      <c r="Q159" s="333">
        <v>1044</v>
      </c>
      <c r="R159" s="333">
        <v>247</v>
      </c>
      <c r="S159" s="333">
        <v>7486</v>
      </c>
      <c r="T159" s="333">
        <v>3381</v>
      </c>
      <c r="U159" s="333">
        <v>2729</v>
      </c>
      <c r="V159" s="333">
        <v>968</v>
      </c>
      <c r="W159" s="333">
        <v>408</v>
      </c>
      <c r="X159" s="333">
        <v>7254</v>
      </c>
      <c r="Y159" s="333">
        <v>3282</v>
      </c>
      <c r="Z159" s="333">
        <v>2838</v>
      </c>
      <c r="AA159" s="333">
        <v>835</v>
      </c>
      <c r="AB159" s="333">
        <v>299</v>
      </c>
      <c r="AC159" s="333">
        <v>6519</v>
      </c>
      <c r="AD159" s="333">
        <v>2996</v>
      </c>
      <c r="AE159" s="333">
        <v>2425</v>
      </c>
      <c r="AF159" s="333">
        <v>776</v>
      </c>
      <c r="AG159" s="333">
        <v>322</v>
      </c>
      <c r="AH159" s="333">
        <v>6825</v>
      </c>
      <c r="AI159" s="333">
        <v>3005</v>
      </c>
      <c r="AJ159" s="333">
        <v>2775</v>
      </c>
      <c r="AK159" s="333">
        <v>801</v>
      </c>
      <c r="AL159" s="333">
        <v>244</v>
      </c>
    </row>
    <row r="160" spans="1:38" ht="33.75" customHeight="1" x14ac:dyDescent="0.2">
      <c r="A160" s="539"/>
      <c r="B160" s="347"/>
      <c r="K160" s="545"/>
      <c r="L160" s="332" t="s">
        <v>47</v>
      </c>
      <c r="M160" s="351"/>
      <c r="N160" s="333">
        <v>5763</v>
      </c>
      <c r="O160" s="333">
        <v>2512</v>
      </c>
      <c r="P160" s="333">
        <v>2352</v>
      </c>
      <c r="Q160" s="333">
        <v>699</v>
      </c>
      <c r="R160" s="333">
        <v>200</v>
      </c>
      <c r="S160" s="333">
        <v>5315</v>
      </c>
      <c r="T160" s="333">
        <v>2177</v>
      </c>
      <c r="U160" s="333">
        <v>2180</v>
      </c>
      <c r="V160" s="333">
        <v>612</v>
      </c>
      <c r="W160" s="333">
        <v>346</v>
      </c>
      <c r="X160" s="333">
        <v>5050</v>
      </c>
      <c r="Y160" s="333">
        <v>2040</v>
      </c>
      <c r="Z160" s="333">
        <v>2208</v>
      </c>
      <c r="AA160" s="333">
        <v>537</v>
      </c>
      <c r="AB160" s="333">
        <v>265</v>
      </c>
      <c r="AC160" s="333">
        <v>4641</v>
      </c>
      <c r="AD160" s="333">
        <v>1894</v>
      </c>
      <c r="AE160" s="333">
        <v>1952</v>
      </c>
      <c r="AF160" s="333">
        <v>559</v>
      </c>
      <c r="AG160" s="333">
        <v>236</v>
      </c>
      <c r="AH160" s="333">
        <v>4485</v>
      </c>
      <c r="AI160" s="333">
        <v>1793</v>
      </c>
      <c r="AJ160" s="333">
        <v>1998</v>
      </c>
      <c r="AK160" s="333">
        <v>521</v>
      </c>
      <c r="AL160" s="333">
        <v>173</v>
      </c>
    </row>
    <row r="161" spans="1:38" ht="33.75" customHeight="1" x14ac:dyDescent="0.2">
      <c r="A161" s="539"/>
      <c r="B161" s="347"/>
      <c r="K161" s="545"/>
      <c r="L161" s="332" t="s">
        <v>292</v>
      </c>
      <c r="M161" s="351"/>
      <c r="N161" s="333">
        <v>3895</v>
      </c>
      <c r="O161" s="333">
        <v>1525</v>
      </c>
      <c r="P161" s="333">
        <v>1791</v>
      </c>
      <c r="Q161" s="333">
        <v>437</v>
      </c>
      <c r="R161" s="333">
        <v>142</v>
      </c>
      <c r="S161" s="333">
        <v>3764</v>
      </c>
      <c r="T161" s="333">
        <v>1425</v>
      </c>
      <c r="U161" s="333">
        <v>1643</v>
      </c>
      <c r="V161" s="333">
        <v>430</v>
      </c>
      <c r="W161" s="333">
        <v>266</v>
      </c>
      <c r="X161" s="333">
        <v>3690</v>
      </c>
      <c r="Y161" s="333">
        <v>1388</v>
      </c>
      <c r="Z161" s="333">
        <v>1682</v>
      </c>
      <c r="AA161" s="333">
        <v>422</v>
      </c>
      <c r="AB161" s="333">
        <v>198</v>
      </c>
      <c r="AC161" s="333">
        <v>3341</v>
      </c>
      <c r="AD161" s="333">
        <v>1197</v>
      </c>
      <c r="AE161" s="333">
        <v>1547</v>
      </c>
      <c r="AF161" s="333">
        <v>391</v>
      </c>
      <c r="AG161" s="333">
        <v>206</v>
      </c>
      <c r="AH161" s="333">
        <v>3330</v>
      </c>
      <c r="AI161" s="333">
        <v>1239</v>
      </c>
      <c r="AJ161" s="333">
        <v>1593</v>
      </c>
      <c r="AK161" s="333">
        <v>339</v>
      </c>
      <c r="AL161" s="333">
        <v>159</v>
      </c>
    </row>
    <row r="162" spans="1:38" ht="33.75" customHeight="1" x14ac:dyDescent="0.2">
      <c r="A162" s="539"/>
      <c r="B162" s="347"/>
      <c r="K162" s="545"/>
      <c r="L162" s="332" t="s">
        <v>49</v>
      </c>
      <c r="M162" s="351"/>
      <c r="N162" s="333">
        <v>2726</v>
      </c>
      <c r="O162" s="333">
        <v>920</v>
      </c>
      <c r="P162" s="333">
        <v>1388</v>
      </c>
      <c r="Q162" s="333">
        <v>291</v>
      </c>
      <c r="R162" s="333">
        <v>127</v>
      </c>
      <c r="S162" s="333">
        <v>2780</v>
      </c>
      <c r="T162" s="333">
        <v>966</v>
      </c>
      <c r="U162" s="333">
        <v>1319</v>
      </c>
      <c r="V162" s="333">
        <v>308</v>
      </c>
      <c r="W162" s="333">
        <v>187</v>
      </c>
      <c r="X162" s="333">
        <v>2823</v>
      </c>
      <c r="Y162" s="333">
        <v>971</v>
      </c>
      <c r="Z162" s="333">
        <v>1391</v>
      </c>
      <c r="AA162" s="333">
        <v>284</v>
      </c>
      <c r="AB162" s="333">
        <v>177</v>
      </c>
      <c r="AC162" s="333">
        <v>2596</v>
      </c>
      <c r="AD162" s="333">
        <v>891</v>
      </c>
      <c r="AE162" s="333">
        <v>1232</v>
      </c>
      <c r="AF162" s="333">
        <v>284</v>
      </c>
      <c r="AG162" s="333">
        <v>189</v>
      </c>
      <c r="AH162" s="333">
        <v>2530</v>
      </c>
      <c r="AI162" s="333">
        <v>869</v>
      </c>
      <c r="AJ162" s="333">
        <v>1306</v>
      </c>
      <c r="AK162" s="333">
        <v>235</v>
      </c>
      <c r="AL162" s="333">
        <v>120</v>
      </c>
    </row>
    <row r="163" spans="1:38" ht="33.75" customHeight="1" x14ac:dyDescent="0.2">
      <c r="A163" s="539"/>
      <c r="B163" s="347"/>
      <c r="K163" s="545"/>
      <c r="L163" s="332" t="s">
        <v>50</v>
      </c>
      <c r="M163" s="351"/>
      <c r="N163" s="333">
        <v>1945</v>
      </c>
      <c r="O163" s="333">
        <v>637</v>
      </c>
      <c r="P163" s="333">
        <v>1018</v>
      </c>
      <c r="Q163" s="333">
        <v>199</v>
      </c>
      <c r="R163" s="333">
        <v>91</v>
      </c>
      <c r="S163" s="333">
        <v>1899</v>
      </c>
      <c r="T163" s="333">
        <v>624</v>
      </c>
      <c r="U163" s="333">
        <v>902</v>
      </c>
      <c r="V163" s="333">
        <v>201</v>
      </c>
      <c r="W163" s="333">
        <v>172</v>
      </c>
      <c r="X163" s="333">
        <v>2058</v>
      </c>
      <c r="Y163" s="333">
        <v>664</v>
      </c>
      <c r="Z163" s="333">
        <v>1034</v>
      </c>
      <c r="AA163" s="333">
        <v>226</v>
      </c>
      <c r="AB163" s="333">
        <v>134</v>
      </c>
      <c r="AC163" s="333">
        <v>1962</v>
      </c>
      <c r="AD163" s="333">
        <v>667</v>
      </c>
      <c r="AE163" s="333">
        <v>984</v>
      </c>
      <c r="AF163" s="333">
        <v>189</v>
      </c>
      <c r="AG163" s="333">
        <v>122</v>
      </c>
      <c r="AH163" s="333">
        <v>1949</v>
      </c>
      <c r="AI163" s="333">
        <v>605</v>
      </c>
      <c r="AJ163" s="333">
        <v>1059</v>
      </c>
      <c r="AK163" s="333">
        <v>171</v>
      </c>
      <c r="AL163" s="333">
        <v>114</v>
      </c>
    </row>
    <row r="164" spans="1:38" x14ac:dyDescent="0.2">
      <c r="A164" s="539" t="s">
        <v>198</v>
      </c>
      <c r="B164" s="347"/>
      <c r="K164" s="545" t="s">
        <v>111</v>
      </c>
      <c r="L164" s="332" t="s">
        <v>101</v>
      </c>
      <c r="M164" s="351"/>
      <c r="N164" s="333">
        <v>2448</v>
      </c>
      <c r="O164" s="333">
        <v>1000</v>
      </c>
      <c r="P164" s="333">
        <v>1044</v>
      </c>
      <c r="Q164" s="333">
        <v>338</v>
      </c>
      <c r="R164" s="333">
        <v>66</v>
      </c>
      <c r="S164" s="333">
        <v>2556</v>
      </c>
      <c r="T164" s="333">
        <v>929</v>
      </c>
      <c r="U164" s="333">
        <v>1125</v>
      </c>
      <c r="V164" s="333">
        <v>399</v>
      </c>
      <c r="W164" s="333">
        <v>103</v>
      </c>
      <c r="X164" s="333">
        <v>2532</v>
      </c>
      <c r="Y164" s="333">
        <v>919</v>
      </c>
      <c r="Z164" s="333">
        <v>1140</v>
      </c>
      <c r="AA164" s="333">
        <v>363</v>
      </c>
      <c r="AB164" s="333">
        <v>110</v>
      </c>
      <c r="AC164" s="333">
        <v>2814</v>
      </c>
      <c r="AD164" s="333">
        <v>1017</v>
      </c>
      <c r="AE164" s="333">
        <v>1304</v>
      </c>
      <c r="AF164" s="333">
        <v>366</v>
      </c>
      <c r="AG164" s="333">
        <v>127</v>
      </c>
      <c r="AH164" s="333">
        <v>2794</v>
      </c>
      <c r="AI164" s="333">
        <v>1019</v>
      </c>
      <c r="AJ164" s="333">
        <v>1210</v>
      </c>
      <c r="AK164" s="333">
        <v>439</v>
      </c>
      <c r="AL164" s="333">
        <v>126</v>
      </c>
    </row>
    <row r="165" spans="1:38" x14ac:dyDescent="0.2">
      <c r="A165" s="539"/>
      <c r="B165" s="347"/>
      <c r="K165" s="545"/>
      <c r="L165" s="332" t="s">
        <v>102</v>
      </c>
      <c r="M165" s="351"/>
      <c r="N165" s="333">
        <v>2048</v>
      </c>
      <c r="O165" s="333">
        <v>818</v>
      </c>
      <c r="P165" s="333">
        <v>874</v>
      </c>
      <c r="Q165" s="333">
        <v>286</v>
      </c>
      <c r="R165" s="333">
        <v>70</v>
      </c>
      <c r="S165" s="333">
        <v>2209</v>
      </c>
      <c r="T165" s="333">
        <v>888</v>
      </c>
      <c r="U165" s="333">
        <v>938</v>
      </c>
      <c r="V165" s="333">
        <v>286</v>
      </c>
      <c r="W165" s="333">
        <v>97</v>
      </c>
      <c r="X165" s="333">
        <v>2034</v>
      </c>
      <c r="Y165" s="333">
        <v>776</v>
      </c>
      <c r="Z165" s="333">
        <v>876</v>
      </c>
      <c r="AA165" s="333">
        <v>306</v>
      </c>
      <c r="AB165" s="333">
        <v>76</v>
      </c>
      <c r="AC165" s="333">
        <v>2047</v>
      </c>
      <c r="AD165" s="333">
        <v>755</v>
      </c>
      <c r="AE165" s="333">
        <v>917</v>
      </c>
      <c r="AF165" s="333">
        <v>284</v>
      </c>
      <c r="AG165" s="333">
        <v>91</v>
      </c>
      <c r="AH165" s="333">
        <v>1995</v>
      </c>
      <c r="AI165" s="333">
        <v>767</v>
      </c>
      <c r="AJ165" s="333">
        <v>859</v>
      </c>
      <c r="AK165" s="333">
        <v>288</v>
      </c>
      <c r="AL165" s="333">
        <v>81</v>
      </c>
    </row>
    <row r="166" spans="1:38" x14ac:dyDescent="0.2">
      <c r="A166" s="539"/>
      <c r="B166" s="347"/>
      <c r="K166" s="545"/>
      <c r="L166" s="332" t="s">
        <v>54</v>
      </c>
      <c r="M166" s="351"/>
      <c r="N166" s="333">
        <v>3863</v>
      </c>
      <c r="O166" s="333">
        <v>1626</v>
      </c>
      <c r="P166" s="333">
        <v>1598</v>
      </c>
      <c r="Q166" s="333">
        <v>525</v>
      </c>
      <c r="R166" s="333">
        <v>114</v>
      </c>
      <c r="S166" s="333">
        <v>4061</v>
      </c>
      <c r="T166" s="333">
        <v>1596</v>
      </c>
      <c r="U166" s="333">
        <v>1704</v>
      </c>
      <c r="V166" s="333">
        <v>597</v>
      </c>
      <c r="W166" s="333">
        <v>164</v>
      </c>
      <c r="X166" s="333">
        <v>3874</v>
      </c>
      <c r="Y166" s="333">
        <v>1490</v>
      </c>
      <c r="Z166" s="333">
        <v>1655</v>
      </c>
      <c r="AA166" s="333">
        <v>583</v>
      </c>
      <c r="AB166" s="333">
        <v>146</v>
      </c>
      <c r="AC166" s="333">
        <v>4056</v>
      </c>
      <c r="AD166" s="333">
        <v>1533</v>
      </c>
      <c r="AE166" s="333">
        <v>1791</v>
      </c>
      <c r="AF166" s="333">
        <v>543</v>
      </c>
      <c r="AG166" s="333">
        <v>189</v>
      </c>
      <c r="AH166" s="333">
        <v>3988</v>
      </c>
      <c r="AI166" s="333">
        <v>1509</v>
      </c>
      <c r="AJ166" s="333">
        <v>1683</v>
      </c>
      <c r="AK166" s="333">
        <v>620</v>
      </c>
      <c r="AL166" s="333">
        <v>176</v>
      </c>
    </row>
    <row r="167" spans="1:38" x14ac:dyDescent="0.2">
      <c r="A167" s="539"/>
      <c r="B167" s="347"/>
      <c r="K167" s="545"/>
      <c r="L167" s="332" t="s">
        <v>55</v>
      </c>
      <c r="M167" s="351"/>
      <c r="N167" s="333">
        <v>628</v>
      </c>
      <c r="O167" s="333">
        <v>192</v>
      </c>
      <c r="P167" s="333">
        <v>315</v>
      </c>
      <c r="Q167" s="333">
        <v>99</v>
      </c>
      <c r="R167" s="333">
        <v>22</v>
      </c>
      <c r="S167" s="333">
        <v>698</v>
      </c>
      <c r="T167" s="333">
        <v>217</v>
      </c>
      <c r="U167" s="333">
        <v>358</v>
      </c>
      <c r="V167" s="333">
        <v>87</v>
      </c>
      <c r="W167" s="333">
        <v>36</v>
      </c>
      <c r="X167" s="333">
        <v>683</v>
      </c>
      <c r="Y167" s="333">
        <v>203</v>
      </c>
      <c r="Z167" s="333">
        <v>356</v>
      </c>
      <c r="AA167" s="333">
        <v>84</v>
      </c>
      <c r="AB167" s="333">
        <v>40</v>
      </c>
      <c r="AC167" s="333">
        <v>789</v>
      </c>
      <c r="AD167" s="333">
        <v>236</v>
      </c>
      <c r="AE167" s="333">
        <v>420</v>
      </c>
      <c r="AF167" s="333">
        <v>105</v>
      </c>
      <c r="AG167" s="333">
        <v>28</v>
      </c>
      <c r="AH167" s="333">
        <v>793</v>
      </c>
      <c r="AI167" s="333">
        <v>276</v>
      </c>
      <c r="AJ167" s="333">
        <v>380</v>
      </c>
      <c r="AK167" s="333">
        <v>106</v>
      </c>
      <c r="AL167" s="333">
        <v>31</v>
      </c>
    </row>
    <row r="168" spans="1:38" x14ac:dyDescent="0.2">
      <c r="A168" s="539"/>
      <c r="B168" s="347"/>
      <c r="K168" s="545"/>
      <c r="L168" s="332" t="s">
        <v>284</v>
      </c>
      <c r="M168" s="351"/>
      <c r="N168" s="333">
        <v>366</v>
      </c>
      <c r="O168" s="333">
        <v>114</v>
      </c>
      <c r="P168" s="333">
        <v>181</v>
      </c>
      <c r="Q168" s="333">
        <v>57</v>
      </c>
      <c r="R168" s="333">
        <v>14</v>
      </c>
      <c r="S168" s="333">
        <v>407</v>
      </c>
      <c r="T168" s="333">
        <v>117</v>
      </c>
      <c r="U168" s="333">
        <v>211</v>
      </c>
      <c r="V168" s="333">
        <v>54</v>
      </c>
      <c r="W168" s="333">
        <v>25</v>
      </c>
      <c r="X168" s="333">
        <v>362</v>
      </c>
      <c r="Y168" s="333">
        <v>102</v>
      </c>
      <c r="Z168" s="333">
        <v>194</v>
      </c>
      <c r="AA168" s="333">
        <v>42</v>
      </c>
      <c r="AB168" s="333">
        <v>24</v>
      </c>
      <c r="AC168" s="333">
        <v>402</v>
      </c>
      <c r="AD168" s="333">
        <v>106</v>
      </c>
      <c r="AE168" s="333">
        <v>234</v>
      </c>
      <c r="AF168" s="333">
        <v>41</v>
      </c>
      <c r="AG168" s="333">
        <v>21</v>
      </c>
      <c r="AH168" s="333">
        <v>313</v>
      </c>
      <c r="AI168" s="333">
        <v>94</v>
      </c>
      <c r="AJ168" s="333">
        <v>171</v>
      </c>
      <c r="AK168" s="333">
        <v>37</v>
      </c>
      <c r="AL168" s="333">
        <v>11</v>
      </c>
    </row>
    <row r="169" spans="1:38" x14ac:dyDescent="0.2">
      <c r="A169" s="539"/>
      <c r="B169" s="347"/>
      <c r="K169" s="545"/>
      <c r="L169" s="332" t="s">
        <v>57</v>
      </c>
      <c r="M169" s="351"/>
      <c r="N169" s="333">
        <v>8</v>
      </c>
      <c r="O169" s="333">
        <v>4</v>
      </c>
      <c r="P169" s="333">
        <v>2</v>
      </c>
      <c r="Q169" s="333">
        <v>2</v>
      </c>
      <c r="R169" s="334">
        <v>0</v>
      </c>
      <c r="S169" s="333">
        <v>7</v>
      </c>
      <c r="T169" s="333">
        <v>3</v>
      </c>
      <c r="U169" s="333">
        <v>3</v>
      </c>
      <c r="V169" s="334">
        <v>0</v>
      </c>
      <c r="W169" s="333">
        <v>1</v>
      </c>
      <c r="X169" s="333">
        <v>6</v>
      </c>
      <c r="Y169" s="333">
        <v>2</v>
      </c>
      <c r="Z169" s="333">
        <v>4</v>
      </c>
      <c r="AA169" s="334">
        <v>0</v>
      </c>
      <c r="AB169" s="334">
        <v>0</v>
      </c>
      <c r="AC169" s="333">
        <v>6</v>
      </c>
      <c r="AD169" s="333">
        <v>2</v>
      </c>
      <c r="AE169" s="333">
        <v>3</v>
      </c>
      <c r="AF169" s="333">
        <v>1</v>
      </c>
      <c r="AG169" s="334">
        <v>0</v>
      </c>
      <c r="AH169" s="333">
        <v>9</v>
      </c>
      <c r="AI169" s="333">
        <v>7</v>
      </c>
      <c r="AJ169" s="333">
        <v>1</v>
      </c>
      <c r="AK169" s="333">
        <v>1</v>
      </c>
      <c r="AL169" s="334">
        <v>0</v>
      </c>
    </row>
    <row r="170" spans="1:38" ht="12.75" customHeight="1" x14ac:dyDescent="0.2">
      <c r="A170" s="539"/>
      <c r="B170" s="347"/>
      <c r="K170" s="545"/>
      <c r="L170" s="332" t="s">
        <v>285</v>
      </c>
      <c r="M170" s="351"/>
      <c r="N170" s="333">
        <v>25</v>
      </c>
      <c r="O170" s="333">
        <v>15</v>
      </c>
      <c r="P170" s="333">
        <v>9</v>
      </c>
      <c r="Q170" s="333">
        <v>1</v>
      </c>
      <c r="R170" s="334">
        <v>0</v>
      </c>
      <c r="S170" s="333">
        <v>42</v>
      </c>
      <c r="T170" s="333">
        <v>31</v>
      </c>
      <c r="U170" s="333">
        <v>5</v>
      </c>
      <c r="V170" s="333">
        <v>5</v>
      </c>
      <c r="W170" s="333">
        <v>1</v>
      </c>
      <c r="X170" s="333">
        <v>31</v>
      </c>
      <c r="Y170" s="333">
        <v>23</v>
      </c>
      <c r="Z170" s="333">
        <v>4</v>
      </c>
      <c r="AA170" s="333">
        <v>3</v>
      </c>
      <c r="AB170" s="333">
        <v>1</v>
      </c>
      <c r="AC170" s="333">
        <v>51</v>
      </c>
      <c r="AD170" s="333">
        <v>26</v>
      </c>
      <c r="AE170" s="333">
        <v>8</v>
      </c>
      <c r="AF170" s="333">
        <v>17</v>
      </c>
      <c r="AG170" s="334">
        <v>0</v>
      </c>
      <c r="AH170" s="333">
        <v>79</v>
      </c>
      <c r="AI170" s="333">
        <v>23</v>
      </c>
      <c r="AJ170" s="333">
        <v>23</v>
      </c>
      <c r="AK170" s="333">
        <v>28</v>
      </c>
      <c r="AL170" s="333">
        <v>5</v>
      </c>
    </row>
    <row r="171" spans="1:38" ht="12.75" customHeight="1" x14ac:dyDescent="0.2">
      <c r="A171" s="539"/>
      <c r="B171" s="347"/>
      <c r="K171" s="545"/>
      <c r="L171" s="332" t="s">
        <v>286</v>
      </c>
      <c r="M171" s="351"/>
      <c r="N171" s="333">
        <v>1223</v>
      </c>
      <c r="O171" s="333">
        <v>458</v>
      </c>
      <c r="P171" s="333">
        <v>553</v>
      </c>
      <c r="Q171" s="333">
        <v>179</v>
      </c>
      <c r="R171" s="333">
        <v>33</v>
      </c>
      <c r="S171" s="333">
        <v>1337</v>
      </c>
      <c r="T171" s="333">
        <v>504</v>
      </c>
      <c r="U171" s="333">
        <v>633</v>
      </c>
      <c r="V171" s="333">
        <v>167</v>
      </c>
      <c r="W171" s="333">
        <v>33</v>
      </c>
      <c r="X171" s="333">
        <v>1281</v>
      </c>
      <c r="Y171" s="333">
        <v>484</v>
      </c>
      <c r="Z171" s="333">
        <v>548</v>
      </c>
      <c r="AA171" s="333">
        <v>214</v>
      </c>
      <c r="AB171" s="333">
        <v>35</v>
      </c>
      <c r="AC171" s="333">
        <v>1466</v>
      </c>
      <c r="AD171" s="333">
        <v>549</v>
      </c>
      <c r="AE171" s="333">
        <v>650</v>
      </c>
      <c r="AF171" s="333">
        <v>209</v>
      </c>
      <c r="AG171" s="333">
        <v>58</v>
      </c>
      <c r="AH171" s="333">
        <v>1393</v>
      </c>
      <c r="AI171" s="333">
        <v>497</v>
      </c>
      <c r="AJ171" s="333">
        <v>608</v>
      </c>
      <c r="AK171" s="333">
        <v>242</v>
      </c>
      <c r="AL171" s="333">
        <v>46</v>
      </c>
    </row>
    <row r="172" spans="1:38" ht="12.75" customHeight="1" x14ac:dyDescent="0.2">
      <c r="A172" s="539"/>
      <c r="B172" s="347"/>
      <c r="K172" s="545"/>
      <c r="L172" s="332" t="s">
        <v>170</v>
      </c>
      <c r="M172" s="351"/>
      <c r="N172" s="333">
        <v>1592</v>
      </c>
      <c r="O172" s="333">
        <v>658</v>
      </c>
      <c r="P172" s="333">
        <v>681</v>
      </c>
      <c r="Q172" s="333">
        <v>222</v>
      </c>
      <c r="R172" s="333">
        <v>31</v>
      </c>
      <c r="S172" s="333">
        <v>1607</v>
      </c>
      <c r="T172" s="333">
        <v>628</v>
      </c>
      <c r="U172" s="333">
        <v>674</v>
      </c>
      <c r="V172" s="333">
        <v>227</v>
      </c>
      <c r="W172" s="333">
        <v>78</v>
      </c>
      <c r="X172" s="333">
        <v>1613</v>
      </c>
      <c r="Y172" s="333">
        <v>613</v>
      </c>
      <c r="Z172" s="333">
        <v>713</v>
      </c>
      <c r="AA172" s="333">
        <v>221</v>
      </c>
      <c r="AB172" s="333">
        <v>66</v>
      </c>
      <c r="AC172" s="333">
        <v>1706</v>
      </c>
      <c r="AD172" s="333">
        <v>621</v>
      </c>
      <c r="AE172" s="333">
        <v>806</v>
      </c>
      <c r="AF172" s="333">
        <v>215</v>
      </c>
      <c r="AG172" s="333">
        <v>64</v>
      </c>
      <c r="AH172" s="333">
        <v>1583</v>
      </c>
      <c r="AI172" s="333">
        <v>622</v>
      </c>
      <c r="AJ172" s="333">
        <v>672</v>
      </c>
      <c r="AK172" s="333">
        <v>214</v>
      </c>
      <c r="AL172" s="333">
        <v>75</v>
      </c>
    </row>
    <row r="173" spans="1:38" ht="12.75" customHeight="1" x14ac:dyDescent="0.2">
      <c r="A173" s="539"/>
      <c r="B173" s="347"/>
      <c r="K173" s="545"/>
      <c r="L173" s="332" t="s">
        <v>60</v>
      </c>
      <c r="M173" s="351"/>
      <c r="N173" s="333">
        <v>829</v>
      </c>
      <c r="O173" s="333">
        <v>315</v>
      </c>
      <c r="P173" s="333">
        <v>330</v>
      </c>
      <c r="Q173" s="333">
        <v>145</v>
      </c>
      <c r="R173" s="333">
        <v>39</v>
      </c>
      <c r="S173" s="333">
        <v>846</v>
      </c>
      <c r="T173" s="333">
        <v>263</v>
      </c>
      <c r="U173" s="333">
        <v>377</v>
      </c>
      <c r="V173" s="333">
        <v>161</v>
      </c>
      <c r="W173" s="333">
        <v>45</v>
      </c>
      <c r="X173" s="333">
        <v>801</v>
      </c>
      <c r="Y173" s="333">
        <v>244</v>
      </c>
      <c r="Z173" s="333">
        <v>390</v>
      </c>
      <c r="AA173" s="333">
        <v>124</v>
      </c>
      <c r="AB173" s="333">
        <v>43</v>
      </c>
      <c r="AC173" s="333">
        <v>737</v>
      </c>
      <c r="AD173" s="333">
        <v>241</v>
      </c>
      <c r="AE173" s="333">
        <v>360</v>
      </c>
      <c r="AF173" s="333">
        <v>89</v>
      </c>
      <c r="AG173" s="333">
        <v>47</v>
      </c>
      <c r="AH173" s="333">
        <v>716</v>
      </c>
      <c r="AI173" s="333">
        <v>246</v>
      </c>
      <c r="AJ173" s="333">
        <v>341</v>
      </c>
      <c r="AK173" s="333">
        <v>93</v>
      </c>
      <c r="AL173" s="333">
        <v>36</v>
      </c>
    </row>
    <row r="174" spans="1:38" ht="12.75" customHeight="1" x14ac:dyDescent="0.2">
      <c r="A174" s="539"/>
      <c r="B174" s="347"/>
      <c r="K174" s="545"/>
      <c r="L174" s="332" t="s">
        <v>171</v>
      </c>
      <c r="M174" s="351"/>
      <c r="N174" s="333">
        <v>688</v>
      </c>
      <c r="O174" s="333">
        <v>303</v>
      </c>
      <c r="P174" s="333">
        <v>290</v>
      </c>
      <c r="Q174" s="333">
        <v>65</v>
      </c>
      <c r="R174" s="333">
        <v>30</v>
      </c>
      <c r="S174" s="333">
        <v>749</v>
      </c>
      <c r="T174" s="333">
        <v>294</v>
      </c>
      <c r="U174" s="333">
        <v>299</v>
      </c>
      <c r="V174" s="333">
        <v>115</v>
      </c>
      <c r="W174" s="333">
        <v>41</v>
      </c>
      <c r="X174" s="333">
        <v>707</v>
      </c>
      <c r="Y174" s="333">
        <v>269</v>
      </c>
      <c r="Z174" s="333">
        <v>311</v>
      </c>
      <c r="AA174" s="333">
        <v>90</v>
      </c>
      <c r="AB174" s="333">
        <v>37</v>
      </c>
      <c r="AC174" s="333">
        <v>722</v>
      </c>
      <c r="AD174" s="333">
        <v>256</v>
      </c>
      <c r="AE174" s="333">
        <v>344</v>
      </c>
      <c r="AF174" s="333">
        <v>81</v>
      </c>
      <c r="AG174" s="333">
        <v>41</v>
      </c>
      <c r="AH174" s="333">
        <v>727</v>
      </c>
      <c r="AI174" s="333">
        <v>293</v>
      </c>
      <c r="AJ174" s="333">
        <v>324</v>
      </c>
      <c r="AK174" s="333">
        <v>76</v>
      </c>
      <c r="AL174" s="333">
        <v>34</v>
      </c>
    </row>
    <row r="175" spans="1:38" ht="12.75" customHeight="1" x14ac:dyDescent="0.2">
      <c r="A175" s="539"/>
      <c r="B175" s="347"/>
      <c r="K175" s="545"/>
      <c r="L175" s="332" t="s">
        <v>287</v>
      </c>
      <c r="M175" s="351"/>
      <c r="N175" s="333">
        <v>139</v>
      </c>
      <c r="O175" s="333">
        <v>69</v>
      </c>
      <c r="P175" s="333">
        <v>55</v>
      </c>
      <c r="Q175" s="333">
        <v>12</v>
      </c>
      <c r="R175" s="333">
        <v>3</v>
      </c>
      <c r="S175" s="333">
        <v>184</v>
      </c>
      <c r="T175" s="333">
        <v>97</v>
      </c>
      <c r="U175" s="333">
        <v>75</v>
      </c>
      <c r="V175" s="333">
        <v>10</v>
      </c>
      <c r="W175" s="333">
        <v>2</v>
      </c>
      <c r="X175" s="333">
        <v>133</v>
      </c>
      <c r="Y175" s="333">
        <v>62</v>
      </c>
      <c r="Z175" s="333">
        <v>50</v>
      </c>
      <c r="AA175" s="333">
        <v>17</v>
      </c>
      <c r="AB175" s="333">
        <v>4</v>
      </c>
      <c r="AC175" s="333">
        <v>179</v>
      </c>
      <c r="AD175" s="333">
        <v>79</v>
      </c>
      <c r="AE175" s="333">
        <v>53</v>
      </c>
      <c r="AF175" s="333">
        <v>39</v>
      </c>
      <c r="AG175" s="333">
        <v>8</v>
      </c>
      <c r="AH175" s="333">
        <v>291</v>
      </c>
      <c r="AI175" s="333">
        <v>105</v>
      </c>
      <c r="AJ175" s="333">
        <v>101</v>
      </c>
      <c r="AK175" s="333">
        <v>74</v>
      </c>
      <c r="AL175" s="333">
        <v>11</v>
      </c>
    </row>
    <row r="176" spans="1:38" ht="12.75" customHeight="1" x14ac:dyDescent="0.2">
      <c r="A176" s="539"/>
      <c r="B176" s="347"/>
      <c r="K176" s="545"/>
      <c r="L176" s="332" t="s">
        <v>288</v>
      </c>
      <c r="M176" s="351"/>
      <c r="N176" s="333">
        <v>1808</v>
      </c>
      <c r="O176" s="333">
        <v>821</v>
      </c>
      <c r="P176" s="333">
        <v>750</v>
      </c>
      <c r="Q176" s="333">
        <v>173</v>
      </c>
      <c r="R176" s="333">
        <v>64</v>
      </c>
      <c r="S176" s="333">
        <v>1808</v>
      </c>
      <c r="T176" s="333">
        <v>788</v>
      </c>
      <c r="U176" s="333">
        <v>759</v>
      </c>
      <c r="V176" s="333">
        <v>177</v>
      </c>
      <c r="W176" s="333">
        <v>84</v>
      </c>
      <c r="X176" s="333">
        <v>1758</v>
      </c>
      <c r="Y176" s="333">
        <v>776</v>
      </c>
      <c r="Z176" s="333">
        <v>733</v>
      </c>
      <c r="AA176" s="333">
        <v>178</v>
      </c>
      <c r="AB176" s="333">
        <v>71</v>
      </c>
      <c r="AC176" s="333">
        <v>1930</v>
      </c>
      <c r="AD176" s="333">
        <v>795</v>
      </c>
      <c r="AE176" s="333">
        <v>866</v>
      </c>
      <c r="AF176" s="333">
        <v>189</v>
      </c>
      <c r="AG176" s="333">
        <v>80</v>
      </c>
      <c r="AH176" s="333">
        <v>1856</v>
      </c>
      <c r="AI176" s="333">
        <v>781</v>
      </c>
      <c r="AJ176" s="333">
        <v>774</v>
      </c>
      <c r="AK176" s="333">
        <v>217</v>
      </c>
      <c r="AL176" s="333">
        <v>84</v>
      </c>
    </row>
    <row r="177" spans="1:38" ht="12.75" customHeight="1" x14ac:dyDescent="0.2">
      <c r="A177" s="539"/>
      <c r="B177" s="347"/>
      <c r="K177" s="545"/>
      <c r="L177" s="332" t="s">
        <v>289</v>
      </c>
      <c r="M177" s="351"/>
      <c r="N177" s="333">
        <v>2437</v>
      </c>
      <c r="O177" s="333">
        <v>894</v>
      </c>
      <c r="P177" s="333">
        <v>1050</v>
      </c>
      <c r="Q177" s="333">
        <v>426</v>
      </c>
      <c r="R177" s="333">
        <v>67</v>
      </c>
      <c r="S177" s="333">
        <v>2649</v>
      </c>
      <c r="T177" s="333">
        <v>934</v>
      </c>
      <c r="U177" s="333">
        <v>1163</v>
      </c>
      <c r="V177" s="333">
        <v>453</v>
      </c>
      <c r="W177" s="333">
        <v>99</v>
      </c>
      <c r="X177" s="333">
        <v>2490</v>
      </c>
      <c r="Y177" s="333">
        <v>815</v>
      </c>
      <c r="Z177" s="333">
        <v>1122</v>
      </c>
      <c r="AA177" s="333">
        <v>451</v>
      </c>
      <c r="AB177" s="333">
        <v>102</v>
      </c>
      <c r="AC177" s="333">
        <v>2563</v>
      </c>
      <c r="AD177" s="333">
        <v>865</v>
      </c>
      <c r="AE177" s="333">
        <v>1165</v>
      </c>
      <c r="AF177" s="333">
        <v>411</v>
      </c>
      <c r="AG177" s="333">
        <v>122</v>
      </c>
      <c r="AH177" s="333">
        <v>2542</v>
      </c>
      <c r="AI177" s="333">
        <v>862</v>
      </c>
      <c r="AJ177" s="333">
        <v>1115</v>
      </c>
      <c r="AK177" s="333">
        <v>461</v>
      </c>
      <c r="AL177" s="333">
        <v>104</v>
      </c>
    </row>
    <row r="178" spans="1:38" ht="12.75" customHeight="1" x14ac:dyDescent="0.2">
      <c r="A178" s="539"/>
      <c r="B178" s="347"/>
      <c r="K178" s="545"/>
      <c r="L178" s="332" t="s">
        <v>64</v>
      </c>
      <c r="M178" s="351"/>
      <c r="N178" s="333">
        <v>194</v>
      </c>
      <c r="O178" s="333">
        <v>84</v>
      </c>
      <c r="P178" s="333">
        <v>90</v>
      </c>
      <c r="Q178" s="333">
        <v>16</v>
      </c>
      <c r="R178" s="333">
        <v>4</v>
      </c>
      <c r="S178" s="333">
        <v>232</v>
      </c>
      <c r="T178" s="333">
        <v>72</v>
      </c>
      <c r="U178" s="333">
        <v>99</v>
      </c>
      <c r="V178" s="333">
        <v>47</v>
      </c>
      <c r="W178" s="333">
        <v>14</v>
      </c>
      <c r="X178" s="333">
        <v>250</v>
      </c>
      <c r="Y178" s="333">
        <v>84</v>
      </c>
      <c r="Z178" s="333">
        <v>121</v>
      </c>
      <c r="AA178" s="333">
        <v>35</v>
      </c>
      <c r="AB178" s="333">
        <v>10</v>
      </c>
      <c r="AC178" s="333">
        <v>293</v>
      </c>
      <c r="AD178" s="333">
        <v>94</v>
      </c>
      <c r="AE178" s="333">
        <v>148</v>
      </c>
      <c r="AF178" s="333">
        <v>39</v>
      </c>
      <c r="AG178" s="333">
        <v>12</v>
      </c>
      <c r="AH178" s="333">
        <v>300</v>
      </c>
      <c r="AI178" s="333">
        <v>113</v>
      </c>
      <c r="AJ178" s="333">
        <v>139</v>
      </c>
      <c r="AK178" s="333">
        <v>34</v>
      </c>
      <c r="AL178" s="333">
        <v>14</v>
      </c>
    </row>
    <row r="179" spans="1:38" ht="12.75" customHeight="1" x14ac:dyDescent="0.2">
      <c r="A179" s="539"/>
      <c r="B179" s="347"/>
      <c r="K179" s="545"/>
      <c r="L179" s="332" t="s">
        <v>290</v>
      </c>
      <c r="M179" s="351"/>
      <c r="N179" s="333">
        <v>57</v>
      </c>
      <c r="O179" s="333">
        <v>19</v>
      </c>
      <c r="P179" s="333">
        <v>28</v>
      </c>
      <c r="Q179" s="333">
        <v>9</v>
      </c>
      <c r="R179" s="333">
        <v>1</v>
      </c>
      <c r="S179" s="333">
        <v>76</v>
      </c>
      <c r="T179" s="333">
        <v>23</v>
      </c>
      <c r="U179" s="333">
        <v>42</v>
      </c>
      <c r="V179" s="333">
        <v>8</v>
      </c>
      <c r="W179" s="333">
        <v>3</v>
      </c>
      <c r="X179" s="333">
        <v>68</v>
      </c>
      <c r="Y179" s="333">
        <v>20</v>
      </c>
      <c r="Z179" s="333">
        <v>40</v>
      </c>
      <c r="AA179" s="333">
        <v>5</v>
      </c>
      <c r="AB179" s="333">
        <v>3</v>
      </c>
      <c r="AC179" s="333">
        <v>75</v>
      </c>
      <c r="AD179" s="333">
        <v>18</v>
      </c>
      <c r="AE179" s="333">
        <v>42</v>
      </c>
      <c r="AF179" s="333">
        <v>11</v>
      </c>
      <c r="AG179" s="333">
        <v>4</v>
      </c>
      <c r="AH179" s="333">
        <v>91</v>
      </c>
      <c r="AI179" s="333">
        <v>30</v>
      </c>
      <c r="AJ179" s="333">
        <v>41</v>
      </c>
      <c r="AK179" s="333">
        <v>15</v>
      </c>
      <c r="AL179" s="333">
        <v>5</v>
      </c>
    </row>
    <row r="180" spans="1:38" ht="12.75" customHeight="1" x14ac:dyDescent="0.2">
      <c r="A180" s="539"/>
      <c r="B180" s="347"/>
      <c r="K180" s="545"/>
      <c r="L180" s="332" t="s">
        <v>40</v>
      </c>
      <c r="M180" s="351"/>
      <c r="N180" s="333">
        <v>5</v>
      </c>
      <c r="O180" s="334">
        <v>0</v>
      </c>
      <c r="P180" s="333">
        <v>4</v>
      </c>
      <c r="Q180" s="333">
        <v>1</v>
      </c>
      <c r="R180" s="334">
        <v>0</v>
      </c>
      <c r="S180" s="333">
        <v>9</v>
      </c>
      <c r="T180" s="333">
        <v>2</v>
      </c>
      <c r="U180" s="333">
        <v>5</v>
      </c>
      <c r="V180" s="333">
        <v>2</v>
      </c>
      <c r="W180" s="334">
        <v>0</v>
      </c>
      <c r="X180" s="333">
        <v>11</v>
      </c>
      <c r="Y180" s="333">
        <v>2</v>
      </c>
      <c r="Z180" s="333">
        <v>6</v>
      </c>
      <c r="AA180" s="333">
        <v>3</v>
      </c>
      <c r="AB180" s="334">
        <v>0</v>
      </c>
      <c r="AC180" s="333">
        <v>12</v>
      </c>
      <c r="AD180" s="333">
        <v>5</v>
      </c>
      <c r="AE180" s="333">
        <v>3</v>
      </c>
      <c r="AF180" s="333">
        <v>4</v>
      </c>
      <c r="AG180" s="334">
        <v>0</v>
      </c>
      <c r="AH180" s="333">
        <v>14</v>
      </c>
      <c r="AI180" s="333">
        <v>4</v>
      </c>
      <c r="AJ180" s="333">
        <v>6</v>
      </c>
      <c r="AK180" s="333">
        <v>4</v>
      </c>
      <c r="AL180" s="334">
        <v>0</v>
      </c>
    </row>
    <row r="181" spans="1:38" ht="12.75" customHeight="1" x14ac:dyDescent="0.2">
      <c r="A181" s="539"/>
      <c r="B181" s="347"/>
      <c r="K181" s="545"/>
      <c r="L181" s="332" t="s">
        <v>291</v>
      </c>
      <c r="M181" s="351"/>
      <c r="N181" s="333">
        <v>2069</v>
      </c>
      <c r="O181" s="333">
        <v>855</v>
      </c>
      <c r="P181" s="333">
        <v>810</v>
      </c>
      <c r="Q181" s="333">
        <v>349</v>
      </c>
      <c r="R181" s="333">
        <v>55</v>
      </c>
      <c r="S181" s="333">
        <v>2294</v>
      </c>
      <c r="T181" s="333">
        <v>909</v>
      </c>
      <c r="U181" s="333">
        <v>933</v>
      </c>
      <c r="V181" s="333">
        <v>384</v>
      </c>
      <c r="W181" s="333">
        <v>68</v>
      </c>
      <c r="X181" s="333">
        <v>2269</v>
      </c>
      <c r="Y181" s="333">
        <v>852</v>
      </c>
      <c r="Z181" s="333">
        <v>965</v>
      </c>
      <c r="AA181" s="333">
        <v>378</v>
      </c>
      <c r="AB181" s="333">
        <v>74</v>
      </c>
      <c r="AC181" s="333">
        <v>2541</v>
      </c>
      <c r="AD181" s="333">
        <v>964</v>
      </c>
      <c r="AE181" s="333">
        <v>1149</v>
      </c>
      <c r="AF181" s="333">
        <v>342</v>
      </c>
      <c r="AG181" s="333">
        <v>86</v>
      </c>
      <c r="AH181" s="333">
        <v>2308</v>
      </c>
      <c r="AI181" s="333">
        <v>924</v>
      </c>
      <c r="AJ181" s="333">
        <v>954</v>
      </c>
      <c r="AK181" s="333">
        <v>338</v>
      </c>
      <c r="AL181" s="333">
        <v>92</v>
      </c>
    </row>
    <row r="182" spans="1:38" x14ac:dyDescent="0.2">
      <c r="A182" s="539"/>
      <c r="B182" s="347"/>
      <c r="K182" s="545"/>
      <c r="L182" s="332" t="s">
        <v>293</v>
      </c>
      <c r="M182" s="351"/>
      <c r="N182" s="333">
        <v>261</v>
      </c>
      <c r="O182" s="333">
        <v>77</v>
      </c>
      <c r="P182" s="333">
        <v>165</v>
      </c>
      <c r="Q182" s="333">
        <v>15</v>
      </c>
      <c r="R182" s="333">
        <v>4</v>
      </c>
      <c r="S182" s="333">
        <v>258</v>
      </c>
      <c r="T182" s="333">
        <v>59</v>
      </c>
      <c r="U182" s="333">
        <v>171</v>
      </c>
      <c r="V182" s="333">
        <v>19</v>
      </c>
      <c r="W182" s="333">
        <v>9</v>
      </c>
      <c r="X182" s="333">
        <v>264</v>
      </c>
      <c r="Y182" s="333">
        <v>62</v>
      </c>
      <c r="Z182" s="333">
        <v>152</v>
      </c>
      <c r="AA182" s="333">
        <v>38</v>
      </c>
      <c r="AB182" s="333">
        <v>12</v>
      </c>
      <c r="AC182" s="333">
        <v>337</v>
      </c>
      <c r="AD182" s="333">
        <v>75</v>
      </c>
      <c r="AE182" s="333">
        <v>203</v>
      </c>
      <c r="AF182" s="333">
        <v>51</v>
      </c>
      <c r="AG182" s="333">
        <v>8</v>
      </c>
      <c r="AH182" s="333">
        <v>393</v>
      </c>
      <c r="AI182" s="333">
        <v>97</v>
      </c>
      <c r="AJ182" s="333">
        <v>217</v>
      </c>
      <c r="AK182" s="333">
        <v>65</v>
      </c>
      <c r="AL182" s="333">
        <v>14</v>
      </c>
    </row>
    <row r="183" spans="1:38" x14ac:dyDescent="0.2">
      <c r="A183" s="539"/>
      <c r="B183" s="347"/>
      <c r="K183" s="545"/>
      <c r="L183" s="332" t="s">
        <v>271</v>
      </c>
      <c r="M183" s="351"/>
      <c r="N183" s="333">
        <v>4496</v>
      </c>
      <c r="O183" s="333">
        <v>1818</v>
      </c>
      <c r="P183" s="333">
        <v>1918</v>
      </c>
      <c r="Q183" s="333">
        <v>624</v>
      </c>
      <c r="R183" s="333">
        <v>136</v>
      </c>
      <c r="S183" s="333">
        <v>4765</v>
      </c>
      <c r="T183" s="333">
        <v>1817</v>
      </c>
      <c r="U183" s="333">
        <v>2063</v>
      </c>
      <c r="V183" s="333">
        <v>685</v>
      </c>
      <c r="W183" s="333">
        <v>200</v>
      </c>
      <c r="X183" s="333">
        <v>4566</v>
      </c>
      <c r="Y183" s="333">
        <v>1695</v>
      </c>
      <c r="Z183" s="333">
        <v>2016</v>
      </c>
      <c r="AA183" s="333">
        <v>669</v>
      </c>
      <c r="AB183" s="333">
        <v>186</v>
      </c>
      <c r="AC183" s="333">
        <v>4861</v>
      </c>
      <c r="AD183" s="333">
        <v>1772</v>
      </c>
      <c r="AE183" s="333">
        <v>2221</v>
      </c>
      <c r="AF183" s="333">
        <v>650</v>
      </c>
      <c r="AG183" s="333">
        <v>218</v>
      </c>
      <c r="AH183" s="333">
        <v>4789</v>
      </c>
      <c r="AI183" s="333">
        <v>1786</v>
      </c>
      <c r="AJ183" s="333">
        <v>2069</v>
      </c>
      <c r="AK183" s="333">
        <v>727</v>
      </c>
      <c r="AL183" s="333">
        <v>207</v>
      </c>
    </row>
    <row r="184" spans="1:38" ht="12.75" customHeight="1" x14ac:dyDescent="0.2">
      <c r="A184" s="539"/>
      <c r="B184" s="347"/>
      <c r="K184" s="545"/>
      <c r="L184" s="332" t="s">
        <v>359</v>
      </c>
      <c r="M184" s="351"/>
      <c r="N184" s="333">
        <v>4235</v>
      </c>
      <c r="O184" s="333">
        <v>1741</v>
      </c>
      <c r="P184" s="333">
        <v>1753</v>
      </c>
      <c r="Q184" s="333">
        <v>609</v>
      </c>
      <c r="R184" s="333">
        <v>132</v>
      </c>
      <c r="S184" s="333">
        <v>4507</v>
      </c>
      <c r="T184" s="333">
        <v>1758</v>
      </c>
      <c r="U184" s="333">
        <v>1892</v>
      </c>
      <c r="V184" s="333">
        <v>666</v>
      </c>
      <c r="W184" s="333">
        <v>191</v>
      </c>
      <c r="X184" s="333">
        <v>4302</v>
      </c>
      <c r="Y184" s="333">
        <v>1633</v>
      </c>
      <c r="Z184" s="333">
        <v>1864</v>
      </c>
      <c r="AA184" s="333">
        <v>631</v>
      </c>
      <c r="AB184" s="333">
        <v>174</v>
      </c>
      <c r="AC184" s="333">
        <v>4524</v>
      </c>
      <c r="AD184" s="333">
        <v>1697</v>
      </c>
      <c r="AE184" s="333">
        <v>2018</v>
      </c>
      <c r="AF184" s="333">
        <v>599</v>
      </c>
      <c r="AG184" s="333">
        <v>210</v>
      </c>
      <c r="AH184" s="333">
        <v>4396</v>
      </c>
      <c r="AI184" s="333">
        <v>1689</v>
      </c>
      <c r="AJ184" s="333">
        <v>1852</v>
      </c>
      <c r="AK184" s="333">
        <v>662</v>
      </c>
      <c r="AL184" s="333">
        <v>193</v>
      </c>
    </row>
    <row r="185" spans="1:38" x14ac:dyDescent="0.2">
      <c r="A185" s="539"/>
      <c r="B185" s="347"/>
      <c r="K185" s="545"/>
      <c r="L185" s="332" t="s">
        <v>41</v>
      </c>
      <c r="M185" s="351"/>
      <c r="N185" s="333">
        <v>278</v>
      </c>
      <c r="O185" s="333">
        <v>108</v>
      </c>
      <c r="P185" s="333">
        <v>116</v>
      </c>
      <c r="Q185" s="333">
        <v>53</v>
      </c>
      <c r="R185" s="333">
        <v>1</v>
      </c>
      <c r="S185" s="333">
        <v>306</v>
      </c>
      <c r="T185" s="333">
        <v>92</v>
      </c>
      <c r="U185" s="333">
        <v>151</v>
      </c>
      <c r="V185" s="333">
        <v>61</v>
      </c>
      <c r="W185" s="333">
        <v>2</v>
      </c>
      <c r="X185" s="333">
        <v>346</v>
      </c>
      <c r="Y185" s="333">
        <v>116</v>
      </c>
      <c r="Z185" s="333">
        <v>174</v>
      </c>
      <c r="AA185" s="333">
        <v>56</v>
      </c>
      <c r="AB185" s="334">
        <v>0</v>
      </c>
      <c r="AC185" s="333">
        <v>422</v>
      </c>
      <c r="AD185" s="333">
        <v>149</v>
      </c>
      <c r="AE185" s="333">
        <v>215</v>
      </c>
      <c r="AF185" s="333">
        <v>58</v>
      </c>
      <c r="AG185" s="334">
        <v>0</v>
      </c>
      <c r="AH185" s="333">
        <v>378</v>
      </c>
      <c r="AI185" s="333">
        <v>147</v>
      </c>
      <c r="AJ185" s="333">
        <v>160</v>
      </c>
      <c r="AK185" s="333">
        <v>68</v>
      </c>
      <c r="AL185" s="333">
        <v>3</v>
      </c>
    </row>
    <row r="186" spans="1:38" x14ac:dyDescent="0.2">
      <c r="A186" s="539"/>
      <c r="B186" s="347"/>
      <c r="K186" s="545"/>
      <c r="L186" s="332" t="s">
        <v>42</v>
      </c>
      <c r="M186" s="351"/>
      <c r="N186" s="333">
        <v>424</v>
      </c>
      <c r="O186" s="333">
        <v>171</v>
      </c>
      <c r="P186" s="333">
        <v>173</v>
      </c>
      <c r="Q186" s="333">
        <v>78</v>
      </c>
      <c r="R186" s="333">
        <v>2</v>
      </c>
      <c r="S186" s="333">
        <v>511</v>
      </c>
      <c r="T186" s="333">
        <v>200</v>
      </c>
      <c r="U186" s="333">
        <v>203</v>
      </c>
      <c r="V186" s="333">
        <v>103</v>
      </c>
      <c r="W186" s="333">
        <v>5</v>
      </c>
      <c r="X186" s="333">
        <v>549</v>
      </c>
      <c r="Y186" s="333">
        <v>206</v>
      </c>
      <c r="Z186" s="333">
        <v>221</v>
      </c>
      <c r="AA186" s="333">
        <v>110</v>
      </c>
      <c r="AB186" s="333">
        <v>12</v>
      </c>
      <c r="AC186" s="333">
        <v>604</v>
      </c>
      <c r="AD186" s="333">
        <v>220</v>
      </c>
      <c r="AE186" s="333">
        <v>285</v>
      </c>
      <c r="AF186" s="333">
        <v>90</v>
      </c>
      <c r="AG186" s="333">
        <v>9</v>
      </c>
      <c r="AH186" s="333">
        <v>479</v>
      </c>
      <c r="AI186" s="333">
        <v>191</v>
      </c>
      <c r="AJ186" s="333">
        <v>183</v>
      </c>
      <c r="AK186" s="333">
        <v>98</v>
      </c>
      <c r="AL186" s="333">
        <v>7</v>
      </c>
    </row>
    <row r="187" spans="1:38" x14ac:dyDescent="0.2">
      <c r="A187" s="539"/>
      <c r="B187" s="347"/>
      <c r="K187" s="545"/>
      <c r="L187" s="332" t="s">
        <v>43</v>
      </c>
      <c r="M187" s="351"/>
      <c r="N187" s="333">
        <v>594</v>
      </c>
      <c r="O187" s="333">
        <v>266</v>
      </c>
      <c r="P187" s="333">
        <v>204</v>
      </c>
      <c r="Q187" s="333">
        <v>101</v>
      </c>
      <c r="R187" s="333">
        <v>23</v>
      </c>
      <c r="S187" s="333">
        <v>683</v>
      </c>
      <c r="T187" s="333">
        <v>277</v>
      </c>
      <c r="U187" s="333">
        <v>264</v>
      </c>
      <c r="V187" s="333">
        <v>119</v>
      </c>
      <c r="W187" s="333">
        <v>23</v>
      </c>
      <c r="X187" s="333">
        <v>647</v>
      </c>
      <c r="Y187" s="333">
        <v>245</v>
      </c>
      <c r="Z187" s="333">
        <v>254</v>
      </c>
      <c r="AA187" s="333">
        <v>114</v>
      </c>
      <c r="AB187" s="333">
        <v>34</v>
      </c>
      <c r="AC187" s="333">
        <v>766</v>
      </c>
      <c r="AD187" s="333">
        <v>300</v>
      </c>
      <c r="AE187" s="333">
        <v>331</v>
      </c>
      <c r="AF187" s="333">
        <v>102</v>
      </c>
      <c r="AG187" s="333">
        <v>33</v>
      </c>
      <c r="AH187" s="333">
        <v>657</v>
      </c>
      <c r="AI187" s="333">
        <v>280</v>
      </c>
      <c r="AJ187" s="333">
        <v>264</v>
      </c>
      <c r="AK187" s="333">
        <v>77</v>
      </c>
      <c r="AL187" s="333">
        <v>36</v>
      </c>
    </row>
    <row r="188" spans="1:38" x14ac:dyDescent="0.2">
      <c r="A188" s="539"/>
      <c r="B188" s="347"/>
      <c r="K188" s="545"/>
      <c r="L188" s="332" t="s">
        <v>44</v>
      </c>
      <c r="M188" s="351"/>
      <c r="N188" s="333">
        <v>768</v>
      </c>
      <c r="O188" s="333">
        <v>310</v>
      </c>
      <c r="P188" s="333">
        <v>313</v>
      </c>
      <c r="Q188" s="333">
        <v>116</v>
      </c>
      <c r="R188" s="333">
        <v>29</v>
      </c>
      <c r="S188" s="333">
        <v>785</v>
      </c>
      <c r="T188" s="333">
        <v>338</v>
      </c>
      <c r="U188" s="333">
        <v>310</v>
      </c>
      <c r="V188" s="333">
        <v>99</v>
      </c>
      <c r="W188" s="333">
        <v>38</v>
      </c>
      <c r="X188" s="333">
        <v>716</v>
      </c>
      <c r="Y188" s="333">
        <v>283</v>
      </c>
      <c r="Z188" s="333">
        <v>310</v>
      </c>
      <c r="AA188" s="333">
        <v>95</v>
      </c>
      <c r="AB188" s="333">
        <v>28</v>
      </c>
      <c r="AC188" s="333">
        <v>737</v>
      </c>
      <c r="AD188" s="333">
        <v>290</v>
      </c>
      <c r="AE188" s="333">
        <v>315</v>
      </c>
      <c r="AF188" s="333">
        <v>88</v>
      </c>
      <c r="AG188" s="333">
        <v>44</v>
      </c>
      <c r="AH188" s="333">
        <v>780</v>
      </c>
      <c r="AI188" s="333">
        <v>302</v>
      </c>
      <c r="AJ188" s="333">
        <v>341</v>
      </c>
      <c r="AK188" s="333">
        <v>91</v>
      </c>
      <c r="AL188" s="333">
        <v>46</v>
      </c>
    </row>
    <row r="189" spans="1:38" x14ac:dyDescent="0.2">
      <c r="A189" s="539"/>
      <c r="B189" s="347"/>
      <c r="K189" s="545"/>
      <c r="L189" s="332" t="s">
        <v>46</v>
      </c>
      <c r="M189" s="351"/>
      <c r="N189" s="333">
        <v>693</v>
      </c>
      <c r="O189" s="333">
        <v>273</v>
      </c>
      <c r="P189" s="333">
        <v>299</v>
      </c>
      <c r="Q189" s="333">
        <v>93</v>
      </c>
      <c r="R189" s="333">
        <v>28</v>
      </c>
      <c r="S189" s="333">
        <v>700</v>
      </c>
      <c r="T189" s="333">
        <v>269</v>
      </c>
      <c r="U189" s="333">
        <v>289</v>
      </c>
      <c r="V189" s="333">
        <v>101</v>
      </c>
      <c r="W189" s="333">
        <v>41</v>
      </c>
      <c r="X189" s="333">
        <v>602</v>
      </c>
      <c r="Y189" s="333">
        <v>244</v>
      </c>
      <c r="Z189" s="333">
        <v>258</v>
      </c>
      <c r="AA189" s="333">
        <v>67</v>
      </c>
      <c r="AB189" s="333">
        <v>33</v>
      </c>
      <c r="AC189" s="333">
        <v>621</v>
      </c>
      <c r="AD189" s="333">
        <v>256</v>
      </c>
      <c r="AE189" s="333">
        <v>267</v>
      </c>
      <c r="AF189" s="333">
        <v>60</v>
      </c>
      <c r="AG189" s="333">
        <v>38</v>
      </c>
      <c r="AH189" s="333">
        <v>669</v>
      </c>
      <c r="AI189" s="333">
        <v>289</v>
      </c>
      <c r="AJ189" s="333">
        <v>251</v>
      </c>
      <c r="AK189" s="333">
        <v>102</v>
      </c>
      <c r="AL189" s="333">
        <v>27</v>
      </c>
    </row>
    <row r="190" spans="1:38" x14ac:dyDescent="0.2">
      <c r="A190" s="539"/>
      <c r="B190" s="347"/>
      <c r="K190" s="545"/>
      <c r="L190" s="332" t="s">
        <v>47</v>
      </c>
      <c r="M190" s="351"/>
      <c r="N190" s="333">
        <v>589</v>
      </c>
      <c r="O190" s="333">
        <v>245</v>
      </c>
      <c r="P190" s="333">
        <v>260</v>
      </c>
      <c r="Q190" s="333">
        <v>64</v>
      </c>
      <c r="R190" s="333">
        <v>20</v>
      </c>
      <c r="S190" s="333">
        <v>573</v>
      </c>
      <c r="T190" s="333">
        <v>228</v>
      </c>
      <c r="U190" s="333">
        <v>227</v>
      </c>
      <c r="V190" s="333">
        <v>84</v>
      </c>
      <c r="W190" s="333">
        <v>34</v>
      </c>
      <c r="X190" s="333">
        <v>507</v>
      </c>
      <c r="Y190" s="333">
        <v>195</v>
      </c>
      <c r="Z190" s="333">
        <v>219</v>
      </c>
      <c r="AA190" s="333">
        <v>66</v>
      </c>
      <c r="AB190" s="333">
        <v>27</v>
      </c>
      <c r="AC190" s="333">
        <v>476</v>
      </c>
      <c r="AD190" s="333">
        <v>173</v>
      </c>
      <c r="AE190" s="333">
        <v>206</v>
      </c>
      <c r="AF190" s="333">
        <v>66</v>
      </c>
      <c r="AG190" s="333">
        <v>31</v>
      </c>
      <c r="AH190" s="333">
        <v>472</v>
      </c>
      <c r="AI190" s="333">
        <v>170</v>
      </c>
      <c r="AJ190" s="333">
        <v>201</v>
      </c>
      <c r="AK190" s="333">
        <v>75</v>
      </c>
      <c r="AL190" s="333">
        <v>26</v>
      </c>
    </row>
    <row r="191" spans="1:38" x14ac:dyDescent="0.2">
      <c r="A191" s="539"/>
      <c r="B191" s="347"/>
      <c r="K191" s="545"/>
      <c r="L191" s="332" t="s">
        <v>292</v>
      </c>
      <c r="M191" s="351"/>
      <c r="N191" s="333">
        <v>393</v>
      </c>
      <c r="O191" s="333">
        <v>173</v>
      </c>
      <c r="P191" s="333">
        <v>163</v>
      </c>
      <c r="Q191" s="333">
        <v>46</v>
      </c>
      <c r="R191" s="333">
        <v>11</v>
      </c>
      <c r="S191" s="333">
        <v>424</v>
      </c>
      <c r="T191" s="333">
        <v>167</v>
      </c>
      <c r="U191" s="333">
        <v>194</v>
      </c>
      <c r="V191" s="333">
        <v>50</v>
      </c>
      <c r="W191" s="333">
        <v>13</v>
      </c>
      <c r="X191" s="333">
        <v>376</v>
      </c>
      <c r="Y191" s="333">
        <v>126</v>
      </c>
      <c r="Z191" s="333">
        <v>181</v>
      </c>
      <c r="AA191" s="333">
        <v>53</v>
      </c>
      <c r="AB191" s="333">
        <v>16</v>
      </c>
      <c r="AC191" s="333">
        <v>364</v>
      </c>
      <c r="AD191" s="333">
        <v>124</v>
      </c>
      <c r="AE191" s="333">
        <v>160</v>
      </c>
      <c r="AF191" s="333">
        <v>53</v>
      </c>
      <c r="AG191" s="333">
        <v>27</v>
      </c>
      <c r="AH191" s="333">
        <v>371</v>
      </c>
      <c r="AI191" s="333">
        <v>126</v>
      </c>
      <c r="AJ191" s="333">
        <v>170</v>
      </c>
      <c r="AK191" s="333">
        <v>61</v>
      </c>
      <c r="AL191" s="333">
        <v>14</v>
      </c>
    </row>
    <row r="192" spans="1:38" x14ac:dyDescent="0.2">
      <c r="A192" s="539"/>
      <c r="B192" s="347"/>
      <c r="K192" s="545"/>
      <c r="L192" s="332" t="s">
        <v>49</v>
      </c>
      <c r="M192" s="351"/>
      <c r="N192" s="333">
        <v>276</v>
      </c>
      <c r="O192" s="333">
        <v>102</v>
      </c>
      <c r="P192" s="333">
        <v>123</v>
      </c>
      <c r="Q192" s="333">
        <v>38</v>
      </c>
      <c r="R192" s="333">
        <v>13</v>
      </c>
      <c r="S192" s="333">
        <v>302</v>
      </c>
      <c r="T192" s="333">
        <v>115</v>
      </c>
      <c r="U192" s="333">
        <v>136</v>
      </c>
      <c r="V192" s="333">
        <v>31</v>
      </c>
      <c r="W192" s="333">
        <v>20</v>
      </c>
      <c r="X192" s="333">
        <v>299</v>
      </c>
      <c r="Y192" s="333">
        <v>116</v>
      </c>
      <c r="Z192" s="333">
        <v>130</v>
      </c>
      <c r="AA192" s="333">
        <v>37</v>
      </c>
      <c r="AB192" s="333">
        <v>16</v>
      </c>
      <c r="AC192" s="333">
        <v>279</v>
      </c>
      <c r="AD192" s="333">
        <v>103</v>
      </c>
      <c r="AE192" s="333">
        <v>120</v>
      </c>
      <c r="AF192" s="333">
        <v>40</v>
      </c>
      <c r="AG192" s="333">
        <v>16</v>
      </c>
      <c r="AH192" s="333">
        <v>324</v>
      </c>
      <c r="AI192" s="333">
        <v>93</v>
      </c>
      <c r="AJ192" s="333">
        <v>161</v>
      </c>
      <c r="AK192" s="333">
        <v>48</v>
      </c>
      <c r="AL192" s="333">
        <v>22</v>
      </c>
    </row>
    <row r="193" spans="1:38" x14ac:dyDescent="0.2">
      <c r="A193" s="539"/>
      <c r="B193" s="347"/>
      <c r="K193" s="545"/>
      <c r="L193" s="332" t="s">
        <v>50</v>
      </c>
      <c r="M193" s="351"/>
      <c r="N193" s="333">
        <v>215</v>
      </c>
      <c r="O193" s="333">
        <v>93</v>
      </c>
      <c r="P193" s="333">
        <v>98</v>
      </c>
      <c r="Q193" s="333">
        <v>19</v>
      </c>
      <c r="R193" s="333">
        <v>5</v>
      </c>
      <c r="S193" s="333">
        <v>214</v>
      </c>
      <c r="T193" s="333">
        <v>70</v>
      </c>
      <c r="U193" s="333">
        <v>113</v>
      </c>
      <c r="V193" s="333">
        <v>16</v>
      </c>
      <c r="W193" s="333">
        <v>15</v>
      </c>
      <c r="X193" s="333">
        <v>249</v>
      </c>
      <c r="Y193" s="333">
        <v>100</v>
      </c>
      <c r="Z193" s="333">
        <v>111</v>
      </c>
      <c r="AA193" s="333">
        <v>30</v>
      </c>
      <c r="AB193" s="333">
        <v>8</v>
      </c>
      <c r="AC193" s="333">
        <v>243</v>
      </c>
      <c r="AD193" s="333">
        <v>77</v>
      </c>
      <c r="AE193" s="333">
        <v>116</v>
      </c>
      <c r="AF193" s="333">
        <v>38</v>
      </c>
      <c r="AG193" s="333">
        <v>12</v>
      </c>
      <c r="AH193" s="333">
        <v>252</v>
      </c>
      <c r="AI193" s="333">
        <v>87</v>
      </c>
      <c r="AJ193" s="333">
        <v>115</v>
      </c>
      <c r="AK193" s="333">
        <v>38</v>
      </c>
      <c r="AL193" s="333">
        <v>12</v>
      </c>
    </row>
    <row r="194" spans="1:38" ht="33.75" customHeight="1" x14ac:dyDescent="0.2">
      <c r="A194" s="539" t="s">
        <v>198</v>
      </c>
      <c r="B194" s="347"/>
      <c r="K194" s="545" t="s">
        <v>112</v>
      </c>
      <c r="L194" s="332" t="s">
        <v>101</v>
      </c>
      <c r="M194" s="351"/>
      <c r="N194" s="333">
        <v>78689</v>
      </c>
      <c r="O194" s="333">
        <v>36736</v>
      </c>
      <c r="P194" s="333">
        <v>30036</v>
      </c>
      <c r="Q194" s="333">
        <v>9542</v>
      </c>
      <c r="R194" s="333">
        <v>2375</v>
      </c>
      <c r="S194" s="333">
        <v>80498</v>
      </c>
      <c r="T194" s="333">
        <v>35493</v>
      </c>
      <c r="U194" s="333">
        <v>30929</v>
      </c>
      <c r="V194" s="333">
        <v>10551</v>
      </c>
      <c r="W194" s="333">
        <v>3525</v>
      </c>
      <c r="X194" s="333">
        <v>80300</v>
      </c>
      <c r="Y194" s="333">
        <v>34879</v>
      </c>
      <c r="Z194" s="333">
        <v>31612</v>
      </c>
      <c r="AA194" s="333">
        <v>10114</v>
      </c>
      <c r="AB194" s="333">
        <v>3695</v>
      </c>
      <c r="AC194" s="333">
        <v>79719</v>
      </c>
      <c r="AD194" s="333">
        <v>35130</v>
      </c>
      <c r="AE194" s="333">
        <v>31006</v>
      </c>
      <c r="AF194" s="333">
        <v>9777</v>
      </c>
      <c r="AG194" s="333">
        <v>3806</v>
      </c>
      <c r="AH194" s="333">
        <v>79747</v>
      </c>
      <c r="AI194" s="333">
        <v>34683</v>
      </c>
      <c r="AJ194" s="333">
        <v>31309</v>
      </c>
      <c r="AK194" s="333">
        <v>9788</v>
      </c>
      <c r="AL194" s="333">
        <v>3967</v>
      </c>
    </row>
    <row r="195" spans="1:38" ht="33.75" customHeight="1" x14ac:dyDescent="0.2">
      <c r="A195" s="539"/>
      <c r="B195" s="347"/>
      <c r="K195" s="545"/>
      <c r="L195" s="332" t="s">
        <v>102</v>
      </c>
      <c r="M195" s="351"/>
      <c r="N195" s="333">
        <v>62562</v>
      </c>
      <c r="O195" s="333">
        <v>27977</v>
      </c>
      <c r="P195" s="333">
        <v>25066</v>
      </c>
      <c r="Q195" s="333">
        <v>7528</v>
      </c>
      <c r="R195" s="333">
        <v>1991</v>
      </c>
      <c r="S195" s="333">
        <v>63460</v>
      </c>
      <c r="T195" s="333">
        <v>27518</v>
      </c>
      <c r="U195" s="333">
        <v>25531</v>
      </c>
      <c r="V195" s="333">
        <v>7609</v>
      </c>
      <c r="W195" s="333">
        <v>2802</v>
      </c>
      <c r="X195" s="333">
        <v>61394</v>
      </c>
      <c r="Y195" s="333">
        <v>26300</v>
      </c>
      <c r="Z195" s="333">
        <v>25055</v>
      </c>
      <c r="AA195" s="333">
        <v>7163</v>
      </c>
      <c r="AB195" s="333">
        <v>2876</v>
      </c>
      <c r="AC195" s="333">
        <v>58123</v>
      </c>
      <c r="AD195" s="333">
        <v>24974</v>
      </c>
      <c r="AE195" s="333">
        <v>23481</v>
      </c>
      <c r="AF195" s="333">
        <v>6776</v>
      </c>
      <c r="AG195" s="333">
        <v>2892</v>
      </c>
      <c r="AH195" s="333">
        <v>56670</v>
      </c>
      <c r="AI195" s="333">
        <v>24628</v>
      </c>
      <c r="AJ195" s="333">
        <v>22719</v>
      </c>
      <c r="AK195" s="333">
        <v>6504</v>
      </c>
      <c r="AL195" s="333">
        <v>2819</v>
      </c>
    </row>
    <row r="196" spans="1:38" ht="33.75" customHeight="1" x14ac:dyDescent="0.2">
      <c r="A196" s="539"/>
      <c r="B196" s="347"/>
      <c r="K196" s="545"/>
      <c r="L196" s="332" t="s">
        <v>54</v>
      </c>
      <c r="M196" s="351"/>
      <c r="N196" s="333">
        <v>121737</v>
      </c>
      <c r="O196" s="333">
        <v>57756</v>
      </c>
      <c r="P196" s="333">
        <v>45770</v>
      </c>
      <c r="Q196" s="333">
        <v>14435</v>
      </c>
      <c r="R196" s="333">
        <v>3776</v>
      </c>
      <c r="S196" s="333">
        <v>124202</v>
      </c>
      <c r="T196" s="333">
        <v>56341</v>
      </c>
      <c r="U196" s="333">
        <v>47161</v>
      </c>
      <c r="V196" s="333">
        <v>15255</v>
      </c>
      <c r="W196" s="333">
        <v>5445</v>
      </c>
      <c r="X196" s="333">
        <v>121889</v>
      </c>
      <c r="Y196" s="333">
        <v>54623</v>
      </c>
      <c r="Z196" s="333">
        <v>47262</v>
      </c>
      <c r="AA196" s="333">
        <v>14402</v>
      </c>
      <c r="AB196" s="333">
        <v>5602</v>
      </c>
      <c r="AC196" s="333">
        <v>117750</v>
      </c>
      <c r="AD196" s="333">
        <v>53354</v>
      </c>
      <c r="AE196" s="333">
        <v>45123</v>
      </c>
      <c r="AF196" s="333">
        <v>13682</v>
      </c>
      <c r="AG196" s="333">
        <v>5591</v>
      </c>
      <c r="AH196" s="333">
        <v>116102</v>
      </c>
      <c r="AI196" s="333">
        <v>52485</v>
      </c>
      <c r="AJ196" s="333">
        <v>44642</v>
      </c>
      <c r="AK196" s="333">
        <v>13438</v>
      </c>
      <c r="AL196" s="333">
        <v>5537</v>
      </c>
    </row>
    <row r="197" spans="1:38" ht="33.75" customHeight="1" x14ac:dyDescent="0.2">
      <c r="A197" s="539"/>
      <c r="B197" s="347"/>
      <c r="K197" s="545"/>
      <c r="L197" s="332" t="s">
        <v>55</v>
      </c>
      <c r="M197" s="351"/>
      <c r="N197" s="333">
        <v>19262</v>
      </c>
      <c r="O197" s="333">
        <v>6855</v>
      </c>
      <c r="P197" s="333">
        <v>9214</v>
      </c>
      <c r="Q197" s="333">
        <v>2611</v>
      </c>
      <c r="R197" s="333">
        <v>582</v>
      </c>
      <c r="S197" s="333">
        <v>19491</v>
      </c>
      <c r="T197" s="333">
        <v>6566</v>
      </c>
      <c r="U197" s="333">
        <v>9179</v>
      </c>
      <c r="V197" s="333">
        <v>2873</v>
      </c>
      <c r="W197" s="333">
        <v>873</v>
      </c>
      <c r="X197" s="333">
        <v>19559</v>
      </c>
      <c r="Y197" s="333">
        <v>6470</v>
      </c>
      <c r="Z197" s="333">
        <v>9286</v>
      </c>
      <c r="AA197" s="333">
        <v>2847</v>
      </c>
      <c r="AB197" s="333">
        <v>956</v>
      </c>
      <c r="AC197" s="333">
        <v>19868</v>
      </c>
      <c r="AD197" s="333">
        <v>6674</v>
      </c>
      <c r="AE197" s="333">
        <v>9254</v>
      </c>
      <c r="AF197" s="333">
        <v>2844</v>
      </c>
      <c r="AG197" s="333">
        <v>1096</v>
      </c>
      <c r="AH197" s="333">
        <v>20162</v>
      </c>
      <c r="AI197" s="333">
        <v>6772</v>
      </c>
      <c r="AJ197" s="333">
        <v>9319</v>
      </c>
      <c r="AK197" s="333">
        <v>2833</v>
      </c>
      <c r="AL197" s="333">
        <v>1238</v>
      </c>
    </row>
    <row r="198" spans="1:38" ht="33.75" customHeight="1" x14ac:dyDescent="0.2">
      <c r="A198" s="539"/>
      <c r="B198" s="347"/>
      <c r="K198" s="545"/>
      <c r="L198" s="332" t="s">
        <v>284</v>
      </c>
      <c r="M198" s="351"/>
      <c r="N198" s="333">
        <v>10349</v>
      </c>
      <c r="O198" s="333">
        <v>3538</v>
      </c>
      <c r="P198" s="333">
        <v>5013</v>
      </c>
      <c r="Q198" s="333">
        <v>1496</v>
      </c>
      <c r="R198" s="333">
        <v>302</v>
      </c>
      <c r="S198" s="333">
        <v>10328</v>
      </c>
      <c r="T198" s="333">
        <v>3373</v>
      </c>
      <c r="U198" s="333">
        <v>4885</v>
      </c>
      <c r="V198" s="333">
        <v>1639</v>
      </c>
      <c r="W198" s="333">
        <v>431</v>
      </c>
      <c r="X198" s="333">
        <v>10078</v>
      </c>
      <c r="Y198" s="333">
        <v>3228</v>
      </c>
      <c r="Z198" s="333">
        <v>4821</v>
      </c>
      <c r="AA198" s="333">
        <v>1558</v>
      </c>
      <c r="AB198" s="333">
        <v>471</v>
      </c>
      <c r="AC198" s="333">
        <v>9732</v>
      </c>
      <c r="AD198" s="333">
        <v>3098</v>
      </c>
      <c r="AE198" s="333">
        <v>4632</v>
      </c>
      <c r="AF198" s="333">
        <v>1461</v>
      </c>
      <c r="AG198" s="333">
        <v>541</v>
      </c>
      <c r="AH198" s="333">
        <v>8805</v>
      </c>
      <c r="AI198" s="333">
        <v>2909</v>
      </c>
      <c r="AJ198" s="333">
        <v>4111</v>
      </c>
      <c r="AK198" s="333">
        <v>1300</v>
      </c>
      <c r="AL198" s="333">
        <v>485</v>
      </c>
    </row>
    <row r="199" spans="1:38" ht="33.75" customHeight="1" x14ac:dyDescent="0.2">
      <c r="A199" s="539"/>
      <c r="B199" s="347"/>
      <c r="K199" s="545"/>
      <c r="L199" s="332" t="s">
        <v>57</v>
      </c>
      <c r="M199" s="351"/>
      <c r="N199" s="333">
        <v>1296</v>
      </c>
      <c r="O199" s="333">
        <v>545</v>
      </c>
      <c r="P199" s="333">
        <v>505</v>
      </c>
      <c r="Q199" s="333">
        <v>200</v>
      </c>
      <c r="R199" s="333">
        <v>46</v>
      </c>
      <c r="S199" s="333">
        <v>1285</v>
      </c>
      <c r="T199" s="333">
        <v>497</v>
      </c>
      <c r="U199" s="333">
        <v>529</v>
      </c>
      <c r="V199" s="333">
        <v>199</v>
      </c>
      <c r="W199" s="333">
        <v>60</v>
      </c>
      <c r="X199" s="333">
        <v>1284</v>
      </c>
      <c r="Y199" s="333">
        <v>474</v>
      </c>
      <c r="Z199" s="333">
        <v>559</v>
      </c>
      <c r="AA199" s="333">
        <v>188</v>
      </c>
      <c r="AB199" s="333">
        <v>63</v>
      </c>
      <c r="AC199" s="333">
        <v>1316</v>
      </c>
      <c r="AD199" s="333">
        <v>541</v>
      </c>
      <c r="AE199" s="333">
        <v>494</v>
      </c>
      <c r="AF199" s="333">
        <v>204</v>
      </c>
      <c r="AG199" s="333">
        <v>77</v>
      </c>
      <c r="AH199" s="333">
        <v>1272</v>
      </c>
      <c r="AI199" s="333">
        <v>512</v>
      </c>
      <c r="AJ199" s="333">
        <v>479</v>
      </c>
      <c r="AK199" s="333">
        <v>202</v>
      </c>
      <c r="AL199" s="333">
        <v>79</v>
      </c>
    </row>
    <row r="200" spans="1:38" ht="33.75" x14ac:dyDescent="0.2">
      <c r="A200" s="539"/>
      <c r="B200" s="347"/>
      <c r="K200" s="545"/>
      <c r="L200" s="332" t="s">
        <v>285</v>
      </c>
      <c r="M200" s="351"/>
      <c r="N200" s="333">
        <v>2069</v>
      </c>
      <c r="O200" s="333">
        <v>967</v>
      </c>
      <c r="P200" s="333">
        <v>843</v>
      </c>
      <c r="Q200" s="333">
        <v>170</v>
      </c>
      <c r="R200" s="333">
        <v>89</v>
      </c>
      <c r="S200" s="333">
        <v>1913</v>
      </c>
      <c r="T200" s="333">
        <v>931</v>
      </c>
      <c r="U200" s="333">
        <v>738</v>
      </c>
      <c r="V200" s="333">
        <v>140</v>
      </c>
      <c r="W200" s="333">
        <v>104</v>
      </c>
      <c r="X200" s="333">
        <v>1995</v>
      </c>
      <c r="Y200" s="333">
        <v>966</v>
      </c>
      <c r="Z200" s="333">
        <v>728</v>
      </c>
      <c r="AA200" s="333">
        <v>160</v>
      </c>
      <c r="AB200" s="333">
        <v>141</v>
      </c>
      <c r="AC200" s="333">
        <v>2042</v>
      </c>
      <c r="AD200" s="333">
        <v>1021</v>
      </c>
      <c r="AE200" s="333">
        <v>705</v>
      </c>
      <c r="AF200" s="333">
        <v>149</v>
      </c>
      <c r="AG200" s="333">
        <v>167</v>
      </c>
      <c r="AH200" s="333">
        <v>2211</v>
      </c>
      <c r="AI200" s="333">
        <v>1174</v>
      </c>
      <c r="AJ200" s="333">
        <v>716</v>
      </c>
      <c r="AK200" s="333">
        <v>157</v>
      </c>
      <c r="AL200" s="333">
        <v>164</v>
      </c>
    </row>
    <row r="201" spans="1:38" ht="33.75" customHeight="1" x14ac:dyDescent="0.2">
      <c r="A201" s="539"/>
      <c r="B201" s="347"/>
      <c r="K201" s="545"/>
      <c r="L201" s="332" t="s">
        <v>286</v>
      </c>
      <c r="M201" s="351"/>
      <c r="N201" s="333">
        <v>31232</v>
      </c>
      <c r="O201" s="333">
        <v>14258</v>
      </c>
      <c r="P201" s="333">
        <v>12519</v>
      </c>
      <c r="Q201" s="333">
        <v>3519</v>
      </c>
      <c r="R201" s="333">
        <v>936</v>
      </c>
      <c r="S201" s="333">
        <v>29452</v>
      </c>
      <c r="T201" s="333">
        <v>13078</v>
      </c>
      <c r="U201" s="333">
        <v>11606</v>
      </c>
      <c r="V201" s="333">
        <v>3515</v>
      </c>
      <c r="W201" s="333">
        <v>1253</v>
      </c>
      <c r="X201" s="333">
        <v>28629</v>
      </c>
      <c r="Y201" s="333">
        <v>12504</v>
      </c>
      <c r="Z201" s="333">
        <v>11258</v>
      </c>
      <c r="AA201" s="333">
        <v>3551</v>
      </c>
      <c r="AB201" s="333">
        <v>1316</v>
      </c>
      <c r="AC201" s="333">
        <v>27597</v>
      </c>
      <c r="AD201" s="333">
        <v>12278</v>
      </c>
      <c r="AE201" s="333">
        <v>10831</v>
      </c>
      <c r="AF201" s="333">
        <v>3197</v>
      </c>
      <c r="AG201" s="333">
        <v>1291</v>
      </c>
      <c r="AH201" s="333">
        <v>26758</v>
      </c>
      <c r="AI201" s="333">
        <v>11941</v>
      </c>
      <c r="AJ201" s="333">
        <v>10492</v>
      </c>
      <c r="AK201" s="333">
        <v>2906</v>
      </c>
      <c r="AL201" s="333">
        <v>1419</v>
      </c>
    </row>
    <row r="202" spans="1:38" ht="33.75" customHeight="1" x14ac:dyDescent="0.2">
      <c r="A202" s="539"/>
      <c r="B202" s="347"/>
      <c r="K202" s="545"/>
      <c r="L202" s="332" t="s">
        <v>170</v>
      </c>
      <c r="M202" s="351"/>
      <c r="N202" s="333">
        <v>54922</v>
      </c>
      <c r="O202" s="333">
        <v>26680</v>
      </c>
      <c r="P202" s="333">
        <v>19879</v>
      </c>
      <c r="Q202" s="333">
        <v>6723</v>
      </c>
      <c r="R202" s="333">
        <v>1640</v>
      </c>
      <c r="S202" s="333">
        <v>53331</v>
      </c>
      <c r="T202" s="333">
        <v>24737</v>
      </c>
      <c r="U202" s="333">
        <v>19352</v>
      </c>
      <c r="V202" s="333">
        <v>6984</v>
      </c>
      <c r="W202" s="333">
        <v>2258</v>
      </c>
      <c r="X202" s="333">
        <v>51917</v>
      </c>
      <c r="Y202" s="333">
        <v>23904</v>
      </c>
      <c r="Z202" s="333">
        <v>19132</v>
      </c>
      <c r="AA202" s="333">
        <v>6593</v>
      </c>
      <c r="AB202" s="333">
        <v>2288</v>
      </c>
      <c r="AC202" s="333">
        <v>49528</v>
      </c>
      <c r="AD202" s="333">
        <v>23055</v>
      </c>
      <c r="AE202" s="333">
        <v>18057</v>
      </c>
      <c r="AF202" s="333">
        <v>6144</v>
      </c>
      <c r="AG202" s="333">
        <v>2272</v>
      </c>
      <c r="AH202" s="333">
        <v>47850</v>
      </c>
      <c r="AI202" s="333">
        <v>22329</v>
      </c>
      <c r="AJ202" s="333">
        <v>17456</v>
      </c>
      <c r="AK202" s="333">
        <v>5886</v>
      </c>
      <c r="AL202" s="333">
        <v>2179</v>
      </c>
    </row>
    <row r="203" spans="1:38" ht="33.75" customHeight="1" x14ac:dyDescent="0.2">
      <c r="A203" s="539"/>
      <c r="B203" s="347"/>
      <c r="K203" s="545"/>
      <c r="L203" s="332" t="s">
        <v>60</v>
      </c>
      <c r="M203" s="351"/>
      <c r="N203" s="333">
        <v>30495</v>
      </c>
      <c r="O203" s="333">
        <v>12347</v>
      </c>
      <c r="P203" s="333">
        <v>12656</v>
      </c>
      <c r="Q203" s="333">
        <v>4331</v>
      </c>
      <c r="R203" s="333">
        <v>1161</v>
      </c>
      <c r="S203" s="333">
        <v>31174</v>
      </c>
      <c r="T203" s="333">
        <v>11500</v>
      </c>
      <c r="U203" s="333">
        <v>13343</v>
      </c>
      <c r="V203" s="333">
        <v>4617</v>
      </c>
      <c r="W203" s="333">
        <v>1714</v>
      </c>
      <c r="X203" s="333">
        <v>31384</v>
      </c>
      <c r="Y203" s="333">
        <v>11558</v>
      </c>
      <c r="Z203" s="333">
        <v>13817</v>
      </c>
      <c r="AA203" s="333">
        <v>4178</v>
      </c>
      <c r="AB203" s="333">
        <v>1831</v>
      </c>
      <c r="AC203" s="333">
        <v>32136</v>
      </c>
      <c r="AD203" s="333">
        <v>12161</v>
      </c>
      <c r="AE203" s="333">
        <v>13791</v>
      </c>
      <c r="AF203" s="333">
        <v>4296</v>
      </c>
      <c r="AG203" s="333">
        <v>1888</v>
      </c>
      <c r="AH203" s="333">
        <v>31828</v>
      </c>
      <c r="AI203" s="333">
        <v>12008</v>
      </c>
      <c r="AJ203" s="333">
        <v>13672</v>
      </c>
      <c r="AK203" s="333">
        <v>4336</v>
      </c>
      <c r="AL203" s="333">
        <v>1812</v>
      </c>
    </row>
    <row r="204" spans="1:38" ht="33.75" x14ac:dyDescent="0.2">
      <c r="A204" s="539"/>
      <c r="B204" s="347"/>
      <c r="K204" s="545"/>
      <c r="L204" s="332" t="s">
        <v>171</v>
      </c>
      <c r="M204" s="351"/>
      <c r="N204" s="333">
        <v>17030</v>
      </c>
      <c r="O204" s="333">
        <v>7580</v>
      </c>
      <c r="P204" s="333">
        <v>7239</v>
      </c>
      <c r="Q204" s="333">
        <v>1789</v>
      </c>
      <c r="R204" s="333">
        <v>422</v>
      </c>
      <c r="S204" s="333">
        <v>22762</v>
      </c>
      <c r="T204" s="333">
        <v>9849</v>
      </c>
      <c r="U204" s="333">
        <v>9598</v>
      </c>
      <c r="V204" s="333">
        <v>2477</v>
      </c>
      <c r="W204" s="333">
        <v>838</v>
      </c>
      <c r="X204" s="333">
        <v>22772</v>
      </c>
      <c r="Y204" s="333">
        <v>9616</v>
      </c>
      <c r="Z204" s="333">
        <v>10053</v>
      </c>
      <c r="AA204" s="333">
        <v>2275</v>
      </c>
      <c r="AB204" s="333">
        <v>828</v>
      </c>
      <c r="AC204" s="333">
        <v>21930</v>
      </c>
      <c r="AD204" s="333">
        <v>9192</v>
      </c>
      <c r="AE204" s="333">
        <v>9514</v>
      </c>
      <c r="AF204" s="333">
        <v>2307</v>
      </c>
      <c r="AG204" s="333">
        <v>917</v>
      </c>
      <c r="AH204" s="333">
        <v>22968</v>
      </c>
      <c r="AI204" s="333">
        <v>9528</v>
      </c>
      <c r="AJ204" s="333">
        <v>10016</v>
      </c>
      <c r="AK204" s="333">
        <v>2486</v>
      </c>
      <c r="AL204" s="333">
        <v>938</v>
      </c>
    </row>
    <row r="205" spans="1:38" ht="33.75" customHeight="1" x14ac:dyDescent="0.2">
      <c r="A205" s="539"/>
      <c r="B205" s="347"/>
      <c r="K205" s="545"/>
      <c r="L205" s="332" t="s">
        <v>287</v>
      </c>
      <c r="M205" s="351"/>
      <c r="N205" s="333">
        <v>5503</v>
      </c>
      <c r="O205" s="333">
        <v>2881</v>
      </c>
      <c r="P205" s="333">
        <v>1966</v>
      </c>
      <c r="Q205" s="333">
        <v>538</v>
      </c>
      <c r="R205" s="333">
        <v>118</v>
      </c>
      <c r="S205" s="333">
        <v>5326</v>
      </c>
      <c r="T205" s="333">
        <v>2916</v>
      </c>
      <c r="U205" s="333">
        <v>1823</v>
      </c>
      <c r="V205" s="333">
        <v>427</v>
      </c>
      <c r="W205" s="333">
        <v>160</v>
      </c>
      <c r="X205" s="333">
        <v>4997</v>
      </c>
      <c r="Y205" s="333">
        <v>2631</v>
      </c>
      <c r="Z205" s="333">
        <v>1679</v>
      </c>
      <c r="AA205" s="333">
        <v>520</v>
      </c>
      <c r="AB205" s="333">
        <v>167</v>
      </c>
      <c r="AC205" s="333">
        <v>4609</v>
      </c>
      <c r="AD205" s="333">
        <v>2397</v>
      </c>
      <c r="AE205" s="333">
        <v>1589</v>
      </c>
      <c r="AF205" s="333">
        <v>460</v>
      </c>
      <c r="AG205" s="333">
        <v>163</v>
      </c>
      <c r="AH205" s="333">
        <v>4802</v>
      </c>
      <c r="AI205" s="333">
        <v>2331</v>
      </c>
      <c r="AJ205" s="333">
        <v>1676</v>
      </c>
      <c r="AK205" s="333">
        <v>521</v>
      </c>
      <c r="AL205" s="333">
        <v>274</v>
      </c>
    </row>
    <row r="206" spans="1:38" ht="33.75" x14ac:dyDescent="0.2">
      <c r="A206" s="539"/>
      <c r="B206" s="347"/>
      <c r="K206" s="545"/>
      <c r="L206" s="332" t="s">
        <v>288</v>
      </c>
      <c r="M206" s="351"/>
      <c r="N206" s="333">
        <v>62603</v>
      </c>
      <c r="O206" s="333">
        <v>34030</v>
      </c>
      <c r="P206" s="333">
        <v>20856</v>
      </c>
      <c r="Q206" s="333">
        <v>5930</v>
      </c>
      <c r="R206" s="333">
        <v>1787</v>
      </c>
      <c r="S206" s="333">
        <v>65250</v>
      </c>
      <c r="T206" s="333">
        <v>34324</v>
      </c>
      <c r="U206" s="333">
        <v>21910</v>
      </c>
      <c r="V206" s="333">
        <v>6443</v>
      </c>
      <c r="W206" s="333">
        <v>2573</v>
      </c>
      <c r="X206" s="333">
        <v>63254</v>
      </c>
      <c r="Y206" s="333">
        <v>32585</v>
      </c>
      <c r="Z206" s="333">
        <v>21872</v>
      </c>
      <c r="AA206" s="333">
        <v>6121</v>
      </c>
      <c r="AB206" s="333">
        <v>2676</v>
      </c>
      <c r="AC206" s="333">
        <v>60586</v>
      </c>
      <c r="AD206" s="333">
        <v>31396</v>
      </c>
      <c r="AE206" s="333">
        <v>20558</v>
      </c>
      <c r="AF206" s="333">
        <v>5951</v>
      </c>
      <c r="AG206" s="333">
        <v>2681</v>
      </c>
      <c r="AH206" s="333">
        <v>59911</v>
      </c>
      <c r="AI206" s="333">
        <v>30961</v>
      </c>
      <c r="AJ206" s="333">
        <v>20369</v>
      </c>
      <c r="AK206" s="333">
        <v>5800</v>
      </c>
      <c r="AL206" s="333">
        <v>2781</v>
      </c>
    </row>
    <row r="207" spans="1:38" ht="33.75" x14ac:dyDescent="0.2">
      <c r="A207" s="539"/>
      <c r="B207" s="347"/>
      <c r="K207" s="545"/>
      <c r="L207" s="332" t="s">
        <v>289</v>
      </c>
      <c r="M207" s="351"/>
      <c r="N207" s="333">
        <v>68640</v>
      </c>
      <c r="O207" s="333">
        <v>27099</v>
      </c>
      <c r="P207" s="333">
        <v>29306</v>
      </c>
      <c r="Q207" s="333">
        <v>9986</v>
      </c>
      <c r="R207" s="333">
        <v>2249</v>
      </c>
      <c r="S207" s="333">
        <v>68860</v>
      </c>
      <c r="T207" s="333">
        <v>25229</v>
      </c>
      <c r="U207" s="333">
        <v>29803</v>
      </c>
      <c r="V207" s="333">
        <v>10585</v>
      </c>
      <c r="W207" s="333">
        <v>3243</v>
      </c>
      <c r="X207" s="333">
        <v>68529</v>
      </c>
      <c r="Y207" s="333">
        <v>25205</v>
      </c>
      <c r="Z207" s="333">
        <v>30010</v>
      </c>
      <c r="AA207" s="333">
        <v>9959</v>
      </c>
      <c r="AB207" s="333">
        <v>3355</v>
      </c>
      <c r="AC207" s="333">
        <v>67109</v>
      </c>
      <c r="AD207" s="333">
        <v>25103</v>
      </c>
      <c r="AE207" s="333">
        <v>29176</v>
      </c>
      <c r="AF207" s="333">
        <v>9358</v>
      </c>
      <c r="AG207" s="333">
        <v>3472</v>
      </c>
      <c r="AH207" s="333">
        <v>65295</v>
      </c>
      <c r="AI207" s="333">
        <v>24467</v>
      </c>
      <c r="AJ207" s="333">
        <v>28401</v>
      </c>
      <c r="AK207" s="333">
        <v>9074</v>
      </c>
      <c r="AL207" s="333">
        <v>3353</v>
      </c>
    </row>
    <row r="208" spans="1:38" ht="33.75" x14ac:dyDescent="0.2">
      <c r="A208" s="539"/>
      <c r="B208" s="347"/>
      <c r="K208" s="545"/>
      <c r="L208" s="332" t="s">
        <v>64</v>
      </c>
      <c r="M208" s="351"/>
      <c r="N208" s="333">
        <v>4516</v>
      </c>
      <c r="O208" s="333">
        <v>1532</v>
      </c>
      <c r="P208" s="333">
        <v>2311</v>
      </c>
      <c r="Q208" s="333">
        <v>547</v>
      </c>
      <c r="R208" s="333">
        <v>126</v>
      </c>
      <c r="S208" s="333">
        <v>5924</v>
      </c>
      <c r="T208" s="333">
        <v>2004</v>
      </c>
      <c r="U208" s="333">
        <v>2932</v>
      </c>
      <c r="V208" s="333">
        <v>703</v>
      </c>
      <c r="W208" s="333">
        <v>285</v>
      </c>
      <c r="X208" s="333">
        <v>6915</v>
      </c>
      <c r="Y208" s="333">
        <v>2356</v>
      </c>
      <c r="Z208" s="333">
        <v>3429</v>
      </c>
      <c r="AA208" s="333">
        <v>811</v>
      </c>
      <c r="AB208" s="333">
        <v>319</v>
      </c>
      <c r="AC208" s="333">
        <v>7427</v>
      </c>
      <c r="AD208" s="333">
        <v>2651</v>
      </c>
      <c r="AE208" s="333">
        <v>3485</v>
      </c>
      <c r="AF208" s="333">
        <v>919</v>
      </c>
      <c r="AG208" s="333">
        <v>372</v>
      </c>
      <c r="AH208" s="333">
        <v>8431</v>
      </c>
      <c r="AI208" s="333">
        <v>2914</v>
      </c>
      <c r="AJ208" s="333">
        <v>3995</v>
      </c>
      <c r="AK208" s="333">
        <v>1079</v>
      </c>
      <c r="AL208" s="333">
        <v>443</v>
      </c>
    </row>
    <row r="209" spans="1:38" ht="33.75" x14ac:dyDescent="0.2">
      <c r="A209" s="539"/>
      <c r="B209" s="347"/>
      <c r="K209" s="545"/>
      <c r="L209" s="332" t="s">
        <v>290</v>
      </c>
      <c r="M209" s="351"/>
      <c r="N209" s="333">
        <v>5492</v>
      </c>
      <c r="O209" s="333">
        <v>2052</v>
      </c>
      <c r="P209" s="333">
        <v>2629</v>
      </c>
      <c r="Q209" s="333">
        <v>607</v>
      </c>
      <c r="R209" s="333">
        <v>204</v>
      </c>
      <c r="S209" s="333">
        <v>3924</v>
      </c>
      <c r="T209" s="333">
        <v>1454</v>
      </c>
      <c r="U209" s="333">
        <v>1815</v>
      </c>
      <c r="V209" s="333">
        <v>429</v>
      </c>
      <c r="W209" s="333">
        <v>226</v>
      </c>
      <c r="X209" s="333">
        <v>2996</v>
      </c>
      <c r="Y209" s="333">
        <v>1033</v>
      </c>
      <c r="Z209" s="333">
        <v>1356</v>
      </c>
      <c r="AA209" s="333">
        <v>386</v>
      </c>
      <c r="AB209" s="333">
        <v>221</v>
      </c>
      <c r="AC209" s="333">
        <v>2720</v>
      </c>
      <c r="AD209" s="333">
        <v>954</v>
      </c>
      <c r="AE209" s="333">
        <v>1268</v>
      </c>
      <c r="AF209" s="333">
        <v>325</v>
      </c>
      <c r="AG209" s="333">
        <v>173</v>
      </c>
      <c r="AH209" s="333">
        <v>2780</v>
      </c>
      <c r="AI209" s="333">
        <v>969</v>
      </c>
      <c r="AJ209" s="333">
        <v>1263</v>
      </c>
      <c r="AK209" s="333">
        <v>339</v>
      </c>
      <c r="AL209" s="333">
        <v>209</v>
      </c>
    </row>
    <row r="210" spans="1:38" ht="33.75" customHeight="1" x14ac:dyDescent="0.2">
      <c r="A210" s="539"/>
      <c r="B210" s="347"/>
      <c r="K210" s="545"/>
      <c r="L210" s="332" t="s">
        <v>40</v>
      </c>
      <c r="M210" s="351"/>
      <c r="N210" s="333">
        <v>235</v>
      </c>
      <c r="O210" s="333">
        <v>49</v>
      </c>
      <c r="P210" s="333">
        <v>119</v>
      </c>
      <c r="Q210" s="333">
        <v>66</v>
      </c>
      <c r="R210" s="333">
        <v>1</v>
      </c>
      <c r="S210" s="333">
        <v>239</v>
      </c>
      <c r="T210" s="333">
        <v>49</v>
      </c>
      <c r="U210" s="333">
        <v>117</v>
      </c>
      <c r="V210" s="333">
        <v>73</v>
      </c>
      <c r="W210" s="334">
        <v>0</v>
      </c>
      <c r="X210" s="333">
        <v>243</v>
      </c>
      <c r="Y210" s="333">
        <v>54</v>
      </c>
      <c r="Z210" s="333">
        <v>119</v>
      </c>
      <c r="AA210" s="333">
        <v>65</v>
      </c>
      <c r="AB210" s="333">
        <v>5</v>
      </c>
      <c r="AC210" s="333">
        <v>243</v>
      </c>
      <c r="AD210" s="333">
        <v>50</v>
      </c>
      <c r="AE210" s="333">
        <v>124</v>
      </c>
      <c r="AF210" s="333">
        <v>68</v>
      </c>
      <c r="AG210" s="333">
        <v>1</v>
      </c>
      <c r="AH210" s="333">
        <v>234</v>
      </c>
      <c r="AI210" s="333">
        <v>51</v>
      </c>
      <c r="AJ210" s="333">
        <v>115</v>
      </c>
      <c r="AK210" s="333">
        <v>68</v>
      </c>
      <c r="AL210" s="334">
        <v>0</v>
      </c>
    </row>
    <row r="211" spans="1:38" ht="33.75" customHeight="1" x14ac:dyDescent="0.2">
      <c r="A211" s="539"/>
      <c r="B211" s="347"/>
      <c r="K211" s="545"/>
      <c r="L211" s="332" t="s">
        <v>291</v>
      </c>
      <c r="M211" s="351"/>
      <c r="N211" s="333">
        <v>81995</v>
      </c>
      <c r="O211" s="333">
        <v>39393</v>
      </c>
      <c r="P211" s="333">
        <v>30645</v>
      </c>
      <c r="Q211" s="333">
        <v>10188</v>
      </c>
      <c r="R211" s="333">
        <v>1769</v>
      </c>
      <c r="S211" s="333">
        <v>84053</v>
      </c>
      <c r="T211" s="333">
        <v>38355</v>
      </c>
      <c r="U211" s="333">
        <v>32064</v>
      </c>
      <c r="V211" s="333">
        <v>11188</v>
      </c>
      <c r="W211" s="333">
        <v>2446</v>
      </c>
      <c r="X211" s="333">
        <v>81824</v>
      </c>
      <c r="Y211" s="333">
        <v>37306</v>
      </c>
      <c r="Z211" s="333">
        <v>31950</v>
      </c>
      <c r="AA211" s="333">
        <v>10075</v>
      </c>
      <c r="AB211" s="333">
        <v>2493</v>
      </c>
      <c r="AC211" s="333">
        <v>79928</v>
      </c>
      <c r="AD211" s="333">
        <v>36985</v>
      </c>
      <c r="AE211" s="333">
        <v>30577</v>
      </c>
      <c r="AF211" s="333">
        <v>9770</v>
      </c>
      <c r="AG211" s="333">
        <v>2596</v>
      </c>
      <c r="AH211" s="333">
        <v>78595</v>
      </c>
      <c r="AI211" s="333">
        <v>36442</v>
      </c>
      <c r="AJ211" s="333">
        <v>30119</v>
      </c>
      <c r="AK211" s="333">
        <v>9502</v>
      </c>
      <c r="AL211" s="333">
        <v>2532</v>
      </c>
    </row>
    <row r="212" spans="1:38" ht="33.75" customHeight="1" x14ac:dyDescent="0.2">
      <c r="A212" s="539"/>
      <c r="B212" s="347"/>
      <c r="K212" s="545"/>
      <c r="L212" s="332" t="s">
        <v>293</v>
      </c>
      <c r="M212" s="351"/>
      <c r="N212" s="333">
        <v>4757</v>
      </c>
      <c r="O212" s="333">
        <v>1287</v>
      </c>
      <c r="P212" s="333">
        <v>2838</v>
      </c>
      <c r="Q212" s="333">
        <v>455</v>
      </c>
      <c r="R212" s="333">
        <v>177</v>
      </c>
      <c r="S212" s="333">
        <v>5453</v>
      </c>
      <c r="T212" s="333">
        <v>1504</v>
      </c>
      <c r="U212" s="333">
        <v>3072</v>
      </c>
      <c r="V212" s="333">
        <v>492</v>
      </c>
      <c r="W212" s="333">
        <v>385</v>
      </c>
      <c r="X212" s="333">
        <v>6554</v>
      </c>
      <c r="Y212" s="333">
        <v>1756</v>
      </c>
      <c r="Z212" s="333">
        <v>3510</v>
      </c>
      <c r="AA212" s="333">
        <v>704</v>
      </c>
      <c r="AB212" s="333">
        <v>584</v>
      </c>
      <c r="AC212" s="333">
        <v>7458</v>
      </c>
      <c r="AD212" s="333">
        <v>1852</v>
      </c>
      <c r="AE212" s="333">
        <v>4155</v>
      </c>
      <c r="AF212" s="333">
        <v>762</v>
      </c>
      <c r="AG212" s="333">
        <v>689</v>
      </c>
      <c r="AH212" s="333">
        <v>8029</v>
      </c>
      <c r="AI212" s="333">
        <v>2066</v>
      </c>
      <c r="AJ212" s="333">
        <v>4219</v>
      </c>
      <c r="AK212" s="333">
        <v>879</v>
      </c>
      <c r="AL212" s="333">
        <v>865</v>
      </c>
    </row>
    <row r="213" spans="1:38" ht="33.75" customHeight="1" x14ac:dyDescent="0.2">
      <c r="A213" s="539"/>
      <c r="B213" s="347"/>
      <c r="K213" s="545"/>
      <c r="L213" s="332" t="s">
        <v>271</v>
      </c>
      <c r="M213" s="351"/>
      <c r="N213" s="333">
        <v>141251</v>
      </c>
      <c r="O213" s="333">
        <v>64713</v>
      </c>
      <c r="P213" s="333">
        <v>55102</v>
      </c>
      <c r="Q213" s="333">
        <v>17070</v>
      </c>
      <c r="R213" s="333">
        <v>4366</v>
      </c>
      <c r="S213" s="333">
        <v>143958</v>
      </c>
      <c r="T213" s="333">
        <v>63011</v>
      </c>
      <c r="U213" s="333">
        <v>56460</v>
      </c>
      <c r="V213" s="333">
        <v>18160</v>
      </c>
      <c r="W213" s="333">
        <v>6327</v>
      </c>
      <c r="X213" s="333">
        <v>141694</v>
      </c>
      <c r="Y213" s="333">
        <v>61179</v>
      </c>
      <c r="Z213" s="333">
        <v>56667</v>
      </c>
      <c r="AA213" s="333">
        <v>17277</v>
      </c>
      <c r="AB213" s="333">
        <v>6571</v>
      </c>
      <c r="AC213" s="333">
        <v>137842</v>
      </c>
      <c r="AD213" s="333">
        <v>60104</v>
      </c>
      <c r="AE213" s="333">
        <v>54487</v>
      </c>
      <c r="AF213" s="333">
        <v>16553</v>
      </c>
      <c r="AG213" s="333">
        <v>6698</v>
      </c>
      <c r="AH213" s="333">
        <v>136417</v>
      </c>
      <c r="AI213" s="333">
        <v>59311</v>
      </c>
      <c r="AJ213" s="333">
        <v>54028</v>
      </c>
      <c r="AK213" s="333">
        <v>16292</v>
      </c>
      <c r="AL213" s="333">
        <v>6786</v>
      </c>
    </row>
    <row r="214" spans="1:38" ht="33.75" customHeight="1" x14ac:dyDescent="0.2">
      <c r="A214" s="539"/>
      <c r="B214" s="347"/>
      <c r="K214" s="545"/>
      <c r="L214" s="332" t="s">
        <v>359</v>
      </c>
      <c r="M214" s="351"/>
      <c r="N214" s="333">
        <v>136494</v>
      </c>
      <c r="O214" s="333">
        <v>63426</v>
      </c>
      <c r="P214" s="333">
        <v>52264</v>
      </c>
      <c r="Q214" s="333">
        <v>16615</v>
      </c>
      <c r="R214" s="333">
        <v>4189</v>
      </c>
      <c r="S214" s="333">
        <v>138505</v>
      </c>
      <c r="T214" s="333">
        <v>61507</v>
      </c>
      <c r="U214" s="333">
        <v>53388</v>
      </c>
      <c r="V214" s="333">
        <v>17668</v>
      </c>
      <c r="W214" s="333">
        <v>5942</v>
      </c>
      <c r="X214" s="333">
        <v>135140</v>
      </c>
      <c r="Y214" s="333">
        <v>59423</v>
      </c>
      <c r="Z214" s="333">
        <v>53157</v>
      </c>
      <c r="AA214" s="333">
        <v>16573</v>
      </c>
      <c r="AB214" s="333">
        <v>5987</v>
      </c>
      <c r="AC214" s="333">
        <v>130384</v>
      </c>
      <c r="AD214" s="333">
        <v>58252</v>
      </c>
      <c r="AE214" s="333">
        <v>50332</v>
      </c>
      <c r="AF214" s="333">
        <v>15791</v>
      </c>
      <c r="AG214" s="333">
        <v>6009</v>
      </c>
      <c r="AH214" s="333">
        <v>128388</v>
      </c>
      <c r="AI214" s="333">
        <v>57245</v>
      </c>
      <c r="AJ214" s="333">
        <v>49809</v>
      </c>
      <c r="AK214" s="333">
        <v>15413</v>
      </c>
      <c r="AL214" s="333">
        <v>5921</v>
      </c>
    </row>
    <row r="215" spans="1:38" ht="33.75" customHeight="1" x14ac:dyDescent="0.2">
      <c r="A215" s="539"/>
      <c r="B215" s="347"/>
      <c r="K215" s="545"/>
      <c r="L215" s="332" t="s">
        <v>41</v>
      </c>
      <c r="M215" s="351"/>
      <c r="N215" s="333">
        <v>14616</v>
      </c>
      <c r="O215" s="333">
        <v>6955</v>
      </c>
      <c r="P215" s="333">
        <v>6230</v>
      </c>
      <c r="Q215" s="333">
        <v>1377</v>
      </c>
      <c r="R215" s="333">
        <v>54</v>
      </c>
      <c r="S215" s="333">
        <v>15747</v>
      </c>
      <c r="T215" s="333">
        <v>7053</v>
      </c>
      <c r="U215" s="333">
        <v>6921</v>
      </c>
      <c r="V215" s="333">
        <v>1692</v>
      </c>
      <c r="W215" s="333">
        <v>81</v>
      </c>
      <c r="X215" s="333">
        <v>14434</v>
      </c>
      <c r="Y215" s="333">
        <v>6396</v>
      </c>
      <c r="Z215" s="333">
        <v>6566</v>
      </c>
      <c r="AA215" s="333">
        <v>1413</v>
      </c>
      <c r="AB215" s="333">
        <v>59</v>
      </c>
      <c r="AC215" s="333">
        <v>14260</v>
      </c>
      <c r="AD215" s="333">
        <v>6482</v>
      </c>
      <c r="AE215" s="333">
        <v>6368</v>
      </c>
      <c r="AF215" s="333">
        <v>1330</v>
      </c>
      <c r="AG215" s="333">
        <v>80</v>
      </c>
      <c r="AH215" s="333">
        <v>13640</v>
      </c>
      <c r="AI215" s="333">
        <v>6209</v>
      </c>
      <c r="AJ215" s="333">
        <v>6082</v>
      </c>
      <c r="AK215" s="333">
        <v>1284</v>
      </c>
      <c r="AL215" s="333">
        <v>65</v>
      </c>
    </row>
    <row r="216" spans="1:38" ht="33.75" customHeight="1" x14ac:dyDescent="0.2">
      <c r="A216" s="539"/>
      <c r="B216" s="347"/>
      <c r="K216" s="545"/>
      <c r="L216" s="332" t="s">
        <v>42</v>
      </c>
      <c r="M216" s="351"/>
      <c r="N216" s="333">
        <v>21090</v>
      </c>
      <c r="O216" s="333">
        <v>9947</v>
      </c>
      <c r="P216" s="333">
        <v>8281</v>
      </c>
      <c r="Q216" s="333">
        <v>2675</v>
      </c>
      <c r="R216" s="333">
        <v>187</v>
      </c>
      <c r="S216" s="333">
        <v>20576</v>
      </c>
      <c r="T216" s="333">
        <v>9258</v>
      </c>
      <c r="U216" s="333">
        <v>8088</v>
      </c>
      <c r="V216" s="333">
        <v>2931</v>
      </c>
      <c r="W216" s="333">
        <v>299</v>
      </c>
      <c r="X216" s="333">
        <v>21145</v>
      </c>
      <c r="Y216" s="333">
        <v>9458</v>
      </c>
      <c r="Z216" s="333">
        <v>8660</v>
      </c>
      <c r="AA216" s="333">
        <v>2758</v>
      </c>
      <c r="AB216" s="333">
        <v>269</v>
      </c>
      <c r="AC216" s="333">
        <v>19618</v>
      </c>
      <c r="AD216" s="333">
        <v>8975</v>
      </c>
      <c r="AE216" s="333">
        <v>7847</v>
      </c>
      <c r="AF216" s="333">
        <v>2546</v>
      </c>
      <c r="AG216" s="333">
        <v>250</v>
      </c>
      <c r="AH216" s="333">
        <v>18877</v>
      </c>
      <c r="AI216" s="333">
        <v>8626</v>
      </c>
      <c r="AJ216" s="333">
        <v>7522</v>
      </c>
      <c r="AK216" s="333">
        <v>2478</v>
      </c>
      <c r="AL216" s="333">
        <v>251</v>
      </c>
    </row>
    <row r="217" spans="1:38" ht="33.75" customHeight="1" x14ac:dyDescent="0.2">
      <c r="A217" s="539"/>
      <c r="B217" s="347"/>
      <c r="K217" s="545"/>
      <c r="L217" s="332" t="s">
        <v>43</v>
      </c>
      <c r="M217" s="351"/>
      <c r="N217" s="333">
        <v>21969</v>
      </c>
      <c r="O217" s="333">
        <v>10678</v>
      </c>
      <c r="P217" s="333">
        <v>7585</v>
      </c>
      <c r="Q217" s="333">
        <v>3088</v>
      </c>
      <c r="R217" s="333">
        <v>618</v>
      </c>
      <c r="S217" s="333">
        <v>23087</v>
      </c>
      <c r="T217" s="333">
        <v>10628</v>
      </c>
      <c r="U217" s="333">
        <v>8166</v>
      </c>
      <c r="V217" s="333">
        <v>3406</v>
      </c>
      <c r="W217" s="333">
        <v>887</v>
      </c>
      <c r="X217" s="333">
        <v>22949</v>
      </c>
      <c r="Y217" s="333">
        <v>10725</v>
      </c>
      <c r="Z217" s="333">
        <v>8284</v>
      </c>
      <c r="AA217" s="333">
        <v>3000</v>
      </c>
      <c r="AB217" s="333">
        <v>940</v>
      </c>
      <c r="AC217" s="333">
        <v>23302</v>
      </c>
      <c r="AD217" s="333">
        <v>10975</v>
      </c>
      <c r="AE217" s="333">
        <v>8204</v>
      </c>
      <c r="AF217" s="333">
        <v>3132</v>
      </c>
      <c r="AG217" s="333">
        <v>991</v>
      </c>
      <c r="AH217" s="333">
        <v>22190</v>
      </c>
      <c r="AI217" s="333">
        <v>10473</v>
      </c>
      <c r="AJ217" s="333">
        <v>7943</v>
      </c>
      <c r="AK217" s="333">
        <v>2886</v>
      </c>
      <c r="AL217" s="333">
        <v>888</v>
      </c>
    </row>
    <row r="218" spans="1:38" ht="33.75" customHeight="1" x14ac:dyDescent="0.2">
      <c r="A218" s="539"/>
      <c r="B218" s="347"/>
      <c r="K218" s="545"/>
      <c r="L218" s="332" t="s">
        <v>44</v>
      </c>
      <c r="M218" s="351"/>
      <c r="N218" s="333">
        <v>24085</v>
      </c>
      <c r="O218" s="333">
        <v>11764</v>
      </c>
      <c r="P218" s="333">
        <v>8430</v>
      </c>
      <c r="Q218" s="333">
        <v>2982</v>
      </c>
      <c r="R218" s="333">
        <v>909</v>
      </c>
      <c r="S218" s="333">
        <v>24404</v>
      </c>
      <c r="T218" s="333">
        <v>11367</v>
      </c>
      <c r="U218" s="333">
        <v>8772</v>
      </c>
      <c r="V218" s="333">
        <v>3086</v>
      </c>
      <c r="W218" s="333">
        <v>1179</v>
      </c>
      <c r="X218" s="333">
        <v>23053</v>
      </c>
      <c r="Y218" s="333">
        <v>10673</v>
      </c>
      <c r="Z218" s="333">
        <v>8321</v>
      </c>
      <c r="AA218" s="333">
        <v>2839</v>
      </c>
      <c r="AB218" s="333">
        <v>1220</v>
      </c>
      <c r="AC218" s="333">
        <v>22505</v>
      </c>
      <c r="AD218" s="333">
        <v>10503</v>
      </c>
      <c r="AE218" s="333">
        <v>8034</v>
      </c>
      <c r="AF218" s="333">
        <v>2694</v>
      </c>
      <c r="AG218" s="333">
        <v>1274</v>
      </c>
      <c r="AH218" s="333">
        <v>23654</v>
      </c>
      <c r="AI218" s="333">
        <v>11083</v>
      </c>
      <c r="AJ218" s="333">
        <v>8457</v>
      </c>
      <c r="AK218" s="333">
        <v>2786</v>
      </c>
      <c r="AL218" s="333">
        <v>1328</v>
      </c>
    </row>
    <row r="219" spans="1:38" ht="33.75" customHeight="1" x14ac:dyDescent="0.2">
      <c r="A219" s="539"/>
      <c r="B219" s="347"/>
      <c r="K219" s="545"/>
      <c r="L219" s="332" t="s">
        <v>46</v>
      </c>
      <c r="M219" s="351"/>
      <c r="N219" s="333">
        <v>20020</v>
      </c>
      <c r="O219" s="333">
        <v>9544</v>
      </c>
      <c r="P219" s="333">
        <v>7301</v>
      </c>
      <c r="Q219" s="333">
        <v>2396</v>
      </c>
      <c r="R219" s="333">
        <v>779</v>
      </c>
      <c r="S219" s="333">
        <v>19770</v>
      </c>
      <c r="T219" s="333">
        <v>8938</v>
      </c>
      <c r="U219" s="333">
        <v>7142</v>
      </c>
      <c r="V219" s="333">
        <v>2488</v>
      </c>
      <c r="W219" s="333">
        <v>1202</v>
      </c>
      <c r="X219" s="333">
        <v>18631</v>
      </c>
      <c r="Y219" s="333">
        <v>8238</v>
      </c>
      <c r="Z219" s="333">
        <v>7130</v>
      </c>
      <c r="AA219" s="333">
        <v>2179</v>
      </c>
      <c r="AB219" s="333">
        <v>1084</v>
      </c>
      <c r="AC219" s="333">
        <v>17477</v>
      </c>
      <c r="AD219" s="333">
        <v>7986</v>
      </c>
      <c r="AE219" s="333">
        <v>6320</v>
      </c>
      <c r="AF219" s="333">
        <v>2036</v>
      </c>
      <c r="AG219" s="333">
        <v>1135</v>
      </c>
      <c r="AH219" s="333">
        <v>17480</v>
      </c>
      <c r="AI219" s="333">
        <v>7863</v>
      </c>
      <c r="AJ219" s="333">
        <v>6390</v>
      </c>
      <c r="AK219" s="333">
        <v>2122</v>
      </c>
      <c r="AL219" s="333">
        <v>1105</v>
      </c>
    </row>
    <row r="220" spans="1:38" ht="33.75" customHeight="1" x14ac:dyDescent="0.2">
      <c r="A220" s="539"/>
      <c r="B220" s="347"/>
      <c r="K220" s="545"/>
      <c r="L220" s="332" t="s">
        <v>47</v>
      </c>
      <c r="M220" s="351"/>
      <c r="N220" s="333">
        <v>14352</v>
      </c>
      <c r="O220" s="333">
        <v>6470</v>
      </c>
      <c r="P220" s="333">
        <v>5453</v>
      </c>
      <c r="Q220" s="333">
        <v>1762</v>
      </c>
      <c r="R220" s="333">
        <v>667</v>
      </c>
      <c r="S220" s="333">
        <v>13966</v>
      </c>
      <c r="T220" s="333">
        <v>6025</v>
      </c>
      <c r="U220" s="333">
        <v>5334</v>
      </c>
      <c r="V220" s="333">
        <v>1702</v>
      </c>
      <c r="W220" s="333">
        <v>905</v>
      </c>
      <c r="X220" s="333">
        <v>13837</v>
      </c>
      <c r="Y220" s="333">
        <v>5852</v>
      </c>
      <c r="Z220" s="333">
        <v>5312</v>
      </c>
      <c r="AA220" s="333">
        <v>1750</v>
      </c>
      <c r="AB220" s="333">
        <v>923</v>
      </c>
      <c r="AC220" s="333">
        <v>12341</v>
      </c>
      <c r="AD220" s="333">
        <v>5332</v>
      </c>
      <c r="AE220" s="333">
        <v>4718</v>
      </c>
      <c r="AF220" s="333">
        <v>1445</v>
      </c>
      <c r="AG220" s="333">
        <v>846</v>
      </c>
      <c r="AH220" s="333">
        <v>12216</v>
      </c>
      <c r="AI220" s="333">
        <v>5234</v>
      </c>
      <c r="AJ220" s="333">
        <v>4671</v>
      </c>
      <c r="AK220" s="333">
        <v>1462</v>
      </c>
      <c r="AL220" s="333">
        <v>849</v>
      </c>
    </row>
    <row r="221" spans="1:38" ht="33.75" customHeight="1" x14ac:dyDescent="0.2">
      <c r="A221" s="539"/>
      <c r="B221" s="347"/>
      <c r="K221" s="545"/>
      <c r="L221" s="332" t="s">
        <v>292</v>
      </c>
      <c r="M221" s="351"/>
      <c r="N221" s="333">
        <v>9527</v>
      </c>
      <c r="O221" s="333">
        <v>4001</v>
      </c>
      <c r="P221" s="333">
        <v>3942</v>
      </c>
      <c r="Q221" s="333">
        <v>1133</v>
      </c>
      <c r="R221" s="333">
        <v>451</v>
      </c>
      <c r="S221" s="333">
        <v>9570</v>
      </c>
      <c r="T221" s="333">
        <v>3941</v>
      </c>
      <c r="U221" s="333">
        <v>3913</v>
      </c>
      <c r="V221" s="333">
        <v>1083</v>
      </c>
      <c r="W221" s="333">
        <v>633</v>
      </c>
      <c r="X221" s="333">
        <v>9575</v>
      </c>
      <c r="Y221" s="333">
        <v>3787</v>
      </c>
      <c r="Z221" s="333">
        <v>3888</v>
      </c>
      <c r="AA221" s="333">
        <v>1182</v>
      </c>
      <c r="AB221" s="333">
        <v>718</v>
      </c>
      <c r="AC221" s="333">
        <v>9116</v>
      </c>
      <c r="AD221" s="333">
        <v>3679</v>
      </c>
      <c r="AE221" s="333">
        <v>3675</v>
      </c>
      <c r="AF221" s="333">
        <v>1107</v>
      </c>
      <c r="AG221" s="333">
        <v>655</v>
      </c>
      <c r="AH221" s="333">
        <v>8610</v>
      </c>
      <c r="AI221" s="333">
        <v>3440</v>
      </c>
      <c r="AJ221" s="333">
        <v>3557</v>
      </c>
      <c r="AK221" s="333">
        <v>1014</v>
      </c>
      <c r="AL221" s="333">
        <v>599</v>
      </c>
    </row>
    <row r="222" spans="1:38" ht="33.75" customHeight="1" x14ac:dyDescent="0.2">
      <c r="A222" s="539"/>
      <c r="B222" s="347"/>
      <c r="K222" s="545"/>
      <c r="L222" s="332" t="s">
        <v>49</v>
      </c>
      <c r="M222" s="351"/>
      <c r="N222" s="333">
        <v>6303</v>
      </c>
      <c r="O222" s="333">
        <v>2428</v>
      </c>
      <c r="P222" s="333">
        <v>2871</v>
      </c>
      <c r="Q222" s="333">
        <v>689</v>
      </c>
      <c r="R222" s="333">
        <v>315</v>
      </c>
      <c r="S222" s="333">
        <v>6695</v>
      </c>
      <c r="T222" s="333">
        <v>2614</v>
      </c>
      <c r="U222" s="333">
        <v>2877</v>
      </c>
      <c r="V222" s="333">
        <v>733</v>
      </c>
      <c r="W222" s="333">
        <v>471</v>
      </c>
      <c r="X222" s="333">
        <v>6568</v>
      </c>
      <c r="Y222" s="333">
        <v>2526</v>
      </c>
      <c r="Z222" s="333">
        <v>2756</v>
      </c>
      <c r="AA222" s="333">
        <v>839</v>
      </c>
      <c r="AB222" s="333">
        <v>447</v>
      </c>
      <c r="AC222" s="333">
        <v>6735</v>
      </c>
      <c r="AD222" s="333">
        <v>2513</v>
      </c>
      <c r="AE222" s="333">
        <v>2916</v>
      </c>
      <c r="AF222" s="333">
        <v>848</v>
      </c>
      <c r="AG222" s="333">
        <v>458</v>
      </c>
      <c r="AH222" s="333">
        <v>6571</v>
      </c>
      <c r="AI222" s="333">
        <v>2496</v>
      </c>
      <c r="AJ222" s="333">
        <v>2827</v>
      </c>
      <c r="AK222" s="333">
        <v>778</v>
      </c>
      <c r="AL222" s="333">
        <v>470</v>
      </c>
    </row>
    <row r="223" spans="1:38" ht="33.75" customHeight="1" x14ac:dyDescent="0.2">
      <c r="A223" s="539"/>
      <c r="B223" s="347"/>
      <c r="K223" s="545"/>
      <c r="L223" s="332" t="s">
        <v>50</v>
      </c>
      <c r="M223" s="351"/>
      <c r="N223" s="333">
        <v>4297</v>
      </c>
      <c r="O223" s="333">
        <v>1590</v>
      </c>
      <c r="P223" s="333">
        <v>2052</v>
      </c>
      <c r="Q223" s="333">
        <v>447</v>
      </c>
      <c r="R223" s="333">
        <v>208</v>
      </c>
      <c r="S223" s="333">
        <v>4451</v>
      </c>
      <c r="T223" s="333">
        <v>1634</v>
      </c>
      <c r="U223" s="333">
        <v>2058</v>
      </c>
      <c r="V223" s="333">
        <v>474</v>
      </c>
      <c r="W223" s="333">
        <v>285</v>
      </c>
      <c r="X223" s="333">
        <v>4705</v>
      </c>
      <c r="Y223" s="333">
        <v>1714</v>
      </c>
      <c r="Z223" s="333">
        <v>2121</v>
      </c>
      <c r="AA223" s="333">
        <v>548</v>
      </c>
      <c r="AB223" s="333">
        <v>322</v>
      </c>
      <c r="AC223" s="333">
        <v>4787</v>
      </c>
      <c r="AD223" s="333">
        <v>1757</v>
      </c>
      <c r="AE223" s="333">
        <v>2126</v>
      </c>
      <c r="AF223" s="333">
        <v>585</v>
      </c>
      <c r="AG223" s="333">
        <v>319</v>
      </c>
      <c r="AH223" s="333">
        <v>4916</v>
      </c>
      <c r="AI223" s="333">
        <v>1770</v>
      </c>
      <c r="AJ223" s="333">
        <v>2245</v>
      </c>
      <c r="AK223" s="333">
        <v>535</v>
      </c>
      <c r="AL223" s="333">
        <v>366</v>
      </c>
    </row>
    <row r="224" spans="1:38" x14ac:dyDescent="0.2">
      <c r="A224" s="539" t="s">
        <v>198</v>
      </c>
      <c r="B224" s="347"/>
      <c r="K224" s="545" t="s">
        <v>113</v>
      </c>
      <c r="L224" s="332" t="s">
        <v>101</v>
      </c>
      <c r="M224" s="351"/>
      <c r="N224" s="333">
        <v>24858</v>
      </c>
      <c r="O224" s="333">
        <v>11968</v>
      </c>
      <c r="P224" s="333">
        <v>9258</v>
      </c>
      <c r="Q224" s="333">
        <v>3069</v>
      </c>
      <c r="R224" s="333">
        <v>563</v>
      </c>
      <c r="S224" s="333">
        <v>25117</v>
      </c>
      <c r="T224" s="333">
        <v>11399</v>
      </c>
      <c r="U224" s="333">
        <v>9375</v>
      </c>
      <c r="V224" s="333">
        <v>3539</v>
      </c>
      <c r="W224" s="333">
        <v>804</v>
      </c>
      <c r="X224" s="333">
        <v>25349</v>
      </c>
      <c r="Y224" s="333">
        <v>11151</v>
      </c>
      <c r="Z224" s="333">
        <v>10166</v>
      </c>
      <c r="AA224" s="333">
        <v>3287</v>
      </c>
      <c r="AB224" s="333">
        <v>745</v>
      </c>
      <c r="AC224" s="333">
        <v>24561</v>
      </c>
      <c r="AD224" s="333">
        <v>10862</v>
      </c>
      <c r="AE224" s="333">
        <v>9336</v>
      </c>
      <c r="AF224" s="333">
        <v>3313</v>
      </c>
      <c r="AG224" s="333">
        <v>1050</v>
      </c>
      <c r="AH224" s="333">
        <v>24390</v>
      </c>
      <c r="AI224" s="333">
        <v>10580</v>
      </c>
      <c r="AJ224" s="333">
        <v>9615</v>
      </c>
      <c r="AK224" s="333">
        <v>3232</v>
      </c>
      <c r="AL224" s="333">
        <v>963</v>
      </c>
    </row>
    <row r="225" spans="1:38" x14ac:dyDescent="0.2">
      <c r="A225" s="539"/>
      <c r="B225" s="347"/>
      <c r="K225" s="545"/>
      <c r="L225" s="332" t="s">
        <v>102</v>
      </c>
      <c r="M225" s="351"/>
      <c r="N225" s="333">
        <v>20107</v>
      </c>
      <c r="O225" s="333">
        <v>9411</v>
      </c>
      <c r="P225" s="333">
        <v>7884</v>
      </c>
      <c r="Q225" s="333">
        <v>2410</v>
      </c>
      <c r="R225" s="333">
        <v>402</v>
      </c>
      <c r="S225" s="333">
        <v>19821</v>
      </c>
      <c r="T225" s="333">
        <v>8887</v>
      </c>
      <c r="U225" s="333">
        <v>7714</v>
      </c>
      <c r="V225" s="333">
        <v>2572</v>
      </c>
      <c r="W225" s="333">
        <v>648</v>
      </c>
      <c r="X225" s="333">
        <v>19340</v>
      </c>
      <c r="Y225" s="333">
        <v>8451</v>
      </c>
      <c r="Z225" s="333">
        <v>7911</v>
      </c>
      <c r="AA225" s="333">
        <v>2372</v>
      </c>
      <c r="AB225" s="333">
        <v>606</v>
      </c>
      <c r="AC225" s="333">
        <v>18048</v>
      </c>
      <c r="AD225" s="333">
        <v>7949</v>
      </c>
      <c r="AE225" s="333">
        <v>7027</v>
      </c>
      <c r="AF225" s="333">
        <v>2288</v>
      </c>
      <c r="AG225" s="333">
        <v>784</v>
      </c>
      <c r="AH225" s="333">
        <v>17596</v>
      </c>
      <c r="AI225" s="333">
        <v>7625</v>
      </c>
      <c r="AJ225" s="333">
        <v>7197</v>
      </c>
      <c r="AK225" s="333">
        <v>2153</v>
      </c>
      <c r="AL225" s="333">
        <v>621</v>
      </c>
    </row>
    <row r="226" spans="1:38" x14ac:dyDescent="0.2">
      <c r="A226" s="539"/>
      <c r="B226" s="347"/>
      <c r="K226" s="545"/>
      <c r="L226" s="332" t="s">
        <v>54</v>
      </c>
      <c r="M226" s="351"/>
      <c r="N226" s="333">
        <v>37453</v>
      </c>
      <c r="O226" s="333">
        <v>18566</v>
      </c>
      <c r="P226" s="333">
        <v>13593</v>
      </c>
      <c r="Q226" s="333">
        <v>4504</v>
      </c>
      <c r="R226" s="333">
        <v>790</v>
      </c>
      <c r="S226" s="333">
        <v>37409</v>
      </c>
      <c r="T226" s="333">
        <v>17561</v>
      </c>
      <c r="U226" s="333">
        <v>13523</v>
      </c>
      <c r="V226" s="333">
        <v>5091</v>
      </c>
      <c r="W226" s="333">
        <v>1234</v>
      </c>
      <c r="X226" s="333">
        <v>37125</v>
      </c>
      <c r="Y226" s="333">
        <v>16875</v>
      </c>
      <c r="Z226" s="333">
        <v>14404</v>
      </c>
      <c r="AA226" s="333">
        <v>4692</v>
      </c>
      <c r="AB226" s="333">
        <v>1154</v>
      </c>
      <c r="AC226" s="333">
        <v>35088</v>
      </c>
      <c r="AD226" s="333">
        <v>16254</v>
      </c>
      <c r="AE226" s="333">
        <v>12820</v>
      </c>
      <c r="AF226" s="333">
        <v>4559</v>
      </c>
      <c r="AG226" s="333">
        <v>1455</v>
      </c>
      <c r="AH226" s="333">
        <v>34373</v>
      </c>
      <c r="AI226" s="333">
        <v>15433</v>
      </c>
      <c r="AJ226" s="333">
        <v>13314</v>
      </c>
      <c r="AK226" s="333">
        <v>4404</v>
      </c>
      <c r="AL226" s="333">
        <v>1222</v>
      </c>
    </row>
    <row r="227" spans="1:38" x14ac:dyDescent="0.2">
      <c r="A227" s="539"/>
      <c r="B227" s="347"/>
      <c r="K227" s="545"/>
      <c r="L227" s="332" t="s">
        <v>55</v>
      </c>
      <c r="M227" s="351"/>
      <c r="N227" s="333">
        <v>7483</v>
      </c>
      <c r="O227" s="333">
        <v>2802</v>
      </c>
      <c r="P227" s="333">
        <v>3532</v>
      </c>
      <c r="Q227" s="333">
        <v>974</v>
      </c>
      <c r="R227" s="333">
        <v>175</v>
      </c>
      <c r="S227" s="333">
        <v>7481</v>
      </c>
      <c r="T227" s="333">
        <v>2702</v>
      </c>
      <c r="U227" s="333">
        <v>3545</v>
      </c>
      <c r="V227" s="333">
        <v>1016</v>
      </c>
      <c r="W227" s="333">
        <v>218</v>
      </c>
      <c r="X227" s="333">
        <v>7492</v>
      </c>
      <c r="Y227" s="333">
        <v>2706</v>
      </c>
      <c r="Z227" s="333">
        <v>3624</v>
      </c>
      <c r="AA227" s="333">
        <v>965</v>
      </c>
      <c r="AB227" s="333">
        <v>197</v>
      </c>
      <c r="AC227" s="333">
        <v>7468</v>
      </c>
      <c r="AD227" s="333">
        <v>2541</v>
      </c>
      <c r="AE227" s="333">
        <v>3510</v>
      </c>
      <c r="AF227" s="333">
        <v>1040</v>
      </c>
      <c r="AG227" s="333">
        <v>377</v>
      </c>
      <c r="AH227" s="333">
        <v>7578</v>
      </c>
      <c r="AI227" s="333">
        <v>2764</v>
      </c>
      <c r="AJ227" s="333">
        <v>3477</v>
      </c>
      <c r="AK227" s="333">
        <v>977</v>
      </c>
      <c r="AL227" s="333">
        <v>360</v>
      </c>
    </row>
    <row r="228" spans="1:38" x14ac:dyDescent="0.2">
      <c r="A228" s="539"/>
      <c r="B228" s="347"/>
      <c r="K228" s="545"/>
      <c r="L228" s="332" t="s">
        <v>284</v>
      </c>
      <c r="M228" s="351"/>
      <c r="N228" s="333">
        <v>3445</v>
      </c>
      <c r="O228" s="333">
        <v>1230</v>
      </c>
      <c r="P228" s="333">
        <v>1633</v>
      </c>
      <c r="Q228" s="333">
        <v>501</v>
      </c>
      <c r="R228" s="333">
        <v>81</v>
      </c>
      <c r="S228" s="333">
        <v>3420</v>
      </c>
      <c r="T228" s="333">
        <v>1190</v>
      </c>
      <c r="U228" s="333">
        <v>1628</v>
      </c>
      <c r="V228" s="333">
        <v>510</v>
      </c>
      <c r="W228" s="333">
        <v>92</v>
      </c>
      <c r="X228" s="333">
        <v>3288</v>
      </c>
      <c r="Y228" s="333">
        <v>1124</v>
      </c>
      <c r="Z228" s="333">
        <v>1624</v>
      </c>
      <c r="AA228" s="333">
        <v>461</v>
      </c>
      <c r="AB228" s="333">
        <v>79</v>
      </c>
      <c r="AC228" s="333">
        <v>2951</v>
      </c>
      <c r="AD228" s="333">
        <v>952</v>
      </c>
      <c r="AE228" s="333">
        <v>1410</v>
      </c>
      <c r="AF228" s="333">
        <v>457</v>
      </c>
      <c r="AG228" s="333">
        <v>132</v>
      </c>
      <c r="AH228" s="333">
        <v>2552</v>
      </c>
      <c r="AI228" s="333">
        <v>896</v>
      </c>
      <c r="AJ228" s="333">
        <v>1193</v>
      </c>
      <c r="AK228" s="333">
        <v>367</v>
      </c>
      <c r="AL228" s="333">
        <v>96</v>
      </c>
    </row>
    <row r="229" spans="1:38" x14ac:dyDescent="0.2">
      <c r="A229" s="539"/>
      <c r="B229" s="347"/>
      <c r="K229" s="545"/>
      <c r="L229" s="332" t="s">
        <v>57</v>
      </c>
      <c r="M229" s="351"/>
      <c r="N229" s="333">
        <v>739</v>
      </c>
      <c r="O229" s="333">
        <v>341</v>
      </c>
      <c r="P229" s="333">
        <v>303</v>
      </c>
      <c r="Q229" s="333">
        <v>76</v>
      </c>
      <c r="R229" s="333">
        <v>19</v>
      </c>
      <c r="S229" s="333">
        <v>705</v>
      </c>
      <c r="T229" s="333">
        <v>280</v>
      </c>
      <c r="U229" s="333">
        <v>310</v>
      </c>
      <c r="V229" s="333">
        <v>99</v>
      </c>
      <c r="W229" s="333">
        <v>16</v>
      </c>
      <c r="X229" s="333">
        <v>759</v>
      </c>
      <c r="Y229" s="333">
        <v>309</v>
      </c>
      <c r="Z229" s="333">
        <v>338</v>
      </c>
      <c r="AA229" s="333">
        <v>93</v>
      </c>
      <c r="AB229" s="333">
        <v>19</v>
      </c>
      <c r="AC229" s="333">
        <v>719</v>
      </c>
      <c r="AD229" s="333">
        <v>296</v>
      </c>
      <c r="AE229" s="333">
        <v>290</v>
      </c>
      <c r="AF229" s="333">
        <v>96</v>
      </c>
      <c r="AG229" s="333">
        <v>37</v>
      </c>
      <c r="AH229" s="333">
        <v>690</v>
      </c>
      <c r="AI229" s="333">
        <v>304</v>
      </c>
      <c r="AJ229" s="333">
        <v>284</v>
      </c>
      <c r="AK229" s="333">
        <v>74</v>
      </c>
      <c r="AL229" s="333">
        <v>28</v>
      </c>
    </row>
    <row r="230" spans="1:38" ht="12.75" customHeight="1" x14ac:dyDescent="0.2">
      <c r="A230" s="539"/>
      <c r="B230" s="347"/>
      <c r="K230" s="545"/>
      <c r="L230" s="332" t="s">
        <v>285</v>
      </c>
      <c r="M230" s="351"/>
      <c r="N230" s="333">
        <v>888</v>
      </c>
      <c r="O230" s="333">
        <v>394</v>
      </c>
      <c r="P230" s="333">
        <v>433</v>
      </c>
      <c r="Q230" s="333">
        <v>35</v>
      </c>
      <c r="R230" s="333">
        <v>26</v>
      </c>
      <c r="S230" s="333">
        <v>671</v>
      </c>
      <c r="T230" s="333">
        <v>320</v>
      </c>
      <c r="U230" s="333">
        <v>261</v>
      </c>
      <c r="V230" s="333">
        <v>55</v>
      </c>
      <c r="W230" s="333">
        <v>35</v>
      </c>
      <c r="X230" s="333">
        <v>695</v>
      </c>
      <c r="Y230" s="333">
        <v>379</v>
      </c>
      <c r="Z230" s="333">
        <v>257</v>
      </c>
      <c r="AA230" s="333">
        <v>34</v>
      </c>
      <c r="AB230" s="333">
        <v>25</v>
      </c>
      <c r="AC230" s="333">
        <v>767</v>
      </c>
      <c r="AD230" s="333">
        <v>413</v>
      </c>
      <c r="AE230" s="333">
        <v>225</v>
      </c>
      <c r="AF230" s="333">
        <v>97</v>
      </c>
      <c r="AG230" s="333">
        <v>32</v>
      </c>
      <c r="AH230" s="333">
        <v>722</v>
      </c>
      <c r="AI230" s="333">
        <v>402</v>
      </c>
      <c r="AJ230" s="333">
        <v>228</v>
      </c>
      <c r="AK230" s="333">
        <v>64</v>
      </c>
      <c r="AL230" s="333">
        <v>28</v>
      </c>
    </row>
    <row r="231" spans="1:38" ht="12.75" customHeight="1" x14ac:dyDescent="0.2">
      <c r="A231" s="539"/>
      <c r="B231" s="347"/>
      <c r="K231" s="545"/>
      <c r="L231" s="332" t="s">
        <v>286</v>
      </c>
      <c r="M231" s="351"/>
      <c r="N231" s="333">
        <v>12577</v>
      </c>
      <c r="O231" s="333">
        <v>5821</v>
      </c>
      <c r="P231" s="333">
        <v>4944</v>
      </c>
      <c r="Q231" s="333">
        <v>1459</v>
      </c>
      <c r="R231" s="333">
        <v>353</v>
      </c>
      <c r="S231" s="333">
        <v>12466</v>
      </c>
      <c r="T231" s="333">
        <v>5489</v>
      </c>
      <c r="U231" s="333">
        <v>4815</v>
      </c>
      <c r="V231" s="333">
        <v>1759</v>
      </c>
      <c r="W231" s="333">
        <v>403</v>
      </c>
      <c r="X231" s="333">
        <v>12311</v>
      </c>
      <c r="Y231" s="333">
        <v>5322</v>
      </c>
      <c r="Z231" s="333">
        <v>5078</v>
      </c>
      <c r="AA231" s="333">
        <v>1551</v>
      </c>
      <c r="AB231" s="333">
        <v>360</v>
      </c>
      <c r="AC231" s="333">
        <v>11731</v>
      </c>
      <c r="AD231" s="333">
        <v>5065</v>
      </c>
      <c r="AE231" s="333">
        <v>4519</v>
      </c>
      <c r="AF231" s="333">
        <v>1593</v>
      </c>
      <c r="AG231" s="333">
        <v>554</v>
      </c>
      <c r="AH231" s="333">
        <v>11407</v>
      </c>
      <c r="AI231" s="333">
        <v>4835</v>
      </c>
      <c r="AJ231" s="333">
        <v>4669</v>
      </c>
      <c r="AK231" s="333">
        <v>1441</v>
      </c>
      <c r="AL231" s="333">
        <v>462</v>
      </c>
    </row>
    <row r="232" spans="1:38" ht="12.75" customHeight="1" x14ac:dyDescent="0.2">
      <c r="A232" s="539"/>
      <c r="B232" s="347"/>
      <c r="K232" s="545"/>
      <c r="L232" s="332" t="s">
        <v>170</v>
      </c>
      <c r="M232" s="351"/>
      <c r="N232" s="333">
        <v>19161</v>
      </c>
      <c r="O232" s="333">
        <v>10139</v>
      </c>
      <c r="P232" s="333">
        <v>6174</v>
      </c>
      <c r="Q232" s="333">
        <v>2511</v>
      </c>
      <c r="R232" s="333">
        <v>337</v>
      </c>
      <c r="S232" s="333">
        <v>18629</v>
      </c>
      <c r="T232" s="333">
        <v>9349</v>
      </c>
      <c r="U232" s="333">
        <v>6010</v>
      </c>
      <c r="V232" s="333">
        <v>2689</v>
      </c>
      <c r="W232" s="333">
        <v>581</v>
      </c>
      <c r="X232" s="333">
        <v>18712</v>
      </c>
      <c r="Y232" s="333">
        <v>9137</v>
      </c>
      <c r="Z232" s="333">
        <v>6414</v>
      </c>
      <c r="AA232" s="333">
        <v>2640</v>
      </c>
      <c r="AB232" s="333">
        <v>521</v>
      </c>
      <c r="AC232" s="333">
        <v>17563</v>
      </c>
      <c r="AD232" s="333">
        <v>8693</v>
      </c>
      <c r="AE232" s="333">
        <v>5850</v>
      </c>
      <c r="AF232" s="333">
        <v>2383</v>
      </c>
      <c r="AG232" s="333">
        <v>637</v>
      </c>
      <c r="AH232" s="333">
        <v>17239</v>
      </c>
      <c r="AI232" s="333">
        <v>8327</v>
      </c>
      <c r="AJ232" s="333">
        <v>6028</v>
      </c>
      <c r="AK232" s="333">
        <v>2318</v>
      </c>
      <c r="AL232" s="333">
        <v>566</v>
      </c>
    </row>
    <row r="233" spans="1:38" ht="12.75" customHeight="1" x14ac:dyDescent="0.2">
      <c r="A233" s="539"/>
      <c r="B233" s="347"/>
      <c r="K233" s="545"/>
      <c r="L233" s="332" t="s">
        <v>60</v>
      </c>
      <c r="M233" s="351"/>
      <c r="N233" s="333">
        <v>6375</v>
      </c>
      <c r="O233" s="333">
        <v>2290</v>
      </c>
      <c r="P233" s="333">
        <v>3171</v>
      </c>
      <c r="Q233" s="333">
        <v>789</v>
      </c>
      <c r="R233" s="333">
        <v>125</v>
      </c>
      <c r="S233" s="333">
        <v>6417</v>
      </c>
      <c r="T233" s="333">
        <v>2119</v>
      </c>
      <c r="U233" s="333">
        <v>3296</v>
      </c>
      <c r="V233" s="333">
        <v>787</v>
      </c>
      <c r="W233" s="333">
        <v>215</v>
      </c>
      <c r="X233" s="333">
        <v>6544</v>
      </c>
      <c r="Y233" s="333">
        <v>2034</v>
      </c>
      <c r="Z233" s="333">
        <v>3536</v>
      </c>
      <c r="AA233" s="333">
        <v>730</v>
      </c>
      <c r="AB233" s="333">
        <v>244</v>
      </c>
      <c r="AC233" s="333">
        <v>6344</v>
      </c>
      <c r="AD233" s="333">
        <v>2155</v>
      </c>
      <c r="AE233" s="333">
        <v>3125</v>
      </c>
      <c r="AF233" s="333">
        <v>733</v>
      </c>
      <c r="AG233" s="333">
        <v>331</v>
      </c>
      <c r="AH233" s="333">
        <v>6468</v>
      </c>
      <c r="AI233" s="333">
        <v>2163</v>
      </c>
      <c r="AJ233" s="333">
        <v>3255</v>
      </c>
      <c r="AK233" s="333">
        <v>805</v>
      </c>
      <c r="AL233" s="333">
        <v>245</v>
      </c>
    </row>
    <row r="234" spans="1:38" ht="12.75" customHeight="1" x14ac:dyDescent="0.2">
      <c r="A234" s="539"/>
      <c r="B234" s="347"/>
      <c r="K234" s="545"/>
      <c r="L234" s="332" t="s">
        <v>171</v>
      </c>
      <c r="M234" s="351"/>
      <c r="N234" s="333">
        <v>4282</v>
      </c>
      <c r="O234" s="333">
        <v>1846</v>
      </c>
      <c r="P234" s="333">
        <v>1834</v>
      </c>
      <c r="Q234" s="333">
        <v>527</v>
      </c>
      <c r="R234" s="333">
        <v>75</v>
      </c>
      <c r="S234" s="333">
        <v>4881</v>
      </c>
      <c r="T234" s="333">
        <v>2023</v>
      </c>
      <c r="U234" s="333">
        <v>2083</v>
      </c>
      <c r="V234" s="333">
        <v>622</v>
      </c>
      <c r="W234" s="333">
        <v>153</v>
      </c>
      <c r="X234" s="333">
        <v>4865</v>
      </c>
      <c r="Y234" s="333">
        <v>1947</v>
      </c>
      <c r="Z234" s="333">
        <v>2203</v>
      </c>
      <c r="AA234" s="333">
        <v>547</v>
      </c>
      <c r="AB234" s="333">
        <v>168</v>
      </c>
      <c r="AC234" s="333">
        <v>4713</v>
      </c>
      <c r="AD234" s="333">
        <v>1830</v>
      </c>
      <c r="AE234" s="333">
        <v>2088</v>
      </c>
      <c r="AF234" s="333">
        <v>576</v>
      </c>
      <c r="AG234" s="333">
        <v>219</v>
      </c>
      <c r="AH234" s="333">
        <v>4743</v>
      </c>
      <c r="AI234" s="333">
        <v>1890</v>
      </c>
      <c r="AJ234" s="333">
        <v>2059</v>
      </c>
      <c r="AK234" s="333">
        <v>589</v>
      </c>
      <c r="AL234" s="333">
        <v>205</v>
      </c>
    </row>
    <row r="235" spans="1:38" ht="12.75" customHeight="1" x14ac:dyDescent="0.2">
      <c r="A235" s="539"/>
      <c r="B235" s="347"/>
      <c r="K235" s="545"/>
      <c r="L235" s="332" t="s">
        <v>287</v>
      </c>
      <c r="M235" s="351"/>
      <c r="N235" s="333">
        <v>1682</v>
      </c>
      <c r="O235" s="333">
        <v>889</v>
      </c>
      <c r="P235" s="333">
        <v>586</v>
      </c>
      <c r="Q235" s="333">
        <v>158</v>
      </c>
      <c r="R235" s="333">
        <v>49</v>
      </c>
      <c r="S235" s="333">
        <v>1874</v>
      </c>
      <c r="T235" s="333">
        <v>986</v>
      </c>
      <c r="U235" s="333">
        <v>624</v>
      </c>
      <c r="V235" s="333">
        <v>199</v>
      </c>
      <c r="W235" s="333">
        <v>65</v>
      </c>
      <c r="X235" s="333">
        <v>1562</v>
      </c>
      <c r="Y235" s="333">
        <v>783</v>
      </c>
      <c r="Z235" s="333">
        <v>589</v>
      </c>
      <c r="AA235" s="333">
        <v>157</v>
      </c>
      <c r="AB235" s="333">
        <v>33</v>
      </c>
      <c r="AC235" s="333">
        <v>1491</v>
      </c>
      <c r="AD235" s="333">
        <v>655</v>
      </c>
      <c r="AE235" s="333">
        <v>556</v>
      </c>
      <c r="AF235" s="333">
        <v>219</v>
      </c>
      <c r="AG235" s="333">
        <v>61</v>
      </c>
      <c r="AH235" s="333">
        <v>1407</v>
      </c>
      <c r="AI235" s="333">
        <v>588</v>
      </c>
      <c r="AJ235" s="333">
        <v>573</v>
      </c>
      <c r="AK235" s="333">
        <v>168</v>
      </c>
      <c r="AL235" s="333">
        <v>78</v>
      </c>
    </row>
    <row r="236" spans="1:38" ht="12.75" customHeight="1" x14ac:dyDescent="0.2">
      <c r="A236" s="539"/>
      <c r="B236" s="347"/>
      <c r="K236" s="545"/>
      <c r="L236" s="332" t="s">
        <v>288</v>
      </c>
      <c r="M236" s="351"/>
      <c r="N236" s="333">
        <v>20580</v>
      </c>
      <c r="O236" s="333">
        <v>11779</v>
      </c>
      <c r="P236" s="333">
        <v>6171</v>
      </c>
      <c r="Q236" s="333">
        <v>2210</v>
      </c>
      <c r="R236" s="333">
        <v>420</v>
      </c>
      <c r="S236" s="333">
        <v>21232</v>
      </c>
      <c r="T236" s="333">
        <v>11595</v>
      </c>
      <c r="U236" s="333">
        <v>6448</v>
      </c>
      <c r="V236" s="333">
        <v>2558</v>
      </c>
      <c r="W236" s="333">
        <v>631</v>
      </c>
      <c r="X236" s="333">
        <v>21148</v>
      </c>
      <c r="Y236" s="333">
        <v>11315</v>
      </c>
      <c r="Z236" s="333">
        <v>6891</v>
      </c>
      <c r="AA236" s="333">
        <v>2364</v>
      </c>
      <c r="AB236" s="333">
        <v>578</v>
      </c>
      <c r="AC236" s="333">
        <v>20161</v>
      </c>
      <c r="AD236" s="333">
        <v>10720</v>
      </c>
      <c r="AE236" s="333">
        <v>6286</v>
      </c>
      <c r="AF236" s="333">
        <v>2356</v>
      </c>
      <c r="AG236" s="333">
        <v>799</v>
      </c>
      <c r="AH236" s="333">
        <v>19723</v>
      </c>
      <c r="AI236" s="333">
        <v>10303</v>
      </c>
      <c r="AJ236" s="333">
        <v>6451</v>
      </c>
      <c r="AK236" s="333">
        <v>2256</v>
      </c>
      <c r="AL236" s="333">
        <v>713</v>
      </c>
    </row>
    <row r="237" spans="1:38" ht="12.75" customHeight="1" x14ac:dyDescent="0.2">
      <c r="A237" s="539"/>
      <c r="B237" s="347"/>
      <c r="K237" s="545"/>
      <c r="L237" s="332" t="s">
        <v>289</v>
      </c>
      <c r="M237" s="351"/>
      <c r="N237" s="333">
        <v>20919</v>
      </c>
      <c r="O237" s="333">
        <v>8239</v>
      </c>
      <c r="P237" s="333">
        <v>9316</v>
      </c>
      <c r="Q237" s="333">
        <v>2907</v>
      </c>
      <c r="R237" s="333">
        <v>457</v>
      </c>
      <c r="S237" s="333">
        <v>20458</v>
      </c>
      <c r="T237" s="333">
        <v>7475</v>
      </c>
      <c r="U237" s="333">
        <v>9173</v>
      </c>
      <c r="V237" s="333">
        <v>3121</v>
      </c>
      <c r="W237" s="333">
        <v>689</v>
      </c>
      <c r="X237" s="333">
        <v>20268</v>
      </c>
      <c r="Y237" s="333">
        <v>7116</v>
      </c>
      <c r="Z237" s="333">
        <v>9572</v>
      </c>
      <c r="AA237" s="333">
        <v>2942</v>
      </c>
      <c r="AB237" s="333">
        <v>638</v>
      </c>
      <c r="AC237" s="333">
        <v>19089</v>
      </c>
      <c r="AD237" s="333">
        <v>6891</v>
      </c>
      <c r="AE237" s="333">
        <v>8538</v>
      </c>
      <c r="AF237" s="333">
        <v>2828</v>
      </c>
      <c r="AG237" s="333">
        <v>832</v>
      </c>
      <c r="AH237" s="333">
        <v>18719</v>
      </c>
      <c r="AI237" s="333">
        <v>6567</v>
      </c>
      <c r="AJ237" s="333">
        <v>8797</v>
      </c>
      <c r="AK237" s="333">
        <v>2687</v>
      </c>
      <c r="AL237" s="333">
        <v>668</v>
      </c>
    </row>
    <row r="238" spans="1:38" ht="12.75" customHeight="1" x14ac:dyDescent="0.2">
      <c r="A238" s="539"/>
      <c r="B238" s="347"/>
      <c r="K238" s="545"/>
      <c r="L238" s="332" t="s">
        <v>64</v>
      </c>
      <c r="M238" s="351"/>
      <c r="N238" s="333">
        <v>1641</v>
      </c>
      <c r="O238" s="333">
        <v>632</v>
      </c>
      <c r="P238" s="333">
        <v>738</v>
      </c>
      <c r="Q238" s="333">
        <v>235</v>
      </c>
      <c r="R238" s="333">
        <v>36</v>
      </c>
      <c r="S238" s="333">
        <v>1869</v>
      </c>
      <c r="T238" s="333">
        <v>666</v>
      </c>
      <c r="U238" s="333">
        <v>831</v>
      </c>
      <c r="V238" s="333">
        <v>301</v>
      </c>
      <c r="W238" s="333">
        <v>71</v>
      </c>
      <c r="X238" s="333">
        <v>2001</v>
      </c>
      <c r="Y238" s="333">
        <v>679</v>
      </c>
      <c r="Z238" s="333">
        <v>972</v>
      </c>
      <c r="AA238" s="333">
        <v>259</v>
      </c>
      <c r="AB238" s="333">
        <v>91</v>
      </c>
      <c r="AC238" s="333">
        <v>2139</v>
      </c>
      <c r="AD238" s="333">
        <v>762</v>
      </c>
      <c r="AE238" s="333">
        <v>962</v>
      </c>
      <c r="AF238" s="333">
        <v>294</v>
      </c>
      <c r="AG238" s="333">
        <v>121</v>
      </c>
      <c r="AH238" s="333">
        <v>2335</v>
      </c>
      <c r="AI238" s="333">
        <v>865</v>
      </c>
      <c r="AJ238" s="333">
        <v>1017</v>
      </c>
      <c r="AK238" s="333">
        <v>328</v>
      </c>
      <c r="AL238" s="333">
        <v>125</v>
      </c>
    </row>
    <row r="239" spans="1:38" ht="12.75" customHeight="1" x14ac:dyDescent="0.2">
      <c r="A239" s="539"/>
      <c r="B239" s="347"/>
      <c r="K239" s="545"/>
      <c r="L239" s="332" t="s">
        <v>290</v>
      </c>
      <c r="M239" s="351"/>
      <c r="N239" s="333">
        <v>1825</v>
      </c>
      <c r="O239" s="333">
        <v>729</v>
      </c>
      <c r="P239" s="333">
        <v>917</v>
      </c>
      <c r="Q239" s="333">
        <v>127</v>
      </c>
      <c r="R239" s="333">
        <v>52</v>
      </c>
      <c r="S239" s="333">
        <v>1379</v>
      </c>
      <c r="T239" s="333">
        <v>550</v>
      </c>
      <c r="U239" s="333">
        <v>637</v>
      </c>
      <c r="V239" s="333">
        <v>131</v>
      </c>
      <c r="W239" s="333">
        <v>61</v>
      </c>
      <c r="X239" s="333">
        <v>1272</v>
      </c>
      <c r="Y239" s="333">
        <v>492</v>
      </c>
      <c r="Z239" s="333">
        <v>642</v>
      </c>
      <c r="AA239" s="333">
        <v>94</v>
      </c>
      <c r="AB239" s="333">
        <v>44</v>
      </c>
      <c r="AC239" s="333">
        <v>1220</v>
      </c>
      <c r="AD239" s="333">
        <v>438</v>
      </c>
      <c r="AE239" s="333">
        <v>577</v>
      </c>
      <c r="AF239" s="333">
        <v>123</v>
      </c>
      <c r="AG239" s="333">
        <v>82</v>
      </c>
      <c r="AH239" s="333">
        <v>1209</v>
      </c>
      <c r="AI239" s="333">
        <v>470</v>
      </c>
      <c r="AJ239" s="333">
        <v>547</v>
      </c>
      <c r="AK239" s="333">
        <v>114</v>
      </c>
      <c r="AL239" s="333">
        <v>78</v>
      </c>
    </row>
    <row r="240" spans="1:38" ht="12.75" customHeight="1" x14ac:dyDescent="0.2">
      <c r="A240" s="539"/>
      <c r="B240" s="347"/>
      <c r="K240" s="545"/>
      <c r="L240" s="332" t="s">
        <v>40</v>
      </c>
      <c r="M240" s="351"/>
      <c r="N240" s="333">
        <v>1165</v>
      </c>
      <c r="O240" s="333">
        <v>407</v>
      </c>
      <c r="P240" s="333">
        <v>594</v>
      </c>
      <c r="Q240" s="333">
        <v>155</v>
      </c>
      <c r="R240" s="333">
        <v>9</v>
      </c>
      <c r="S240" s="333">
        <v>1123</v>
      </c>
      <c r="T240" s="333">
        <v>405</v>
      </c>
      <c r="U240" s="333">
        <v>529</v>
      </c>
      <c r="V240" s="333">
        <v>183</v>
      </c>
      <c r="W240" s="333">
        <v>6</v>
      </c>
      <c r="X240" s="333">
        <v>1169</v>
      </c>
      <c r="Y240" s="333">
        <v>349</v>
      </c>
      <c r="Z240" s="333">
        <v>632</v>
      </c>
      <c r="AA240" s="333">
        <v>182</v>
      </c>
      <c r="AB240" s="333">
        <v>6</v>
      </c>
      <c r="AC240" s="333">
        <v>993</v>
      </c>
      <c r="AD240" s="333">
        <v>326</v>
      </c>
      <c r="AE240" s="333">
        <v>505</v>
      </c>
      <c r="AF240" s="333">
        <v>159</v>
      </c>
      <c r="AG240" s="333">
        <v>3</v>
      </c>
      <c r="AH240" s="333">
        <v>1084</v>
      </c>
      <c r="AI240" s="333">
        <v>358</v>
      </c>
      <c r="AJ240" s="333">
        <v>550</v>
      </c>
      <c r="AK240" s="333">
        <v>174</v>
      </c>
      <c r="AL240" s="333">
        <v>2</v>
      </c>
    </row>
    <row r="241" spans="1:38" ht="12.75" customHeight="1" x14ac:dyDescent="0.2">
      <c r="A241" s="539"/>
      <c r="B241" s="347"/>
      <c r="K241" s="545"/>
      <c r="L241" s="332" t="s">
        <v>291</v>
      </c>
      <c r="M241" s="351"/>
      <c r="N241" s="333">
        <v>29487</v>
      </c>
      <c r="O241" s="333">
        <v>14690</v>
      </c>
      <c r="P241" s="333">
        <v>10701</v>
      </c>
      <c r="Q241" s="333">
        <v>3634</v>
      </c>
      <c r="R241" s="333">
        <v>462</v>
      </c>
      <c r="S241" s="333">
        <v>28984</v>
      </c>
      <c r="T241" s="333">
        <v>13783</v>
      </c>
      <c r="U241" s="333">
        <v>10545</v>
      </c>
      <c r="V241" s="333">
        <v>3964</v>
      </c>
      <c r="W241" s="333">
        <v>692</v>
      </c>
      <c r="X241" s="333">
        <v>28631</v>
      </c>
      <c r="Y241" s="333">
        <v>13235</v>
      </c>
      <c r="Z241" s="333">
        <v>11111</v>
      </c>
      <c r="AA241" s="333">
        <v>3715</v>
      </c>
      <c r="AB241" s="333">
        <v>570</v>
      </c>
      <c r="AC241" s="333">
        <v>26967</v>
      </c>
      <c r="AD241" s="333">
        <v>12779</v>
      </c>
      <c r="AE241" s="333">
        <v>9805</v>
      </c>
      <c r="AF241" s="333">
        <v>3561</v>
      </c>
      <c r="AG241" s="333">
        <v>822</v>
      </c>
      <c r="AH241" s="333">
        <v>26572</v>
      </c>
      <c r="AI241" s="333">
        <v>12333</v>
      </c>
      <c r="AJ241" s="333">
        <v>10092</v>
      </c>
      <c r="AK241" s="333">
        <v>3464</v>
      </c>
      <c r="AL241" s="333">
        <v>683</v>
      </c>
    </row>
    <row r="242" spans="1:38" x14ac:dyDescent="0.2">
      <c r="A242" s="539"/>
      <c r="B242" s="347"/>
      <c r="K242" s="545"/>
      <c r="L242" s="332" t="s">
        <v>293</v>
      </c>
      <c r="M242" s="351"/>
      <c r="N242" s="333">
        <v>1585</v>
      </c>
      <c r="O242" s="333">
        <v>498</v>
      </c>
      <c r="P242" s="333">
        <v>859</v>
      </c>
      <c r="Q242" s="333">
        <v>157</v>
      </c>
      <c r="R242" s="333">
        <v>71</v>
      </c>
      <c r="S242" s="333">
        <v>1864</v>
      </c>
      <c r="T242" s="333">
        <v>536</v>
      </c>
      <c r="U242" s="333">
        <v>1026</v>
      </c>
      <c r="V242" s="333">
        <v>204</v>
      </c>
      <c r="W242" s="333">
        <v>98</v>
      </c>
      <c r="X242" s="333">
        <v>2124</v>
      </c>
      <c r="Y242" s="333">
        <v>590</v>
      </c>
      <c r="Z242" s="333">
        <v>1208</v>
      </c>
      <c r="AA242" s="333">
        <v>213</v>
      </c>
      <c r="AB242" s="333">
        <v>113</v>
      </c>
      <c r="AC242" s="333">
        <v>2350</v>
      </c>
      <c r="AD242" s="333">
        <v>673</v>
      </c>
      <c r="AE242" s="333">
        <v>1237</v>
      </c>
      <c r="AF242" s="333">
        <v>269</v>
      </c>
      <c r="AG242" s="333">
        <v>171</v>
      </c>
      <c r="AH242" s="333">
        <v>2526</v>
      </c>
      <c r="AI242" s="333">
        <v>713</v>
      </c>
      <c r="AJ242" s="333">
        <v>1343</v>
      </c>
      <c r="AK242" s="333">
        <v>268</v>
      </c>
      <c r="AL242" s="333">
        <v>202</v>
      </c>
    </row>
    <row r="243" spans="1:38" x14ac:dyDescent="0.2">
      <c r="A243" s="539"/>
      <c r="B243" s="347"/>
      <c r="K243" s="545"/>
      <c r="L243" s="332" t="s">
        <v>271</v>
      </c>
      <c r="M243" s="351"/>
      <c r="N243" s="333">
        <v>44965</v>
      </c>
      <c r="O243" s="333">
        <v>21379</v>
      </c>
      <c r="P243" s="333">
        <v>17142</v>
      </c>
      <c r="Q243" s="333">
        <v>5479</v>
      </c>
      <c r="R243" s="333">
        <v>965</v>
      </c>
      <c r="S243" s="333">
        <v>44938</v>
      </c>
      <c r="T243" s="333">
        <v>20286</v>
      </c>
      <c r="U243" s="333">
        <v>17089</v>
      </c>
      <c r="V243" s="333">
        <v>6111</v>
      </c>
      <c r="W243" s="333">
        <v>1452</v>
      </c>
      <c r="X243" s="333">
        <v>44689</v>
      </c>
      <c r="Y243" s="333">
        <v>19602</v>
      </c>
      <c r="Z243" s="333">
        <v>18077</v>
      </c>
      <c r="AA243" s="333">
        <v>5659</v>
      </c>
      <c r="AB243" s="333">
        <v>1351</v>
      </c>
      <c r="AC243" s="333">
        <v>42609</v>
      </c>
      <c r="AD243" s="333">
        <v>18811</v>
      </c>
      <c r="AE243" s="333">
        <v>16363</v>
      </c>
      <c r="AF243" s="333">
        <v>5601</v>
      </c>
      <c r="AG243" s="333">
        <v>1834</v>
      </c>
      <c r="AH243" s="333">
        <v>41986</v>
      </c>
      <c r="AI243" s="333">
        <v>18205</v>
      </c>
      <c r="AJ243" s="333">
        <v>16812</v>
      </c>
      <c r="AK243" s="333">
        <v>5385</v>
      </c>
      <c r="AL243" s="333">
        <v>1584</v>
      </c>
    </row>
    <row r="244" spans="1:38" ht="12.75" customHeight="1" x14ac:dyDescent="0.2">
      <c r="A244" s="539"/>
      <c r="B244" s="347"/>
      <c r="K244" s="545"/>
      <c r="L244" s="332" t="s">
        <v>359</v>
      </c>
      <c r="M244" s="351"/>
      <c r="N244" s="333">
        <v>43380</v>
      </c>
      <c r="O244" s="333">
        <v>20881</v>
      </c>
      <c r="P244" s="333">
        <v>16283</v>
      </c>
      <c r="Q244" s="333">
        <v>5322</v>
      </c>
      <c r="R244" s="333">
        <v>894</v>
      </c>
      <c r="S244" s="333">
        <v>43074</v>
      </c>
      <c r="T244" s="333">
        <v>19750</v>
      </c>
      <c r="U244" s="333">
        <v>16063</v>
      </c>
      <c r="V244" s="333">
        <v>5907</v>
      </c>
      <c r="W244" s="333">
        <v>1354</v>
      </c>
      <c r="X244" s="333">
        <v>42565</v>
      </c>
      <c r="Y244" s="333">
        <v>19012</v>
      </c>
      <c r="Z244" s="333">
        <v>16869</v>
      </c>
      <c r="AA244" s="333">
        <v>5446</v>
      </c>
      <c r="AB244" s="333">
        <v>1238</v>
      </c>
      <c r="AC244" s="333">
        <v>40259</v>
      </c>
      <c r="AD244" s="333">
        <v>18138</v>
      </c>
      <c r="AE244" s="333">
        <v>15126</v>
      </c>
      <c r="AF244" s="333">
        <v>5332</v>
      </c>
      <c r="AG244" s="333">
        <v>1663</v>
      </c>
      <c r="AH244" s="333">
        <v>39460</v>
      </c>
      <c r="AI244" s="333">
        <v>17492</v>
      </c>
      <c r="AJ244" s="333">
        <v>15469</v>
      </c>
      <c r="AK244" s="333">
        <v>5117</v>
      </c>
      <c r="AL244" s="333">
        <v>1382</v>
      </c>
    </row>
    <row r="245" spans="1:38" x14ac:dyDescent="0.2">
      <c r="A245" s="539"/>
      <c r="B245" s="347"/>
      <c r="K245" s="545"/>
      <c r="L245" s="332" t="s">
        <v>41</v>
      </c>
      <c r="M245" s="351"/>
      <c r="N245" s="333">
        <v>6592</v>
      </c>
      <c r="O245" s="333">
        <v>3168</v>
      </c>
      <c r="P245" s="333">
        <v>2692</v>
      </c>
      <c r="Q245" s="333">
        <v>692</v>
      </c>
      <c r="R245" s="333">
        <v>40</v>
      </c>
      <c r="S245" s="333">
        <v>6798</v>
      </c>
      <c r="T245" s="333">
        <v>3131</v>
      </c>
      <c r="U245" s="333">
        <v>2780</v>
      </c>
      <c r="V245" s="333">
        <v>837</v>
      </c>
      <c r="W245" s="333">
        <v>50</v>
      </c>
      <c r="X245" s="333">
        <v>6460</v>
      </c>
      <c r="Y245" s="333">
        <v>2849</v>
      </c>
      <c r="Z245" s="333">
        <v>2806</v>
      </c>
      <c r="AA245" s="333">
        <v>765</v>
      </c>
      <c r="AB245" s="333">
        <v>40</v>
      </c>
      <c r="AC245" s="333">
        <v>5863</v>
      </c>
      <c r="AD245" s="333">
        <v>2686</v>
      </c>
      <c r="AE245" s="333">
        <v>2355</v>
      </c>
      <c r="AF245" s="333">
        <v>739</v>
      </c>
      <c r="AG245" s="333">
        <v>83</v>
      </c>
      <c r="AH245" s="333">
        <v>5997</v>
      </c>
      <c r="AI245" s="333">
        <v>2696</v>
      </c>
      <c r="AJ245" s="333">
        <v>2524</v>
      </c>
      <c r="AK245" s="333">
        <v>713</v>
      </c>
      <c r="AL245" s="333">
        <v>64</v>
      </c>
    </row>
    <row r="246" spans="1:38" x14ac:dyDescent="0.2">
      <c r="A246" s="539"/>
      <c r="B246" s="347"/>
      <c r="K246" s="545"/>
      <c r="L246" s="332" t="s">
        <v>42</v>
      </c>
      <c r="M246" s="351"/>
      <c r="N246" s="333">
        <v>7873</v>
      </c>
      <c r="O246" s="333">
        <v>4023</v>
      </c>
      <c r="P246" s="333">
        <v>2771</v>
      </c>
      <c r="Q246" s="333">
        <v>995</v>
      </c>
      <c r="R246" s="333">
        <v>84</v>
      </c>
      <c r="S246" s="333">
        <v>7603</v>
      </c>
      <c r="T246" s="333">
        <v>3644</v>
      </c>
      <c r="U246" s="333">
        <v>2743</v>
      </c>
      <c r="V246" s="333">
        <v>1074</v>
      </c>
      <c r="W246" s="333">
        <v>142</v>
      </c>
      <c r="X246" s="333">
        <v>7914</v>
      </c>
      <c r="Y246" s="333">
        <v>3698</v>
      </c>
      <c r="Z246" s="333">
        <v>3062</v>
      </c>
      <c r="AA246" s="333">
        <v>1039</v>
      </c>
      <c r="AB246" s="333">
        <v>115</v>
      </c>
      <c r="AC246" s="333">
        <v>7272</v>
      </c>
      <c r="AD246" s="333">
        <v>3578</v>
      </c>
      <c r="AE246" s="333">
        <v>2631</v>
      </c>
      <c r="AF246" s="333">
        <v>892</v>
      </c>
      <c r="AG246" s="333">
        <v>171</v>
      </c>
      <c r="AH246" s="333">
        <v>6835</v>
      </c>
      <c r="AI246" s="333">
        <v>3252</v>
      </c>
      <c r="AJ246" s="333">
        <v>2600</v>
      </c>
      <c r="AK246" s="333">
        <v>860</v>
      </c>
      <c r="AL246" s="333">
        <v>123</v>
      </c>
    </row>
    <row r="247" spans="1:38" x14ac:dyDescent="0.2">
      <c r="A247" s="539"/>
      <c r="B247" s="347"/>
      <c r="K247" s="545"/>
      <c r="L247" s="332" t="s">
        <v>43</v>
      </c>
      <c r="M247" s="351"/>
      <c r="N247" s="333">
        <v>7169</v>
      </c>
      <c r="O247" s="333">
        <v>3717</v>
      </c>
      <c r="P247" s="333">
        <v>2356</v>
      </c>
      <c r="Q247" s="333">
        <v>947</v>
      </c>
      <c r="R247" s="333">
        <v>149</v>
      </c>
      <c r="S247" s="333">
        <v>7073</v>
      </c>
      <c r="T247" s="333">
        <v>3558</v>
      </c>
      <c r="U247" s="333">
        <v>2286</v>
      </c>
      <c r="V247" s="333">
        <v>1015</v>
      </c>
      <c r="W247" s="333">
        <v>214</v>
      </c>
      <c r="X247" s="333">
        <v>7073</v>
      </c>
      <c r="Y247" s="333">
        <v>3512</v>
      </c>
      <c r="Z247" s="333">
        <v>2444</v>
      </c>
      <c r="AA247" s="333">
        <v>930</v>
      </c>
      <c r="AB247" s="333">
        <v>187</v>
      </c>
      <c r="AC247" s="333">
        <v>6930</v>
      </c>
      <c r="AD247" s="333">
        <v>3393</v>
      </c>
      <c r="AE247" s="333">
        <v>2281</v>
      </c>
      <c r="AF247" s="333">
        <v>989</v>
      </c>
      <c r="AG247" s="333">
        <v>267</v>
      </c>
      <c r="AH247" s="333">
        <v>6544</v>
      </c>
      <c r="AI247" s="333">
        <v>3175</v>
      </c>
      <c r="AJ247" s="333">
        <v>2248</v>
      </c>
      <c r="AK247" s="333">
        <v>894</v>
      </c>
      <c r="AL247" s="333">
        <v>227</v>
      </c>
    </row>
    <row r="248" spans="1:38" x14ac:dyDescent="0.2">
      <c r="A248" s="539"/>
      <c r="B248" s="347"/>
      <c r="K248" s="545"/>
      <c r="L248" s="332" t="s">
        <v>44</v>
      </c>
      <c r="M248" s="351"/>
      <c r="N248" s="333">
        <v>6688</v>
      </c>
      <c r="O248" s="333">
        <v>3375</v>
      </c>
      <c r="P248" s="333">
        <v>2288</v>
      </c>
      <c r="Q248" s="333">
        <v>845</v>
      </c>
      <c r="R248" s="333">
        <v>180</v>
      </c>
      <c r="S248" s="333">
        <v>6387</v>
      </c>
      <c r="T248" s="333">
        <v>3045</v>
      </c>
      <c r="U248" s="333">
        <v>2207</v>
      </c>
      <c r="V248" s="333">
        <v>855</v>
      </c>
      <c r="W248" s="333">
        <v>280</v>
      </c>
      <c r="X248" s="333">
        <v>6015</v>
      </c>
      <c r="Y248" s="333">
        <v>2827</v>
      </c>
      <c r="Z248" s="333">
        <v>2167</v>
      </c>
      <c r="AA248" s="333">
        <v>799</v>
      </c>
      <c r="AB248" s="333">
        <v>222</v>
      </c>
      <c r="AC248" s="333">
        <v>5909</v>
      </c>
      <c r="AD248" s="333">
        <v>2796</v>
      </c>
      <c r="AE248" s="333">
        <v>2033</v>
      </c>
      <c r="AF248" s="333">
        <v>782</v>
      </c>
      <c r="AG248" s="333">
        <v>298</v>
      </c>
      <c r="AH248" s="333">
        <v>6112</v>
      </c>
      <c r="AI248" s="333">
        <v>2852</v>
      </c>
      <c r="AJ248" s="333">
        <v>2170</v>
      </c>
      <c r="AK248" s="333">
        <v>823</v>
      </c>
      <c r="AL248" s="333">
        <v>267</v>
      </c>
    </row>
    <row r="249" spans="1:38" x14ac:dyDescent="0.2">
      <c r="A249" s="539"/>
      <c r="B249" s="347"/>
      <c r="K249" s="545"/>
      <c r="L249" s="332" t="s">
        <v>46</v>
      </c>
      <c r="M249" s="351"/>
      <c r="N249" s="333">
        <v>5147</v>
      </c>
      <c r="O249" s="333">
        <v>2493</v>
      </c>
      <c r="P249" s="333">
        <v>1904</v>
      </c>
      <c r="Q249" s="333">
        <v>599</v>
      </c>
      <c r="R249" s="333">
        <v>151</v>
      </c>
      <c r="S249" s="333">
        <v>5079</v>
      </c>
      <c r="T249" s="333">
        <v>2272</v>
      </c>
      <c r="U249" s="333">
        <v>1830</v>
      </c>
      <c r="V249" s="333">
        <v>750</v>
      </c>
      <c r="W249" s="333">
        <v>227</v>
      </c>
      <c r="X249" s="333">
        <v>4867</v>
      </c>
      <c r="Y249" s="333">
        <v>2214</v>
      </c>
      <c r="Z249" s="333">
        <v>1845</v>
      </c>
      <c r="AA249" s="333">
        <v>593</v>
      </c>
      <c r="AB249" s="333">
        <v>215</v>
      </c>
      <c r="AC249" s="333">
        <v>4540</v>
      </c>
      <c r="AD249" s="333">
        <v>1956</v>
      </c>
      <c r="AE249" s="333">
        <v>1674</v>
      </c>
      <c r="AF249" s="333">
        <v>644</v>
      </c>
      <c r="AG249" s="333">
        <v>266</v>
      </c>
      <c r="AH249" s="333">
        <v>4441</v>
      </c>
      <c r="AI249" s="333">
        <v>1940</v>
      </c>
      <c r="AJ249" s="333">
        <v>1699</v>
      </c>
      <c r="AK249" s="333">
        <v>585</v>
      </c>
      <c r="AL249" s="333">
        <v>217</v>
      </c>
    </row>
    <row r="250" spans="1:38" x14ac:dyDescent="0.2">
      <c r="A250" s="539"/>
      <c r="B250" s="347"/>
      <c r="K250" s="545"/>
      <c r="L250" s="332" t="s">
        <v>47</v>
      </c>
      <c r="M250" s="351"/>
      <c r="N250" s="333">
        <v>3593</v>
      </c>
      <c r="O250" s="333">
        <v>1582</v>
      </c>
      <c r="P250" s="333">
        <v>1425</v>
      </c>
      <c r="Q250" s="333">
        <v>483</v>
      </c>
      <c r="R250" s="333">
        <v>103</v>
      </c>
      <c r="S250" s="333">
        <v>3497</v>
      </c>
      <c r="T250" s="333">
        <v>1553</v>
      </c>
      <c r="U250" s="333">
        <v>1316</v>
      </c>
      <c r="V250" s="333">
        <v>467</v>
      </c>
      <c r="W250" s="333">
        <v>161</v>
      </c>
      <c r="X250" s="333">
        <v>3506</v>
      </c>
      <c r="Y250" s="333">
        <v>1446</v>
      </c>
      <c r="Z250" s="333">
        <v>1412</v>
      </c>
      <c r="AA250" s="333">
        <v>479</v>
      </c>
      <c r="AB250" s="333">
        <v>169</v>
      </c>
      <c r="AC250" s="333">
        <v>3274</v>
      </c>
      <c r="AD250" s="333">
        <v>1331</v>
      </c>
      <c r="AE250" s="333">
        <v>1324</v>
      </c>
      <c r="AF250" s="333">
        <v>425</v>
      </c>
      <c r="AG250" s="333">
        <v>194</v>
      </c>
      <c r="AH250" s="333">
        <v>3125</v>
      </c>
      <c r="AI250" s="333">
        <v>1246</v>
      </c>
      <c r="AJ250" s="333">
        <v>1295</v>
      </c>
      <c r="AK250" s="333">
        <v>421</v>
      </c>
      <c r="AL250" s="333">
        <v>163</v>
      </c>
    </row>
    <row r="251" spans="1:38" x14ac:dyDescent="0.2">
      <c r="A251" s="539"/>
      <c r="B251" s="347"/>
      <c r="K251" s="545"/>
      <c r="L251" s="332" t="s">
        <v>292</v>
      </c>
      <c r="M251" s="351"/>
      <c r="N251" s="333">
        <v>2431</v>
      </c>
      <c r="O251" s="333">
        <v>1013</v>
      </c>
      <c r="P251" s="333">
        <v>1032</v>
      </c>
      <c r="Q251" s="333">
        <v>292</v>
      </c>
      <c r="R251" s="333">
        <v>94</v>
      </c>
      <c r="S251" s="333">
        <v>2517</v>
      </c>
      <c r="T251" s="333">
        <v>1001</v>
      </c>
      <c r="U251" s="333">
        <v>1035</v>
      </c>
      <c r="V251" s="333">
        <v>363</v>
      </c>
      <c r="W251" s="333">
        <v>118</v>
      </c>
      <c r="X251" s="333">
        <v>2409</v>
      </c>
      <c r="Y251" s="333">
        <v>954</v>
      </c>
      <c r="Z251" s="333">
        <v>1039</v>
      </c>
      <c r="AA251" s="333">
        <v>305</v>
      </c>
      <c r="AB251" s="333">
        <v>111</v>
      </c>
      <c r="AC251" s="333">
        <v>2465</v>
      </c>
      <c r="AD251" s="333">
        <v>950</v>
      </c>
      <c r="AE251" s="333">
        <v>1016</v>
      </c>
      <c r="AF251" s="333">
        <v>334</v>
      </c>
      <c r="AG251" s="333">
        <v>165</v>
      </c>
      <c r="AH251" s="333">
        <v>2293</v>
      </c>
      <c r="AI251" s="333">
        <v>901</v>
      </c>
      <c r="AJ251" s="333">
        <v>962</v>
      </c>
      <c r="AK251" s="333">
        <v>284</v>
      </c>
      <c r="AL251" s="333">
        <v>146</v>
      </c>
    </row>
    <row r="252" spans="1:38" x14ac:dyDescent="0.2">
      <c r="A252" s="539"/>
      <c r="B252" s="347"/>
      <c r="K252" s="545"/>
      <c r="L252" s="332" t="s">
        <v>49</v>
      </c>
      <c r="M252" s="351"/>
      <c r="N252" s="333">
        <v>1644</v>
      </c>
      <c r="O252" s="333">
        <v>681</v>
      </c>
      <c r="P252" s="333">
        <v>704</v>
      </c>
      <c r="Q252" s="333">
        <v>199</v>
      </c>
      <c r="R252" s="333">
        <v>60</v>
      </c>
      <c r="S252" s="333">
        <v>1818</v>
      </c>
      <c r="T252" s="333">
        <v>724</v>
      </c>
      <c r="U252" s="333">
        <v>775</v>
      </c>
      <c r="V252" s="333">
        <v>223</v>
      </c>
      <c r="W252" s="333">
        <v>96</v>
      </c>
      <c r="X252" s="333">
        <v>1773</v>
      </c>
      <c r="Y252" s="333">
        <v>652</v>
      </c>
      <c r="Z252" s="333">
        <v>807</v>
      </c>
      <c r="AA252" s="333">
        <v>205</v>
      </c>
      <c r="AB252" s="333">
        <v>109</v>
      </c>
      <c r="AC252" s="333">
        <v>1683</v>
      </c>
      <c r="AD252" s="333">
        <v>639</v>
      </c>
      <c r="AE252" s="333">
        <v>722</v>
      </c>
      <c r="AF252" s="333">
        <v>204</v>
      </c>
      <c r="AG252" s="333">
        <v>118</v>
      </c>
      <c r="AH252" s="333">
        <v>1736</v>
      </c>
      <c r="AI252" s="333">
        <v>624</v>
      </c>
      <c r="AJ252" s="333">
        <v>788</v>
      </c>
      <c r="AK252" s="333">
        <v>214</v>
      </c>
      <c r="AL252" s="333">
        <v>110</v>
      </c>
    </row>
    <row r="253" spans="1:38" x14ac:dyDescent="0.2">
      <c r="A253" s="539"/>
      <c r="B253" s="347"/>
      <c r="K253" s="545"/>
      <c r="L253" s="332" t="s">
        <v>50</v>
      </c>
      <c r="M253" s="351"/>
      <c r="N253" s="333">
        <v>1078</v>
      </c>
      <c r="O253" s="333">
        <v>422</v>
      </c>
      <c r="P253" s="333">
        <v>517</v>
      </c>
      <c r="Q253" s="333">
        <v>115</v>
      </c>
      <c r="R253" s="333">
        <v>24</v>
      </c>
      <c r="S253" s="333">
        <v>1179</v>
      </c>
      <c r="T253" s="333">
        <v>417</v>
      </c>
      <c r="U253" s="333">
        <v>562</v>
      </c>
      <c r="V253" s="333">
        <v>140</v>
      </c>
      <c r="W253" s="333">
        <v>60</v>
      </c>
      <c r="X253" s="333">
        <v>1379</v>
      </c>
      <c r="Y253" s="333">
        <v>511</v>
      </c>
      <c r="Z253" s="333">
        <v>655</v>
      </c>
      <c r="AA253" s="333">
        <v>149</v>
      </c>
      <c r="AB253" s="333">
        <v>64</v>
      </c>
      <c r="AC253" s="333">
        <v>1330</v>
      </c>
      <c r="AD253" s="333">
        <v>483</v>
      </c>
      <c r="AE253" s="333">
        <v>585</v>
      </c>
      <c r="AF253" s="333">
        <v>164</v>
      </c>
      <c r="AG253" s="333">
        <v>98</v>
      </c>
      <c r="AH253" s="333">
        <v>1293</v>
      </c>
      <c r="AI253" s="333">
        <v>448</v>
      </c>
      <c r="AJ253" s="333">
        <v>633</v>
      </c>
      <c r="AK253" s="333">
        <v>149</v>
      </c>
      <c r="AL253" s="333">
        <v>63</v>
      </c>
    </row>
    <row r="254" spans="1:38" ht="33.75" customHeight="1" x14ac:dyDescent="0.2">
      <c r="A254" s="539" t="s">
        <v>198</v>
      </c>
      <c r="B254" s="347"/>
      <c r="K254" s="545" t="s">
        <v>114</v>
      </c>
      <c r="L254" s="332" t="s">
        <v>101</v>
      </c>
      <c r="M254" s="351"/>
      <c r="N254" s="333">
        <v>16051</v>
      </c>
      <c r="O254" s="333">
        <v>8509</v>
      </c>
      <c r="P254" s="333">
        <v>5139</v>
      </c>
      <c r="Q254" s="333">
        <v>2117</v>
      </c>
      <c r="R254" s="333">
        <v>286</v>
      </c>
      <c r="S254" s="333">
        <v>16141</v>
      </c>
      <c r="T254" s="333">
        <v>8270</v>
      </c>
      <c r="U254" s="333">
        <v>5418</v>
      </c>
      <c r="V254" s="333">
        <v>2091</v>
      </c>
      <c r="W254" s="333">
        <v>362</v>
      </c>
      <c r="X254" s="333">
        <v>16460</v>
      </c>
      <c r="Y254" s="333">
        <v>8121</v>
      </c>
      <c r="Z254" s="333">
        <v>5883</v>
      </c>
      <c r="AA254" s="333">
        <v>2008</v>
      </c>
      <c r="AB254" s="333">
        <v>448</v>
      </c>
      <c r="AC254" s="333">
        <v>16331</v>
      </c>
      <c r="AD254" s="333">
        <v>7960</v>
      </c>
      <c r="AE254" s="333">
        <v>5917</v>
      </c>
      <c r="AF254" s="333">
        <v>2142</v>
      </c>
      <c r="AG254" s="333">
        <v>312</v>
      </c>
      <c r="AH254" s="333">
        <v>16407</v>
      </c>
      <c r="AI254" s="333">
        <v>7910</v>
      </c>
      <c r="AJ254" s="333">
        <v>6016</v>
      </c>
      <c r="AK254" s="333">
        <v>2088</v>
      </c>
      <c r="AL254" s="333">
        <v>393</v>
      </c>
    </row>
    <row r="255" spans="1:38" ht="33.75" customHeight="1" x14ac:dyDescent="0.2">
      <c r="A255" s="539"/>
      <c r="B255" s="347"/>
      <c r="K255" s="545"/>
      <c r="L255" s="332" t="s">
        <v>102</v>
      </c>
      <c r="M255" s="351"/>
      <c r="N255" s="333">
        <v>13310</v>
      </c>
      <c r="O255" s="333">
        <v>6717</v>
      </c>
      <c r="P255" s="333">
        <v>4623</v>
      </c>
      <c r="Q255" s="333">
        <v>1742</v>
      </c>
      <c r="R255" s="333">
        <v>228</v>
      </c>
      <c r="S255" s="333">
        <v>13133</v>
      </c>
      <c r="T255" s="333">
        <v>6401</v>
      </c>
      <c r="U255" s="333">
        <v>4760</v>
      </c>
      <c r="V255" s="333">
        <v>1607</v>
      </c>
      <c r="W255" s="333">
        <v>365</v>
      </c>
      <c r="X255" s="333">
        <v>12594</v>
      </c>
      <c r="Y255" s="333">
        <v>6029</v>
      </c>
      <c r="Z255" s="333">
        <v>4728</v>
      </c>
      <c r="AA255" s="333">
        <v>1491</v>
      </c>
      <c r="AB255" s="333">
        <v>346</v>
      </c>
      <c r="AC255" s="333">
        <v>12087</v>
      </c>
      <c r="AD255" s="333">
        <v>5747</v>
      </c>
      <c r="AE255" s="333">
        <v>4590</v>
      </c>
      <c r="AF255" s="333">
        <v>1490</v>
      </c>
      <c r="AG255" s="333">
        <v>260</v>
      </c>
      <c r="AH255" s="333">
        <v>11919</v>
      </c>
      <c r="AI255" s="333">
        <v>5516</v>
      </c>
      <c r="AJ255" s="333">
        <v>4629</v>
      </c>
      <c r="AK255" s="333">
        <v>1485</v>
      </c>
      <c r="AL255" s="333">
        <v>289</v>
      </c>
    </row>
    <row r="256" spans="1:38" ht="33.75" customHeight="1" x14ac:dyDescent="0.2">
      <c r="A256" s="539"/>
      <c r="B256" s="347"/>
      <c r="K256" s="545"/>
      <c r="L256" s="332" t="s">
        <v>54</v>
      </c>
      <c r="M256" s="351"/>
      <c r="N256" s="333">
        <v>26403</v>
      </c>
      <c r="O256" s="333">
        <v>13994</v>
      </c>
      <c r="P256" s="333">
        <v>8575</v>
      </c>
      <c r="Q256" s="333">
        <v>3361</v>
      </c>
      <c r="R256" s="333">
        <v>473</v>
      </c>
      <c r="S256" s="333">
        <v>26386</v>
      </c>
      <c r="T256" s="333">
        <v>13467</v>
      </c>
      <c r="U256" s="333">
        <v>9008</v>
      </c>
      <c r="V256" s="333">
        <v>3247</v>
      </c>
      <c r="W256" s="333">
        <v>664</v>
      </c>
      <c r="X256" s="333">
        <v>26273</v>
      </c>
      <c r="Y256" s="333">
        <v>13116</v>
      </c>
      <c r="Z256" s="333">
        <v>9344</v>
      </c>
      <c r="AA256" s="333">
        <v>3093</v>
      </c>
      <c r="AB256" s="333">
        <v>720</v>
      </c>
      <c r="AC256" s="333">
        <v>25380</v>
      </c>
      <c r="AD256" s="333">
        <v>12523</v>
      </c>
      <c r="AE256" s="333">
        <v>9173</v>
      </c>
      <c r="AF256" s="333">
        <v>3182</v>
      </c>
      <c r="AG256" s="333">
        <v>502</v>
      </c>
      <c r="AH256" s="333">
        <v>25019</v>
      </c>
      <c r="AI256" s="333">
        <v>12197</v>
      </c>
      <c r="AJ256" s="333">
        <v>9098</v>
      </c>
      <c r="AK256" s="333">
        <v>3158</v>
      </c>
      <c r="AL256" s="333">
        <v>566</v>
      </c>
    </row>
    <row r="257" spans="1:38" ht="33.75" customHeight="1" x14ac:dyDescent="0.2">
      <c r="A257" s="539"/>
      <c r="B257" s="347"/>
      <c r="K257" s="545"/>
      <c r="L257" s="332" t="s">
        <v>55</v>
      </c>
      <c r="M257" s="351"/>
      <c r="N257" s="333">
        <v>2920</v>
      </c>
      <c r="O257" s="333">
        <v>1212</v>
      </c>
      <c r="P257" s="333">
        <v>1170</v>
      </c>
      <c r="Q257" s="333">
        <v>497</v>
      </c>
      <c r="R257" s="333">
        <v>41</v>
      </c>
      <c r="S257" s="333">
        <v>2856</v>
      </c>
      <c r="T257" s="333">
        <v>1186</v>
      </c>
      <c r="U257" s="333">
        <v>1161</v>
      </c>
      <c r="V257" s="333">
        <v>446</v>
      </c>
      <c r="W257" s="333">
        <v>63</v>
      </c>
      <c r="X257" s="333">
        <v>2764</v>
      </c>
      <c r="Y257" s="333">
        <v>1026</v>
      </c>
      <c r="Z257" s="333">
        <v>1261</v>
      </c>
      <c r="AA257" s="333">
        <v>404</v>
      </c>
      <c r="AB257" s="333">
        <v>73</v>
      </c>
      <c r="AC257" s="333">
        <v>3022</v>
      </c>
      <c r="AD257" s="333">
        <v>1177</v>
      </c>
      <c r="AE257" s="333">
        <v>1327</v>
      </c>
      <c r="AF257" s="333">
        <v>449</v>
      </c>
      <c r="AG257" s="333">
        <v>69</v>
      </c>
      <c r="AH257" s="333">
        <v>3299</v>
      </c>
      <c r="AI257" s="333">
        <v>1224</v>
      </c>
      <c r="AJ257" s="333">
        <v>1545</v>
      </c>
      <c r="AK257" s="333">
        <v>414</v>
      </c>
      <c r="AL257" s="333">
        <v>116</v>
      </c>
    </row>
    <row r="258" spans="1:38" ht="33.75" customHeight="1" x14ac:dyDescent="0.2">
      <c r="A258" s="539"/>
      <c r="B258" s="347"/>
      <c r="K258" s="545"/>
      <c r="L258" s="332" t="s">
        <v>284</v>
      </c>
      <c r="M258" s="351"/>
      <c r="N258" s="333">
        <v>1323</v>
      </c>
      <c r="O258" s="333">
        <v>492</v>
      </c>
      <c r="P258" s="333">
        <v>549</v>
      </c>
      <c r="Q258" s="333">
        <v>264</v>
      </c>
      <c r="R258" s="333">
        <v>18</v>
      </c>
      <c r="S258" s="333">
        <v>1265</v>
      </c>
      <c r="T258" s="333">
        <v>488</v>
      </c>
      <c r="U258" s="333">
        <v>538</v>
      </c>
      <c r="V258" s="333">
        <v>216</v>
      </c>
      <c r="W258" s="333">
        <v>23</v>
      </c>
      <c r="X258" s="333">
        <v>1119</v>
      </c>
      <c r="Y258" s="333">
        <v>394</v>
      </c>
      <c r="Z258" s="333">
        <v>520</v>
      </c>
      <c r="AA258" s="333">
        <v>171</v>
      </c>
      <c r="AB258" s="333">
        <v>34</v>
      </c>
      <c r="AC258" s="333">
        <v>1074</v>
      </c>
      <c r="AD258" s="333">
        <v>426</v>
      </c>
      <c r="AE258" s="333">
        <v>491</v>
      </c>
      <c r="AF258" s="333">
        <v>143</v>
      </c>
      <c r="AG258" s="333">
        <v>14</v>
      </c>
      <c r="AH258" s="333">
        <v>978</v>
      </c>
      <c r="AI258" s="333">
        <v>354</v>
      </c>
      <c r="AJ258" s="333">
        <v>485</v>
      </c>
      <c r="AK258" s="333">
        <v>121</v>
      </c>
      <c r="AL258" s="333">
        <v>18</v>
      </c>
    </row>
    <row r="259" spans="1:38" ht="33.75" customHeight="1" x14ac:dyDescent="0.2">
      <c r="A259" s="539"/>
      <c r="B259" s="347"/>
      <c r="K259" s="545"/>
      <c r="L259" s="332" t="s">
        <v>57</v>
      </c>
      <c r="M259" s="351"/>
      <c r="N259" s="333">
        <v>307</v>
      </c>
      <c r="O259" s="333">
        <v>152</v>
      </c>
      <c r="P259" s="333">
        <v>113</v>
      </c>
      <c r="Q259" s="333">
        <v>39</v>
      </c>
      <c r="R259" s="333">
        <v>3</v>
      </c>
      <c r="S259" s="333">
        <v>293</v>
      </c>
      <c r="T259" s="333">
        <v>152</v>
      </c>
      <c r="U259" s="333">
        <v>102</v>
      </c>
      <c r="V259" s="333">
        <v>36</v>
      </c>
      <c r="W259" s="333">
        <v>3</v>
      </c>
      <c r="X259" s="333">
        <v>251</v>
      </c>
      <c r="Y259" s="333">
        <v>104</v>
      </c>
      <c r="Z259" s="333">
        <v>111</v>
      </c>
      <c r="AA259" s="333">
        <v>29</v>
      </c>
      <c r="AB259" s="333">
        <v>7</v>
      </c>
      <c r="AC259" s="333">
        <v>283</v>
      </c>
      <c r="AD259" s="333">
        <v>118</v>
      </c>
      <c r="AE259" s="333">
        <v>111</v>
      </c>
      <c r="AF259" s="333">
        <v>49</v>
      </c>
      <c r="AG259" s="333">
        <v>5</v>
      </c>
      <c r="AH259" s="333">
        <v>299</v>
      </c>
      <c r="AI259" s="333">
        <v>131</v>
      </c>
      <c r="AJ259" s="333">
        <v>120</v>
      </c>
      <c r="AK259" s="333">
        <v>45</v>
      </c>
      <c r="AL259" s="333">
        <v>3</v>
      </c>
    </row>
    <row r="260" spans="1:38" ht="33.75" x14ac:dyDescent="0.2">
      <c r="A260" s="539"/>
      <c r="B260" s="347"/>
      <c r="K260" s="545"/>
      <c r="L260" s="332" t="s">
        <v>285</v>
      </c>
      <c r="M260" s="351"/>
      <c r="N260" s="333">
        <v>188</v>
      </c>
      <c r="O260" s="333">
        <v>71</v>
      </c>
      <c r="P260" s="333">
        <v>87</v>
      </c>
      <c r="Q260" s="333">
        <v>15</v>
      </c>
      <c r="R260" s="333">
        <v>15</v>
      </c>
      <c r="S260" s="333">
        <v>184</v>
      </c>
      <c r="T260" s="333">
        <v>86</v>
      </c>
      <c r="U260" s="333">
        <v>82</v>
      </c>
      <c r="V260" s="333">
        <v>12</v>
      </c>
      <c r="W260" s="333">
        <v>4</v>
      </c>
      <c r="X260" s="333">
        <v>186</v>
      </c>
      <c r="Y260" s="333">
        <v>95</v>
      </c>
      <c r="Z260" s="333">
        <v>70</v>
      </c>
      <c r="AA260" s="333">
        <v>11</v>
      </c>
      <c r="AB260" s="333">
        <v>10</v>
      </c>
      <c r="AC260" s="333">
        <v>230</v>
      </c>
      <c r="AD260" s="333">
        <v>98</v>
      </c>
      <c r="AE260" s="333">
        <v>105</v>
      </c>
      <c r="AF260" s="333">
        <v>20</v>
      </c>
      <c r="AG260" s="333">
        <v>7</v>
      </c>
      <c r="AH260" s="333">
        <v>202</v>
      </c>
      <c r="AI260" s="333">
        <v>83</v>
      </c>
      <c r="AJ260" s="333">
        <v>76</v>
      </c>
      <c r="AK260" s="333">
        <v>33</v>
      </c>
      <c r="AL260" s="333">
        <v>10</v>
      </c>
    </row>
    <row r="261" spans="1:38" ht="33.75" customHeight="1" x14ac:dyDescent="0.2">
      <c r="A261" s="539"/>
      <c r="B261" s="347"/>
      <c r="K261" s="545"/>
      <c r="L261" s="332" t="s">
        <v>286</v>
      </c>
      <c r="M261" s="351"/>
      <c r="N261" s="333">
        <v>11102</v>
      </c>
      <c r="O261" s="333">
        <v>4843</v>
      </c>
      <c r="P261" s="333">
        <v>4296</v>
      </c>
      <c r="Q261" s="333">
        <v>1738</v>
      </c>
      <c r="R261" s="333">
        <v>225</v>
      </c>
      <c r="S261" s="333">
        <v>10708</v>
      </c>
      <c r="T261" s="333">
        <v>4384</v>
      </c>
      <c r="U261" s="333">
        <v>4301</v>
      </c>
      <c r="V261" s="333">
        <v>1689</v>
      </c>
      <c r="W261" s="333">
        <v>334</v>
      </c>
      <c r="X261" s="333">
        <v>10821</v>
      </c>
      <c r="Y261" s="333">
        <v>4344</v>
      </c>
      <c r="Z261" s="333">
        <v>4537</v>
      </c>
      <c r="AA261" s="333">
        <v>1602</v>
      </c>
      <c r="AB261" s="333">
        <v>338</v>
      </c>
      <c r="AC261" s="333">
        <v>10570</v>
      </c>
      <c r="AD261" s="333">
        <v>4199</v>
      </c>
      <c r="AE261" s="333">
        <v>4504</v>
      </c>
      <c r="AF261" s="333">
        <v>1611</v>
      </c>
      <c r="AG261" s="333">
        <v>256</v>
      </c>
      <c r="AH261" s="333">
        <v>10178</v>
      </c>
      <c r="AI261" s="333">
        <v>4020</v>
      </c>
      <c r="AJ261" s="333">
        <v>4333</v>
      </c>
      <c r="AK261" s="333">
        <v>1541</v>
      </c>
      <c r="AL261" s="333">
        <v>284</v>
      </c>
    </row>
    <row r="262" spans="1:38" ht="33.75" customHeight="1" x14ac:dyDescent="0.2">
      <c r="A262" s="539"/>
      <c r="B262" s="347"/>
      <c r="K262" s="545"/>
      <c r="L262" s="332" t="s">
        <v>170</v>
      </c>
      <c r="M262" s="351"/>
      <c r="N262" s="333">
        <v>11350</v>
      </c>
      <c r="O262" s="333">
        <v>7025</v>
      </c>
      <c r="P262" s="333">
        <v>2779</v>
      </c>
      <c r="Q262" s="333">
        <v>1397</v>
      </c>
      <c r="R262" s="333">
        <v>149</v>
      </c>
      <c r="S262" s="333">
        <v>11099</v>
      </c>
      <c r="T262" s="333">
        <v>6740</v>
      </c>
      <c r="U262" s="333">
        <v>2895</v>
      </c>
      <c r="V262" s="333">
        <v>1256</v>
      </c>
      <c r="W262" s="333">
        <v>208</v>
      </c>
      <c r="X262" s="333">
        <v>10668</v>
      </c>
      <c r="Y262" s="333">
        <v>6435</v>
      </c>
      <c r="Z262" s="333">
        <v>2904</v>
      </c>
      <c r="AA262" s="333">
        <v>1110</v>
      </c>
      <c r="AB262" s="333">
        <v>219</v>
      </c>
      <c r="AC262" s="333">
        <v>10068</v>
      </c>
      <c r="AD262" s="333">
        <v>5910</v>
      </c>
      <c r="AE262" s="333">
        <v>2848</v>
      </c>
      <c r="AF262" s="333">
        <v>1150</v>
      </c>
      <c r="AG262" s="333">
        <v>160</v>
      </c>
      <c r="AH262" s="333">
        <v>9794</v>
      </c>
      <c r="AI262" s="333">
        <v>5609</v>
      </c>
      <c r="AJ262" s="333">
        <v>2882</v>
      </c>
      <c r="AK262" s="333">
        <v>1129</v>
      </c>
      <c r="AL262" s="333">
        <v>174</v>
      </c>
    </row>
    <row r="263" spans="1:38" ht="33.75" customHeight="1" x14ac:dyDescent="0.2">
      <c r="A263" s="539"/>
      <c r="B263" s="347"/>
      <c r="K263" s="545"/>
      <c r="L263" s="332" t="s">
        <v>60</v>
      </c>
      <c r="M263" s="351"/>
      <c r="N263" s="333">
        <v>3184</v>
      </c>
      <c r="O263" s="333">
        <v>1676</v>
      </c>
      <c r="P263" s="333">
        <v>1052</v>
      </c>
      <c r="Q263" s="333">
        <v>386</v>
      </c>
      <c r="R263" s="333">
        <v>70</v>
      </c>
      <c r="S263" s="333">
        <v>3326</v>
      </c>
      <c r="T263" s="333">
        <v>1789</v>
      </c>
      <c r="U263" s="333">
        <v>1074</v>
      </c>
      <c r="V263" s="333">
        <v>369</v>
      </c>
      <c r="W263" s="333">
        <v>94</v>
      </c>
      <c r="X263" s="333">
        <v>3390</v>
      </c>
      <c r="Y263" s="333">
        <v>1686</v>
      </c>
      <c r="Z263" s="333">
        <v>1175</v>
      </c>
      <c r="AA263" s="333">
        <v>405</v>
      </c>
      <c r="AB263" s="333">
        <v>124</v>
      </c>
      <c r="AC263" s="333">
        <v>3579</v>
      </c>
      <c r="AD263" s="333">
        <v>1864</v>
      </c>
      <c r="AE263" s="333">
        <v>1191</v>
      </c>
      <c r="AF263" s="333">
        <v>448</v>
      </c>
      <c r="AG263" s="333">
        <v>76</v>
      </c>
      <c r="AH263" s="333">
        <v>3714</v>
      </c>
      <c r="AI263" s="333">
        <v>1909</v>
      </c>
      <c r="AJ263" s="333">
        <v>1264</v>
      </c>
      <c r="AK263" s="333">
        <v>447</v>
      </c>
      <c r="AL263" s="333">
        <v>94</v>
      </c>
    </row>
    <row r="264" spans="1:38" ht="33.75" x14ac:dyDescent="0.2">
      <c r="A264" s="539"/>
      <c r="B264" s="347"/>
      <c r="K264" s="545"/>
      <c r="L264" s="332" t="s">
        <v>171</v>
      </c>
      <c r="M264" s="351"/>
      <c r="N264" s="333">
        <v>2892</v>
      </c>
      <c r="O264" s="333">
        <v>1264</v>
      </c>
      <c r="P264" s="333">
        <v>1318</v>
      </c>
      <c r="Q264" s="333">
        <v>270</v>
      </c>
      <c r="R264" s="333">
        <v>40</v>
      </c>
      <c r="S264" s="333">
        <v>3202</v>
      </c>
      <c r="T264" s="333">
        <v>1288</v>
      </c>
      <c r="U264" s="333">
        <v>1539</v>
      </c>
      <c r="V264" s="333">
        <v>308</v>
      </c>
      <c r="W264" s="333">
        <v>67</v>
      </c>
      <c r="X264" s="333">
        <v>3170</v>
      </c>
      <c r="Y264" s="333">
        <v>1246</v>
      </c>
      <c r="Z264" s="333">
        <v>1556</v>
      </c>
      <c r="AA264" s="333">
        <v>300</v>
      </c>
      <c r="AB264" s="333">
        <v>68</v>
      </c>
      <c r="AC264" s="333">
        <v>3270</v>
      </c>
      <c r="AD264" s="333">
        <v>1344</v>
      </c>
      <c r="AE264" s="333">
        <v>1536</v>
      </c>
      <c r="AF264" s="333">
        <v>332</v>
      </c>
      <c r="AG264" s="333">
        <v>58</v>
      </c>
      <c r="AH264" s="333">
        <v>3623</v>
      </c>
      <c r="AI264" s="333">
        <v>1447</v>
      </c>
      <c r="AJ264" s="333">
        <v>1745</v>
      </c>
      <c r="AK264" s="333">
        <v>338</v>
      </c>
      <c r="AL264" s="333">
        <v>93</v>
      </c>
    </row>
    <row r="265" spans="1:38" ht="33.75" customHeight="1" x14ac:dyDescent="0.2">
      <c r="A265" s="539"/>
      <c r="B265" s="347"/>
      <c r="K265" s="545"/>
      <c r="L265" s="332" t="s">
        <v>287</v>
      </c>
      <c r="M265" s="351"/>
      <c r="N265" s="333">
        <v>645</v>
      </c>
      <c r="O265" s="333">
        <v>347</v>
      </c>
      <c r="P265" s="333">
        <v>230</v>
      </c>
      <c r="Q265" s="333">
        <v>53</v>
      </c>
      <c r="R265" s="333">
        <v>15</v>
      </c>
      <c r="S265" s="333">
        <v>755</v>
      </c>
      <c r="T265" s="333">
        <v>384</v>
      </c>
      <c r="U265" s="333">
        <v>287</v>
      </c>
      <c r="V265" s="333">
        <v>64</v>
      </c>
      <c r="W265" s="333">
        <v>20</v>
      </c>
      <c r="X265" s="333">
        <v>819</v>
      </c>
      <c r="Y265" s="333">
        <v>344</v>
      </c>
      <c r="Z265" s="333">
        <v>369</v>
      </c>
      <c r="AA265" s="333">
        <v>71</v>
      </c>
      <c r="AB265" s="333">
        <v>35</v>
      </c>
      <c r="AC265" s="333">
        <v>701</v>
      </c>
      <c r="AD265" s="333">
        <v>292</v>
      </c>
      <c r="AE265" s="333">
        <v>323</v>
      </c>
      <c r="AF265" s="333">
        <v>71</v>
      </c>
      <c r="AG265" s="333">
        <v>15</v>
      </c>
      <c r="AH265" s="333">
        <v>815</v>
      </c>
      <c r="AI265" s="333">
        <v>358</v>
      </c>
      <c r="AJ265" s="333">
        <v>345</v>
      </c>
      <c r="AK265" s="333">
        <v>85</v>
      </c>
      <c r="AL265" s="333">
        <v>27</v>
      </c>
    </row>
    <row r="266" spans="1:38" ht="33.75" x14ac:dyDescent="0.2">
      <c r="A266" s="539"/>
      <c r="B266" s="347"/>
      <c r="K266" s="545"/>
      <c r="L266" s="332" t="s">
        <v>288</v>
      </c>
      <c r="M266" s="351"/>
      <c r="N266" s="333">
        <v>13037</v>
      </c>
      <c r="O266" s="333">
        <v>8293</v>
      </c>
      <c r="P266" s="333">
        <v>3314</v>
      </c>
      <c r="Q266" s="333">
        <v>1246</v>
      </c>
      <c r="R266" s="333">
        <v>184</v>
      </c>
      <c r="S266" s="333">
        <v>13304</v>
      </c>
      <c r="T266" s="333">
        <v>8188</v>
      </c>
      <c r="U266" s="333">
        <v>3660</v>
      </c>
      <c r="V266" s="333">
        <v>1203</v>
      </c>
      <c r="W266" s="333">
        <v>253</v>
      </c>
      <c r="X266" s="333">
        <v>13186</v>
      </c>
      <c r="Y266" s="333">
        <v>7850</v>
      </c>
      <c r="Z266" s="333">
        <v>3888</v>
      </c>
      <c r="AA266" s="333">
        <v>1171</v>
      </c>
      <c r="AB266" s="333">
        <v>277</v>
      </c>
      <c r="AC266" s="333">
        <v>12431</v>
      </c>
      <c r="AD266" s="333">
        <v>7292</v>
      </c>
      <c r="AE266" s="333">
        <v>3807</v>
      </c>
      <c r="AF266" s="333">
        <v>1139</v>
      </c>
      <c r="AG266" s="333">
        <v>193</v>
      </c>
      <c r="AH266" s="333">
        <v>12246</v>
      </c>
      <c r="AI266" s="333">
        <v>7094</v>
      </c>
      <c r="AJ266" s="333">
        <v>3826</v>
      </c>
      <c r="AK266" s="333">
        <v>1089</v>
      </c>
      <c r="AL266" s="333">
        <v>237</v>
      </c>
    </row>
    <row r="267" spans="1:38" ht="33.75" x14ac:dyDescent="0.2">
      <c r="A267" s="539"/>
      <c r="B267" s="347"/>
      <c r="K267" s="545"/>
      <c r="L267" s="332" t="s">
        <v>289</v>
      </c>
      <c r="M267" s="351"/>
      <c r="N267" s="333">
        <v>14833</v>
      </c>
      <c r="O267" s="333">
        <v>6276</v>
      </c>
      <c r="P267" s="333">
        <v>5827</v>
      </c>
      <c r="Q267" s="333">
        <v>2446</v>
      </c>
      <c r="R267" s="333">
        <v>284</v>
      </c>
      <c r="S267" s="333">
        <v>14500</v>
      </c>
      <c r="T267" s="333">
        <v>5907</v>
      </c>
      <c r="U267" s="333">
        <v>5834</v>
      </c>
      <c r="V267" s="333">
        <v>2337</v>
      </c>
      <c r="W267" s="333">
        <v>422</v>
      </c>
      <c r="X267" s="333">
        <v>14200</v>
      </c>
      <c r="Y267" s="333">
        <v>5716</v>
      </c>
      <c r="Z267" s="333">
        <v>5893</v>
      </c>
      <c r="AA267" s="333">
        <v>2139</v>
      </c>
      <c r="AB267" s="333">
        <v>452</v>
      </c>
      <c r="AC267" s="333">
        <v>14231</v>
      </c>
      <c r="AD267" s="333">
        <v>5779</v>
      </c>
      <c r="AE267" s="333">
        <v>5859</v>
      </c>
      <c r="AF267" s="333">
        <v>2274</v>
      </c>
      <c r="AG267" s="333">
        <v>319</v>
      </c>
      <c r="AH267" s="333">
        <v>14161</v>
      </c>
      <c r="AI267" s="333">
        <v>5657</v>
      </c>
      <c r="AJ267" s="333">
        <v>5882</v>
      </c>
      <c r="AK267" s="333">
        <v>2270</v>
      </c>
      <c r="AL267" s="333">
        <v>352</v>
      </c>
    </row>
    <row r="268" spans="1:38" ht="33.75" x14ac:dyDescent="0.2">
      <c r="A268" s="539"/>
      <c r="B268" s="347"/>
      <c r="K268" s="545"/>
      <c r="L268" s="332" t="s">
        <v>64</v>
      </c>
      <c r="M268" s="351"/>
      <c r="N268" s="333">
        <v>706</v>
      </c>
      <c r="O268" s="333">
        <v>307</v>
      </c>
      <c r="P268" s="333">
        <v>309</v>
      </c>
      <c r="Q268" s="333">
        <v>69</v>
      </c>
      <c r="R268" s="333">
        <v>21</v>
      </c>
      <c r="S268" s="333">
        <v>855</v>
      </c>
      <c r="T268" s="333">
        <v>334</v>
      </c>
      <c r="U268" s="333">
        <v>418</v>
      </c>
      <c r="V268" s="333">
        <v>82</v>
      </c>
      <c r="W268" s="333">
        <v>21</v>
      </c>
      <c r="X268" s="333">
        <v>990</v>
      </c>
      <c r="Y268" s="333">
        <v>370</v>
      </c>
      <c r="Z268" s="333">
        <v>478</v>
      </c>
      <c r="AA268" s="333">
        <v>108</v>
      </c>
      <c r="AB268" s="333">
        <v>34</v>
      </c>
      <c r="AC268" s="333">
        <v>1154</v>
      </c>
      <c r="AD268" s="333">
        <v>440</v>
      </c>
      <c r="AE268" s="333">
        <v>530</v>
      </c>
      <c r="AF268" s="333">
        <v>143</v>
      </c>
      <c r="AG268" s="333">
        <v>41</v>
      </c>
      <c r="AH268" s="333">
        <v>1280</v>
      </c>
      <c r="AI268" s="333">
        <v>488</v>
      </c>
      <c r="AJ268" s="333">
        <v>602</v>
      </c>
      <c r="AK268" s="333">
        <v>131</v>
      </c>
      <c r="AL268" s="333">
        <v>59</v>
      </c>
    </row>
    <row r="269" spans="1:38" ht="33.75" x14ac:dyDescent="0.2">
      <c r="A269" s="539"/>
      <c r="B269" s="347"/>
      <c r="K269" s="545"/>
      <c r="L269" s="332" t="s">
        <v>290</v>
      </c>
      <c r="M269" s="351"/>
      <c r="N269" s="333">
        <v>785</v>
      </c>
      <c r="O269" s="333">
        <v>350</v>
      </c>
      <c r="P269" s="333">
        <v>312</v>
      </c>
      <c r="Q269" s="333">
        <v>98</v>
      </c>
      <c r="R269" s="333">
        <v>25</v>
      </c>
      <c r="S269" s="333">
        <v>615</v>
      </c>
      <c r="T269" s="333">
        <v>242</v>
      </c>
      <c r="U269" s="333">
        <v>266</v>
      </c>
      <c r="V269" s="333">
        <v>76</v>
      </c>
      <c r="W269" s="333">
        <v>31</v>
      </c>
      <c r="X269" s="333">
        <v>678</v>
      </c>
      <c r="Y269" s="333">
        <v>214</v>
      </c>
      <c r="Z269" s="333">
        <v>352</v>
      </c>
      <c r="AA269" s="333">
        <v>81</v>
      </c>
      <c r="AB269" s="333">
        <v>31</v>
      </c>
      <c r="AC269" s="333">
        <v>602</v>
      </c>
      <c r="AD269" s="333">
        <v>196</v>
      </c>
      <c r="AE269" s="333">
        <v>311</v>
      </c>
      <c r="AF269" s="333">
        <v>76</v>
      </c>
      <c r="AG269" s="333">
        <v>19</v>
      </c>
      <c r="AH269" s="333">
        <v>639</v>
      </c>
      <c r="AI269" s="333">
        <v>187</v>
      </c>
      <c r="AJ269" s="333">
        <v>335</v>
      </c>
      <c r="AK269" s="333">
        <v>83</v>
      </c>
      <c r="AL269" s="333">
        <v>34</v>
      </c>
    </row>
    <row r="270" spans="1:38" ht="33.75" customHeight="1" x14ac:dyDescent="0.2">
      <c r="A270" s="539"/>
      <c r="B270" s="347"/>
      <c r="K270" s="545"/>
      <c r="L270" s="332" t="s">
        <v>40</v>
      </c>
      <c r="M270" s="351"/>
      <c r="N270" s="333">
        <v>1068</v>
      </c>
      <c r="O270" s="333">
        <v>360</v>
      </c>
      <c r="P270" s="333">
        <v>461</v>
      </c>
      <c r="Q270" s="333">
        <v>247</v>
      </c>
      <c r="R270" s="334">
        <v>0</v>
      </c>
      <c r="S270" s="333">
        <v>1003</v>
      </c>
      <c r="T270" s="333">
        <v>330</v>
      </c>
      <c r="U270" s="333">
        <v>455</v>
      </c>
      <c r="V270" s="333">
        <v>217</v>
      </c>
      <c r="W270" s="333">
        <v>1</v>
      </c>
      <c r="X270" s="333">
        <v>1013</v>
      </c>
      <c r="Y270" s="333">
        <v>375</v>
      </c>
      <c r="Z270" s="333">
        <v>447</v>
      </c>
      <c r="AA270" s="333">
        <v>190</v>
      </c>
      <c r="AB270" s="333">
        <v>1</v>
      </c>
      <c r="AC270" s="333">
        <v>1031</v>
      </c>
      <c r="AD270" s="333">
        <v>367</v>
      </c>
      <c r="AE270" s="333">
        <v>431</v>
      </c>
      <c r="AF270" s="333">
        <v>231</v>
      </c>
      <c r="AG270" s="333">
        <v>2</v>
      </c>
      <c r="AH270" s="333">
        <v>1063</v>
      </c>
      <c r="AI270" s="333">
        <v>371</v>
      </c>
      <c r="AJ270" s="333">
        <v>430</v>
      </c>
      <c r="AK270" s="333">
        <v>260</v>
      </c>
      <c r="AL270" s="333">
        <v>2</v>
      </c>
    </row>
    <row r="271" spans="1:38" ht="33.75" customHeight="1" x14ac:dyDescent="0.2">
      <c r="A271" s="539"/>
      <c r="B271" s="347"/>
      <c r="K271" s="545"/>
      <c r="L271" s="332" t="s">
        <v>291</v>
      </c>
      <c r="M271" s="351"/>
      <c r="N271" s="333">
        <v>20512</v>
      </c>
      <c r="O271" s="333">
        <v>11279</v>
      </c>
      <c r="P271" s="333">
        <v>6111</v>
      </c>
      <c r="Q271" s="333">
        <v>2896</v>
      </c>
      <c r="R271" s="333">
        <v>226</v>
      </c>
      <c r="S271" s="333">
        <v>19951</v>
      </c>
      <c r="T271" s="333">
        <v>10770</v>
      </c>
      <c r="U271" s="333">
        <v>6159</v>
      </c>
      <c r="V271" s="333">
        <v>2707</v>
      </c>
      <c r="W271" s="333">
        <v>315</v>
      </c>
      <c r="X271" s="333">
        <v>19356</v>
      </c>
      <c r="Y271" s="333">
        <v>10370</v>
      </c>
      <c r="Z271" s="333">
        <v>6282</v>
      </c>
      <c r="AA271" s="333">
        <v>2410</v>
      </c>
      <c r="AB271" s="333">
        <v>294</v>
      </c>
      <c r="AC271" s="333">
        <v>18454</v>
      </c>
      <c r="AD271" s="333">
        <v>9763</v>
      </c>
      <c r="AE271" s="333">
        <v>5976</v>
      </c>
      <c r="AF271" s="333">
        <v>2505</v>
      </c>
      <c r="AG271" s="333">
        <v>210</v>
      </c>
      <c r="AH271" s="333">
        <v>18535</v>
      </c>
      <c r="AI271" s="333">
        <v>9633</v>
      </c>
      <c r="AJ271" s="333">
        <v>6138</v>
      </c>
      <c r="AK271" s="333">
        <v>2510</v>
      </c>
      <c r="AL271" s="333">
        <v>254</v>
      </c>
    </row>
    <row r="272" spans="1:38" ht="33.75" customHeight="1" x14ac:dyDescent="0.2">
      <c r="A272" s="539"/>
      <c r="B272" s="347"/>
      <c r="K272" s="545"/>
      <c r="L272" s="332" t="s">
        <v>293</v>
      </c>
      <c r="M272" s="351"/>
      <c r="N272" s="333">
        <v>828</v>
      </c>
      <c r="O272" s="333">
        <v>265</v>
      </c>
      <c r="P272" s="333">
        <v>464</v>
      </c>
      <c r="Q272" s="333">
        <v>56</v>
      </c>
      <c r="R272" s="333">
        <v>43</v>
      </c>
      <c r="S272" s="333">
        <v>1276</v>
      </c>
      <c r="T272" s="333">
        <v>298</v>
      </c>
      <c r="U272" s="333">
        <v>781</v>
      </c>
      <c r="V272" s="333">
        <v>98</v>
      </c>
      <c r="W272" s="333">
        <v>99</v>
      </c>
      <c r="X272" s="333">
        <v>1648</v>
      </c>
      <c r="Y272" s="333">
        <v>359</v>
      </c>
      <c r="Z272" s="333">
        <v>1018</v>
      </c>
      <c r="AA272" s="333">
        <v>132</v>
      </c>
      <c r="AB272" s="333">
        <v>139</v>
      </c>
      <c r="AC272" s="333">
        <v>1801</v>
      </c>
      <c r="AD272" s="333">
        <v>380</v>
      </c>
      <c r="AE272" s="333">
        <v>1167</v>
      </c>
      <c r="AF272" s="333">
        <v>153</v>
      </c>
      <c r="AG272" s="333">
        <v>101</v>
      </c>
      <c r="AH272" s="333">
        <v>1832</v>
      </c>
      <c r="AI272" s="333">
        <v>397</v>
      </c>
      <c r="AJ272" s="333">
        <v>1122</v>
      </c>
      <c r="AK272" s="333">
        <v>159</v>
      </c>
      <c r="AL272" s="333">
        <v>154</v>
      </c>
    </row>
    <row r="273" spans="1:38" ht="33.75" customHeight="1" x14ac:dyDescent="0.2">
      <c r="A273" s="539"/>
      <c r="B273" s="347"/>
      <c r="K273" s="545"/>
      <c r="L273" s="332" t="s">
        <v>271</v>
      </c>
      <c r="M273" s="351"/>
      <c r="N273" s="333">
        <v>29361</v>
      </c>
      <c r="O273" s="333">
        <v>15226</v>
      </c>
      <c r="P273" s="333">
        <v>9762</v>
      </c>
      <c r="Q273" s="333">
        <v>3859</v>
      </c>
      <c r="R273" s="333">
        <v>514</v>
      </c>
      <c r="S273" s="333">
        <v>29274</v>
      </c>
      <c r="T273" s="333">
        <v>14671</v>
      </c>
      <c r="U273" s="333">
        <v>10178</v>
      </c>
      <c r="V273" s="333">
        <v>3698</v>
      </c>
      <c r="W273" s="333">
        <v>727</v>
      </c>
      <c r="X273" s="333">
        <v>29054</v>
      </c>
      <c r="Y273" s="333">
        <v>14150</v>
      </c>
      <c r="Z273" s="333">
        <v>10611</v>
      </c>
      <c r="AA273" s="333">
        <v>3499</v>
      </c>
      <c r="AB273" s="333">
        <v>794</v>
      </c>
      <c r="AC273" s="333">
        <v>28418</v>
      </c>
      <c r="AD273" s="333">
        <v>13707</v>
      </c>
      <c r="AE273" s="333">
        <v>10507</v>
      </c>
      <c r="AF273" s="333">
        <v>3632</v>
      </c>
      <c r="AG273" s="333">
        <v>572</v>
      </c>
      <c r="AH273" s="333">
        <v>28326</v>
      </c>
      <c r="AI273" s="333">
        <v>13426</v>
      </c>
      <c r="AJ273" s="333">
        <v>10645</v>
      </c>
      <c r="AK273" s="333">
        <v>3573</v>
      </c>
      <c r="AL273" s="333">
        <v>682</v>
      </c>
    </row>
    <row r="274" spans="1:38" ht="33.75" customHeight="1" x14ac:dyDescent="0.2">
      <c r="A274" s="539"/>
      <c r="B274" s="347"/>
      <c r="K274" s="545"/>
      <c r="L274" s="332" t="s">
        <v>359</v>
      </c>
      <c r="M274" s="351"/>
      <c r="N274" s="333">
        <v>28533</v>
      </c>
      <c r="O274" s="333">
        <v>14961</v>
      </c>
      <c r="P274" s="333">
        <v>9298</v>
      </c>
      <c r="Q274" s="333">
        <v>3803</v>
      </c>
      <c r="R274" s="333">
        <v>471</v>
      </c>
      <c r="S274" s="333">
        <v>27998</v>
      </c>
      <c r="T274" s="333">
        <v>14373</v>
      </c>
      <c r="U274" s="333">
        <v>9397</v>
      </c>
      <c r="V274" s="333">
        <v>3600</v>
      </c>
      <c r="W274" s="333">
        <v>628</v>
      </c>
      <c r="X274" s="333">
        <v>27406</v>
      </c>
      <c r="Y274" s="333">
        <v>13791</v>
      </c>
      <c r="Z274" s="333">
        <v>9593</v>
      </c>
      <c r="AA274" s="333">
        <v>3367</v>
      </c>
      <c r="AB274" s="333">
        <v>655</v>
      </c>
      <c r="AC274" s="333">
        <v>26617</v>
      </c>
      <c r="AD274" s="333">
        <v>13327</v>
      </c>
      <c r="AE274" s="333">
        <v>9340</v>
      </c>
      <c r="AF274" s="333">
        <v>3479</v>
      </c>
      <c r="AG274" s="333">
        <v>471</v>
      </c>
      <c r="AH274" s="333">
        <v>26494</v>
      </c>
      <c r="AI274" s="333">
        <v>13029</v>
      </c>
      <c r="AJ274" s="333">
        <v>9523</v>
      </c>
      <c r="AK274" s="333">
        <v>3414</v>
      </c>
      <c r="AL274" s="333">
        <v>528</v>
      </c>
    </row>
    <row r="275" spans="1:38" ht="33.75" customHeight="1" x14ac:dyDescent="0.2">
      <c r="A275" s="539"/>
      <c r="B275" s="347"/>
      <c r="K275" s="545"/>
      <c r="L275" s="332" t="s">
        <v>41</v>
      </c>
      <c r="M275" s="351"/>
      <c r="N275" s="333">
        <v>5127</v>
      </c>
      <c r="O275" s="333">
        <v>2936</v>
      </c>
      <c r="P275" s="333">
        <v>1451</v>
      </c>
      <c r="Q275" s="333">
        <v>722</v>
      </c>
      <c r="R275" s="333">
        <v>18</v>
      </c>
      <c r="S275" s="333">
        <v>5414</v>
      </c>
      <c r="T275" s="333">
        <v>3082</v>
      </c>
      <c r="U275" s="333">
        <v>1583</v>
      </c>
      <c r="V275" s="333">
        <v>714</v>
      </c>
      <c r="W275" s="333">
        <v>35</v>
      </c>
      <c r="X275" s="333">
        <v>5089</v>
      </c>
      <c r="Y275" s="333">
        <v>2809</v>
      </c>
      <c r="Z275" s="333">
        <v>1669</v>
      </c>
      <c r="AA275" s="333">
        <v>586</v>
      </c>
      <c r="AB275" s="333">
        <v>25</v>
      </c>
      <c r="AC275" s="333">
        <v>4668</v>
      </c>
      <c r="AD275" s="333">
        <v>2582</v>
      </c>
      <c r="AE275" s="333">
        <v>1479</v>
      </c>
      <c r="AF275" s="333">
        <v>594</v>
      </c>
      <c r="AG275" s="333">
        <v>13</v>
      </c>
      <c r="AH275" s="333">
        <v>4742</v>
      </c>
      <c r="AI275" s="333">
        <v>2584</v>
      </c>
      <c r="AJ275" s="333">
        <v>1542</v>
      </c>
      <c r="AK275" s="333">
        <v>593</v>
      </c>
      <c r="AL275" s="333">
        <v>23</v>
      </c>
    </row>
    <row r="276" spans="1:38" ht="33.75" customHeight="1" x14ac:dyDescent="0.2">
      <c r="A276" s="539"/>
      <c r="B276" s="347"/>
      <c r="K276" s="545"/>
      <c r="L276" s="332" t="s">
        <v>42</v>
      </c>
      <c r="M276" s="351"/>
      <c r="N276" s="333">
        <v>5532</v>
      </c>
      <c r="O276" s="333">
        <v>3289</v>
      </c>
      <c r="P276" s="333">
        <v>1461</v>
      </c>
      <c r="Q276" s="333">
        <v>742</v>
      </c>
      <c r="R276" s="333">
        <v>40</v>
      </c>
      <c r="S276" s="333">
        <v>5397</v>
      </c>
      <c r="T276" s="333">
        <v>3105</v>
      </c>
      <c r="U276" s="333">
        <v>1510</v>
      </c>
      <c r="V276" s="333">
        <v>725</v>
      </c>
      <c r="W276" s="333">
        <v>57</v>
      </c>
      <c r="X276" s="333">
        <v>5454</v>
      </c>
      <c r="Y276" s="333">
        <v>3117</v>
      </c>
      <c r="Z276" s="333">
        <v>1611</v>
      </c>
      <c r="AA276" s="333">
        <v>655</v>
      </c>
      <c r="AB276" s="333">
        <v>71</v>
      </c>
      <c r="AC276" s="333">
        <v>4925</v>
      </c>
      <c r="AD276" s="333">
        <v>2741</v>
      </c>
      <c r="AE276" s="333">
        <v>1494</v>
      </c>
      <c r="AF276" s="333">
        <v>637</v>
      </c>
      <c r="AG276" s="333">
        <v>53</v>
      </c>
      <c r="AH276" s="333">
        <v>4749</v>
      </c>
      <c r="AI276" s="333">
        <v>2563</v>
      </c>
      <c r="AJ276" s="333">
        <v>1491</v>
      </c>
      <c r="AK276" s="333">
        <v>642</v>
      </c>
      <c r="AL276" s="333">
        <v>53</v>
      </c>
    </row>
    <row r="277" spans="1:38" ht="33.75" customHeight="1" x14ac:dyDescent="0.2">
      <c r="A277" s="539"/>
      <c r="B277" s="347"/>
      <c r="K277" s="545"/>
      <c r="L277" s="332" t="s">
        <v>43</v>
      </c>
      <c r="M277" s="351"/>
      <c r="N277" s="333">
        <v>4608</v>
      </c>
      <c r="O277" s="333">
        <v>2537</v>
      </c>
      <c r="P277" s="333">
        <v>1349</v>
      </c>
      <c r="Q277" s="333">
        <v>645</v>
      </c>
      <c r="R277" s="333">
        <v>77</v>
      </c>
      <c r="S277" s="333">
        <v>4278</v>
      </c>
      <c r="T277" s="333">
        <v>2301</v>
      </c>
      <c r="U277" s="333">
        <v>1286</v>
      </c>
      <c r="V277" s="333">
        <v>587</v>
      </c>
      <c r="W277" s="333">
        <v>104</v>
      </c>
      <c r="X277" s="333">
        <v>4076</v>
      </c>
      <c r="Y277" s="333">
        <v>2204</v>
      </c>
      <c r="Z277" s="333">
        <v>1268</v>
      </c>
      <c r="AA277" s="333">
        <v>525</v>
      </c>
      <c r="AB277" s="333">
        <v>79</v>
      </c>
      <c r="AC277" s="333">
        <v>4155</v>
      </c>
      <c r="AD277" s="333">
        <v>2172</v>
      </c>
      <c r="AE277" s="333">
        <v>1329</v>
      </c>
      <c r="AF277" s="333">
        <v>588</v>
      </c>
      <c r="AG277" s="333">
        <v>66</v>
      </c>
      <c r="AH277" s="333">
        <v>4069</v>
      </c>
      <c r="AI277" s="333">
        <v>2160</v>
      </c>
      <c r="AJ277" s="333">
        <v>1306</v>
      </c>
      <c r="AK277" s="333">
        <v>537</v>
      </c>
      <c r="AL277" s="333">
        <v>66</v>
      </c>
    </row>
    <row r="278" spans="1:38" ht="33.75" customHeight="1" x14ac:dyDescent="0.2">
      <c r="A278" s="539"/>
      <c r="B278" s="347"/>
      <c r="K278" s="545"/>
      <c r="L278" s="332" t="s">
        <v>44</v>
      </c>
      <c r="M278" s="351"/>
      <c r="N278" s="333">
        <v>4177</v>
      </c>
      <c r="O278" s="333">
        <v>2157</v>
      </c>
      <c r="P278" s="333">
        <v>1389</v>
      </c>
      <c r="Q278" s="333">
        <v>540</v>
      </c>
      <c r="R278" s="333">
        <v>91</v>
      </c>
      <c r="S278" s="333">
        <v>3859</v>
      </c>
      <c r="T278" s="333">
        <v>1952</v>
      </c>
      <c r="U278" s="333">
        <v>1325</v>
      </c>
      <c r="V278" s="333">
        <v>464</v>
      </c>
      <c r="W278" s="333">
        <v>118</v>
      </c>
      <c r="X278" s="333">
        <v>3724</v>
      </c>
      <c r="Y278" s="333">
        <v>1865</v>
      </c>
      <c r="Z278" s="333">
        <v>1287</v>
      </c>
      <c r="AA278" s="333">
        <v>454</v>
      </c>
      <c r="AB278" s="333">
        <v>118</v>
      </c>
      <c r="AC278" s="333">
        <v>3675</v>
      </c>
      <c r="AD278" s="333">
        <v>1901</v>
      </c>
      <c r="AE278" s="333">
        <v>1243</v>
      </c>
      <c r="AF278" s="333">
        <v>455</v>
      </c>
      <c r="AG278" s="333">
        <v>76</v>
      </c>
      <c r="AH278" s="333">
        <v>3912</v>
      </c>
      <c r="AI278" s="333">
        <v>1955</v>
      </c>
      <c r="AJ278" s="333">
        <v>1369</v>
      </c>
      <c r="AK278" s="333">
        <v>478</v>
      </c>
      <c r="AL278" s="333">
        <v>110</v>
      </c>
    </row>
    <row r="279" spans="1:38" ht="33.75" customHeight="1" x14ac:dyDescent="0.2">
      <c r="A279" s="539"/>
      <c r="B279" s="347"/>
      <c r="K279" s="545"/>
      <c r="L279" s="332" t="s">
        <v>46</v>
      </c>
      <c r="M279" s="351"/>
      <c r="N279" s="333">
        <v>3106</v>
      </c>
      <c r="O279" s="333">
        <v>1531</v>
      </c>
      <c r="P279" s="333">
        <v>1137</v>
      </c>
      <c r="Q279" s="333">
        <v>365</v>
      </c>
      <c r="R279" s="333">
        <v>73</v>
      </c>
      <c r="S279" s="333">
        <v>3068</v>
      </c>
      <c r="T279" s="333">
        <v>1520</v>
      </c>
      <c r="U279" s="333">
        <v>1086</v>
      </c>
      <c r="V279" s="333">
        <v>355</v>
      </c>
      <c r="W279" s="333">
        <v>107</v>
      </c>
      <c r="X279" s="333">
        <v>2910</v>
      </c>
      <c r="Y279" s="333">
        <v>1355</v>
      </c>
      <c r="Z279" s="333">
        <v>1095</v>
      </c>
      <c r="AA279" s="333">
        <v>349</v>
      </c>
      <c r="AB279" s="333">
        <v>111</v>
      </c>
      <c r="AC279" s="333">
        <v>2881</v>
      </c>
      <c r="AD279" s="333">
        <v>1390</v>
      </c>
      <c r="AE279" s="333">
        <v>1070</v>
      </c>
      <c r="AF279" s="333">
        <v>337</v>
      </c>
      <c r="AG279" s="333">
        <v>84</v>
      </c>
      <c r="AH279" s="333">
        <v>2913</v>
      </c>
      <c r="AI279" s="333">
        <v>1360</v>
      </c>
      <c r="AJ279" s="333">
        <v>1124</v>
      </c>
      <c r="AK279" s="333">
        <v>352</v>
      </c>
      <c r="AL279" s="333">
        <v>77</v>
      </c>
    </row>
    <row r="280" spans="1:38" ht="33.75" customHeight="1" x14ac:dyDescent="0.2">
      <c r="A280" s="539"/>
      <c r="B280" s="347"/>
      <c r="K280" s="545"/>
      <c r="L280" s="332" t="s">
        <v>47</v>
      </c>
      <c r="M280" s="351"/>
      <c r="N280" s="333">
        <v>2059</v>
      </c>
      <c r="O280" s="333">
        <v>950</v>
      </c>
      <c r="P280" s="333">
        <v>822</v>
      </c>
      <c r="Q280" s="333">
        <v>230</v>
      </c>
      <c r="R280" s="333">
        <v>57</v>
      </c>
      <c r="S280" s="333">
        <v>2054</v>
      </c>
      <c r="T280" s="333">
        <v>946</v>
      </c>
      <c r="U280" s="333">
        <v>806</v>
      </c>
      <c r="V280" s="333">
        <v>223</v>
      </c>
      <c r="W280" s="333">
        <v>79</v>
      </c>
      <c r="X280" s="333">
        <v>2039</v>
      </c>
      <c r="Y280" s="333">
        <v>888</v>
      </c>
      <c r="Z280" s="333">
        <v>780</v>
      </c>
      <c r="AA280" s="333">
        <v>265</v>
      </c>
      <c r="AB280" s="333">
        <v>106</v>
      </c>
      <c r="AC280" s="333">
        <v>1995</v>
      </c>
      <c r="AD280" s="333">
        <v>898</v>
      </c>
      <c r="AE280" s="333">
        <v>783</v>
      </c>
      <c r="AF280" s="333">
        <v>254</v>
      </c>
      <c r="AG280" s="333">
        <v>60</v>
      </c>
      <c r="AH280" s="333">
        <v>1898</v>
      </c>
      <c r="AI280" s="333">
        <v>809</v>
      </c>
      <c r="AJ280" s="333">
        <v>812</v>
      </c>
      <c r="AK280" s="333">
        <v>208</v>
      </c>
      <c r="AL280" s="333">
        <v>69</v>
      </c>
    </row>
    <row r="281" spans="1:38" ht="33.75" customHeight="1" x14ac:dyDescent="0.2">
      <c r="A281" s="539"/>
      <c r="B281" s="347"/>
      <c r="K281" s="545"/>
      <c r="L281" s="332" t="s">
        <v>292</v>
      </c>
      <c r="M281" s="351"/>
      <c r="N281" s="333">
        <v>1384</v>
      </c>
      <c r="O281" s="333">
        <v>594</v>
      </c>
      <c r="P281" s="333">
        <v>581</v>
      </c>
      <c r="Q281" s="333">
        <v>163</v>
      </c>
      <c r="R281" s="333">
        <v>46</v>
      </c>
      <c r="S281" s="333">
        <v>1330</v>
      </c>
      <c r="T281" s="333">
        <v>552</v>
      </c>
      <c r="U281" s="333">
        <v>582</v>
      </c>
      <c r="V281" s="333">
        <v>140</v>
      </c>
      <c r="W281" s="333">
        <v>56</v>
      </c>
      <c r="X281" s="333">
        <v>1332</v>
      </c>
      <c r="Y281" s="333">
        <v>544</v>
      </c>
      <c r="Z281" s="333">
        <v>575</v>
      </c>
      <c r="AA281" s="333">
        <v>149</v>
      </c>
      <c r="AB281" s="333">
        <v>64</v>
      </c>
      <c r="AC281" s="333">
        <v>1455</v>
      </c>
      <c r="AD281" s="333">
        <v>584</v>
      </c>
      <c r="AE281" s="333">
        <v>643</v>
      </c>
      <c r="AF281" s="333">
        <v>186</v>
      </c>
      <c r="AG281" s="333">
        <v>42</v>
      </c>
      <c r="AH281" s="333">
        <v>1348</v>
      </c>
      <c r="AI281" s="333">
        <v>560</v>
      </c>
      <c r="AJ281" s="333">
        <v>599</v>
      </c>
      <c r="AK281" s="333">
        <v>139</v>
      </c>
      <c r="AL281" s="333">
        <v>50</v>
      </c>
    </row>
    <row r="282" spans="1:38" ht="33.75" customHeight="1" x14ac:dyDescent="0.2">
      <c r="A282" s="539"/>
      <c r="B282" s="347"/>
      <c r="K282" s="545"/>
      <c r="L282" s="332" t="s">
        <v>49</v>
      </c>
      <c r="M282" s="351"/>
      <c r="N282" s="333">
        <v>879</v>
      </c>
      <c r="O282" s="333">
        <v>367</v>
      </c>
      <c r="P282" s="333">
        <v>376</v>
      </c>
      <c r="Q282" s="333">
        <v>91</v>
      </c>
      <c r="R282" s="333">
        <v>45</v>
      </c>
      <c r="S282" s="333">
        <v>972</v>
      </c>
      <c r="T282" s="333">
        <v>375</v>
      </c>
      <c r="U282" s="333">
        <v>444</v>
      </c>
      <c r="V282" s="333">
        <v>113</v>
      </c>
      <c r="W282" s="333">
        <v>40</v>
      </c>
      <c r="X282" s="333">
        <v>1006</v>
      </c>
      <c r="Y282" s="333">
        <v>369</v>
      </c>
      <c r="Z282" s="333">
        <v>472</v>
      </c>
      <c r="AA282" s="333">
        <v>118</v>
      </c>
      <c r="AB282" s="333">
        <v>47</v>
      </c>
      <c r="AC282" s="333">
        <v>1052</v>
      </c>
      <c r="AD282" s="333">
        <v>392</v>
      </c>
      <c r="AE282" s="333">
        <v>506</v>
      </c>
      <c r="AF282" s="333">
        <v>108</v>
      </c>
      <c r="AG282" s="333">
        <v>46</v>
      </c>
      <c r="AH282" s="333">
        <v>1019</v>
      </c>
      <c r="AI282" s="333">
        <v>400</v>
      </c>
      <c r="AJ282" s="333">
        <v>461</v>
      </c>
      <c r="AK282" s="333">
        <v>118</v>
      </c>
      <c r="AL282" s="333">
        <v>40</v>
      </c>
    </row>
    <row r="283" spans="1:38" ht="33.75" customHeight="1" x14ac:dyDescent="0.2">
      <c r="A283" s="539"/>
      <c r="B283" s="347"/>
      <c r="K283" s="545"/>
      <c r="L283" s="332" t="s">
        <v>50</v>
      </c>
      <c r="M283" s="351"/>
      <c r="N283" s="333">
        <v>593</v>
      </c>
      <c r="O283" s="333">
        <v>240</v>
      </c>
      <c r="P283" s="333">
        <v>271</v>
      </c>
      <c r="Q283" s="333">
        <v>58</v>
      </c>
      <c r="R283" s="333">
        <v>24</v>
      </c>
      <c r="S283" s="333">
        <v>623</v>
      </c>
      <c r="T283" s="333">
        <v>210</v>
      </c>
      <c r="U283" s="333">
        <v>320</v>
      </c>
      <c r="V283" s="333">
        <v>62</v>
      </c>
      <c r="W283" s="333">
        <v>31</v>
      </c>
      <c r="X283" s="333">
        <v>763</v>
      </c>
      <c r="Y283" s="333">
        <v>265</v>
      </c>
      <c r="Z283" s="333">
        <v>389</v>
      </c>
      <c r="AA283" s="333">
        <v>76</v>
      </c>
      <c r="AB283" s="333">
        <v>33</v>
      </c>
      <c r="AC283" s="333">
        <v>780</v>
      </c>
      <c r="AD283" s="333">
        <v>300</v>
      </c>
      <c r="AE283" s="333">
        <v>362</v>
      </c>
      <c r="AF283" s="333">
        <v>89</v>
      </c>
      <c r="AG283" s="333">
        <v>29</v>
      </c>
      <c r="AH283" s="333">
        <v>781</v>
      </c>
      <c r="AI283" s="333">
        <v>267</v>
      </c>
      <c r="AJ283" s="333">
        <v>389</v>
      </c>
      <c r="AK283" s="333">
        <v>87</v>
      </c>
      <c r="AL283" s="333">
        <v>38</v>
      </c>
    </row>
    <row r="284" spans="1:38" ht="33.75" customHeight="1" x14ac:dyDescent="0.2">
      <c r="A284" s="539" t="s">
        <v>198</v>
      </c>
      <c r="B284" s="347"/>
      <c r="K284" s="545" t="s">
        <v>115</v>
      </c>
      <c r="L284" s="332" t="s">
        <v>101</v>
      </c>
      <c r="M284" s="351"/>
      <c r="N284" s="333">
        <v>35898</v>
      </c>
      <c r="O284" s="333">
        <v>19036</v>
      </c>
      <c r="P284" s="333">
        <v>12331</v>
      </c>
      <c r="Q284" s="333">
        <v>4290</v>
      </c>
      <c r="R284" s="333">
        <v>241</v>
      </c>
      <c r="S284" s="333">
        <v>37327</v>
      </c>
      <c r="T284" s="333">
        <v>18770</v>
      </c>
      <c r="U284" s="333">
        <v>13521</v>
      </c>
      <c r="V284" s="333">
        <v>4612</v>
      </c>
      <c r="W284" s="333">
        <v>424</v>
      </c>
      <c r="X284" s="333">
        <v>37228</v>
      </c>
      <c r="Y284" s="333">
        <v>19008</v>
      </c>
      <c r="Z284" s="333">
        <v>13178</v>
      </c>
      <c r="AA284" s="333">
        <v>4586</v>
      </c>
      <c r="AB284" s="333">
        <v>456</v>
      </c>
      <c r="AC284" s="333">
        <v>37397</v>
      </c>
      <c r="AD284" s="333">
        <v>19356</v>
      </c>
      <c r="AE284" s="333">
        <v>12778</v>
      </c>
      <c r="AF284" s="333">
        <v>4796</v>
      </c>
      <c r="AG284" s="333">
        <v>467</v>
      </c>
      <c r="AH284" s="333">
        <v>38284</v>
      </c>
      <c r="AI284" s="333">
        <v>19618</v>
      </c>
      <c r="AJ284" s="333">
        <v>13059</v>
      </c>
      <c r="AK284" s="333">
        <v>5040</v>
      </c>
      <c r="AL284" s="333">
        <v>567</v>
      </c>
    </row>
    <row r="285" spans="1:38" ht="33.75" customHeight="1" x14ac:dyDescent="0.2">
      <c r="A285" s="539"/>
      <c r="B285" s="347"/>
      <c r="K285" s="545"/>
      <c r="L285" s="332" t="s">
        <v>102</v>
      </c>
      <c r="M285" s="351"/>
      <c r="N285" s="333">
        <v>29420</v>
      </c>
      <c r="O285" s="333">
        <v>15019</v>
      </c>
      <c r="P285" s="333">
        <v>10540</v>
      </c>
      <c r="Q285" s="333">
        <v>3645</v>
      </c>
      <c r="R285" s="333">
        <v>216</v>
      </c>
      <c r="S285" s="333">
        <v>28782</v>
      </c>
      <c r="T285" s="333">
        <v>14270</v>
      </c>
      <c r="U285" s="333">
        <v>10643</v>
      </c>
      <c r="V285" s="333">
        <v>3495</v>
      </c>
      <c r="W285" s="333">
        <v>374</v>
      </c>
      <c r="X285" s="333">
        <v>28196</v>
      </c>
      <c r="Y285" s="333">
        <v>14181</v>
      </c>
      <c r="Z285" s="333">
        <v>10254</v>
      </c>
      <c r="AA285" s="333">
        <v>3355</v>
      </c>
      <c r="AB285" s="333">
        <v>406</v>
      </c>
      <c r="AC285" s="333">
        <v>27590</v>
      </c>
      <c r="AD285" s="333">
        <v>14039</v>
      </c>
      <c r="AE285" s="333">
        <v>9719</v>
      </c>
      <c r="AF285" s="333">
        <v>3433</v>
      </c>
      <c r="AG285" s="333">
        <v>399</v>
      </c>
      <c r="AH285" s="333">
        <v>27322</v>
      </c>
      <c r="AI285" s="333">
        <v>13789</v>
      </c>
      <c r="AJ285" s="333">
        <v>9622</v>
      </c>
      <c r="AK285" s="333">
        <v>3472</v>
      </c>
      <c r="AL285" s="333">
        <v>439</v>
      </c>
    </row>
    <row r="286" spans="1:38" ht="33.75" customHeight="1" x14ac:dyDescent="0.2">
      <c r="A286" s="539"/>
      <c r="B286" s="347"/>
      <c r="K286" s="545"/>
      <c r="L286" s="332" t="s">
        <v>54</v>
      </c>
      <c r="M286" s="351"/>
      <c r="N286" s="333">
        <v>52758</v>
      </c>
      <c r="O286" s="333">
        <v>28812</v>
      </c>
      <c r="P286" s="333">
        <v>17442</v>
      </c>
      <c r="Q286" s="333">
        <v>6153</v>
      </c>
      <c r="R286" s="333">
        <v>351</v>
      </c>
      <c r="S286" s="333">
        <v>53338</v>
      </c>
      <c r="T286" s="333">
        <v>27892</v>
      </c>
      <c r="U286" s="333">
        <v>18612</v>
      </c>
      <c r="V286" s="333">
        <v>6206</v>
      </c>
      <c r="W286" s="333">
        <v>628</v>
      </c>
      <c r="X286" s="333">
        <v>52446</v>
      </c>
      <c r="Y286" s="333">
        <v>27838</v>
      </c>
      <c r="Z286" s="333">
        <v>17823</v>
      </c>
      <c r="AA286" s="333">
        <v>6119</v>
      </c>
      <c r="AB286" s="333">
        <v>666</v>
      </c>
      <c r="AC286" s="333">
        <v>51832</v>
      </c>
      <c r="AD286" s="333">
        <v>27713</v>
      </c>
      <c r="AE286" s="333">
        <v>17170</v>
      </c>
      <c r="AF286" s="333">
        <v>6253</v>
      </c>
      <c r="AG286" s="333">
        <v>696</v>
      </c>
      <c r="AH286" s="333">
        <v>51839</v>
      </c>
      <c r="AI286" s="333">
        <v>27704</v>
      </c>
      <c r="AJ286" s="333">
        <v>17058</v>
      </c>
      <c r="AK286" s="333">
        <v>6366</v>
      </c>
      <c r="AL286" s="333">
        <v>711</v>
      </c>
    </row>
    <row r="287" spans="1:38" ht="33.75" customHeight="1" x14ac:dyDescent="0.2">
      <c r="A287" s="539"/>
      <c r="B287" s="347"/>
      <c r="K287" s="545"/>
      <c r="L287" s="332" t="s">
        <v>55</v>
      </c>
      <c r="M287" s="351"/>
      <c r="N287" s="333">
        <v>12488</v>
      </c>
      <c r="O287" s="333">
        <v>5207</v>
      </c>
      <c r="P287" s="333">
        <v>5405</v>
      </c>
      <c r="Q287" s="333">
        <v>1770</v>
      </c>
      <c r="R287" s="333">
        <v>106</v>
      </c>
      <c r="S287" s="333">
        <v>12682</v>
      </c>
      <c r="T287" s="333">
        <v>5103</v>
      </c>
      <c r="U287" s="333">
        <v>5512</v>
      </c>
      <c r="V287" s="333">
        <v>1897</v>
      </c>
      <c r="W287" s="333">
        <v>170</v>
      </c>
      <c r="X287" s="333">
        <v>12868</v>
      </c>
      <c r="Y287" s="333">
        <v>5302</v>
      </c>
      <c r="Z287" s="333">
        <v>5558</v>
      </c>
      <c r="AA287" s="333">
        <v>1813</v>
      </c>
      <c r="AB287" s="333">
        <v>195</v>
      </c>
      <c r="AC287" s="333">
        <v>13055</v>
      </c>
      <c r="AD287" s="333">
        <v>5642</v>
      </c>
      <c r="AE287" s="333">
        <v>5279</v>
      </c>
      <c r="AF287" s="333">
        <v>1965</v>
      </c>
      <c r="AG287" s="333">
        <v>169</v>
      </c>
      <c r="AH287" s="333">
        <v>13678</v>
      </c>
      <c r="AI287" s="333">
        <v>5655</v>
      </c>
      <c r="AJ287" s="333">
        <v>5587</v>
      </c>
      <c r="AK287" s="333">
        <v>2141</v>
      </c>
      <c r="AL287" s="333">
        <v>295</v>
      </c>
    </row>
    <row r="288" spans="1:38" ht="33.75" customHeight="1" x14ac:dyDescent="0.2">
      <c r="A288" s="539"/>
      <c r="B288" s="347"/>
      <c r="K288" s="545"/>
      <c r="L288" s="332" t="s">
        <v>284</v>
      </c>
      <c r="M288" s="351"/>
      <c r="N288" s="333">
        <v>5767</v>
      </c>
      <c r="O288" s="333">
        <v>2277</v>
      </c>
      <c r="P288" s="333">
        <v>2608</v>
      </c>
      <c r="Q288" s="333">
        <v>846</v>
      </c>
      <c r="R288" s="333">
        <v>36</v>
      </c>
      <c r="S288" s="333">
        <v>5663</v>
      </c>
      <c r="T288" s="333">
        <v>2104</v>
      </c>
      <c r="U288" s="333">
        <v>2575</v>
      </c>
      <c r="V288" s="333">
        <v>919</v>
      </c>
      <c r="W288" s="333">
        <v>65</v>
      </c>
      <c r="X288" s="333">
        <v>5485</v>
      </c>
      <c r="Y288" s="333">
        <v>2187</v>
      </c>
      <c r="Z288" s="333">
        <v>2420</v>
      </c>
      <c r="AA288" s="333">
        <v>811</v>
      </c>
      <c r="AB288" s="333">
        <v>67</v>
      </c>
      <c r="AC288" s="333">
        <v>5403</v>
      </c>
      <c r="AD288" s="333">
        <v>2226</v>
      </c>
      <c r="AE288" s="333">
        <v>2264</v>
      </c>
      <c r="AF288" s="333">
        <v>859</v>
      </c>
      <c r="AG288" s="333">
        <v>54</v>
      </c>
      <c r="AH288" s="333">
        <v>4886</v>
      </c>
      <c r="AI288" s="333">
        <v>1964</v>
      </c>
      <c r="AJ288" s="333">
        <v>2029</v>
      </c>
      <c r="AK288" s="333">
        <v>809</v>
      </c>
      <c r="AL288" s="333">
        <v>84</v>
      </c>
    </row>
    <row r="289" spans="1:38" ht="33.75" customHeight="1" x14ac:dyDescent="0.2">
      <c r="A289" s="539"/>
      <c r="B289" s="347"/>
      <c r="K289" s="545"/>
      <c r="L289" s="332" t="s">
        <v>57</v>
      </c>
      <c r="M289" s="351"/>
      <c r="N289" s="333">
        <v>1873</v>
      </c>
      <c r="O289" s="333">
        <v>886</v>
      </c>
      <c r="P289" s="333">
        <v>694</v>
      </c>
      <c r="Q289" s="333">
        <v>272</v>
      </c>
      <c r="R289" s="333">
        <v>21</v>
      </c>
      <c r="S289" s="333">
        <v>1904</v>
      </c>
      <c r="T289" s="333">
        <v>922</v>
      </c>
      <c r="U289" s="333">
        <v>699</v>
      </c>
      <c r="V289" s="333">
        <v>255</v>
      </c>
      <c r="W289" s="333">
        <v>28</v>
      </c>
      <c r="X289" s="333">
        <v>1940</v>
      </c>
      <c r="Y289" s="333">
        <v>881</v>
      </c>
      <c r="Z289" s="333">
        <v>749</v>
      </c>
      <c r="AA289" s="333">
        <v>272</v>
      </c>
      <c r="AB289" s="333">
        <v>38</v>
      </c>
      <c r="AC289" s="333">
        <v>1900</v>
      </c>
      <c r="AD289" s="333">
        <v>906</v>
      </c>
      <c r="AE289" s="333">
        <v>683</v>
      </c>
      <c r="AF289" s="333">
        <v>281</v>
      </c>
      <c r="AG289" s="333">
        <v>30</v>
      </c>
      <c r="AH289" s="333">
        <v>1810</v>
      </c>
      <c r="AI289" s="333">
        <v>826</v>
      </c>
      <c r="AJ289" s="333">
        <v>680</v>
      </c>
      <c r="AK289" s="333">
        <v>270</v>
      </c>
      <c r="AL289" s="333">
        <v>34</v>
      </c>
    </row>
    <row r="290" spans="1:38" ht="33.75" x14ac:dyDescent="0.2">
      <c r="A290" s="539"/>
      <c r="B290" s="347"/>
      <c r="K290" s="545"/>
      <c r="L290" s="332" t="s">
        <v>285</v>
      </c>
      <c r="M290" s="351"/>
      <c r="N290" s="333">
        <v>713</v>
      </c>
      <c r="O290" s="333">
        <v>502</v>
      </c>
      <c r="P290" s="333">
        <v>151</v>
      </c>
      <c r="Q290" s="333">
        <v>35</v>
      </c>
      <c r="R290" s="333">
        <v>25</v>
      </c>
      <c r="S290" s="333">
        <v>802</v>
      </c>
      <c r="T290" s="333">
        <v>537</v>
      </c>
      <c r="U290" s="333">
        <v>229</v>
      </c>
      <c r="V290" s="333">
        <v>26</v>
      </c>
      <c r="W290" s="333">
        <v>10</v>
      </c>
      <c r="X290" s="333">
        <v>678</v>
      </c>
      <c r="Y290" s="333">
        <v>442</v>
      </c>
      <c r="Z290" s="333">
        <v>171</v>
      </c>
      <c r="AA290" s="333">
        <v>47</v>
      </c>
      <c r="AB290" s="333">
        <v>18</v>
      </c>
      <c r="AC290" s="333">
        <v>645</v>
      </c>
      <c r="AD290" s="333">
        <v>438</v>
      </c>
      <c r="AE290" s="333">
        <v>163</v>
      </c>
      <c r="AF290" s="333">
        <v>33</v>
      </c>
      <c r="AG290" s="333">
        <v>11</v>
      </c>
      <c r="AH290" s="333">
        <v>653</v>
      </c>
      <c r="AI290" s="333">
        <v>451</v>
      </c>
      <c r="AJ290" s="333">
        <v>137</v>
      </c>
      <c r="AK290" s="333">
        <v>43</v>
      </c>
      <c r="AL290" s="333">
        <v>22</v>
      </c>
    </row>
    <row r="291" spans="1:38" ht="33.75" customHeight="1" x14ac:dyDescent="0.2">
      <c r="A291" s="539"/>
      <c r="B291" s="347"/>
      <c r="K291" s="545"/>
      <c r="L291" s="332" t="s">
        <v>286</v>
      </c>
      <c r="M291" s="351"/>
      <c r="N291" s="333">
        <v>19568</v>
      </c>
      <c r="O291" s="333">
        <v>9862</v>
      </c>
      <c r="P291" s="333">
        <v>7219</v>
      </c>
      <c r="Q291" s="333">
        <v>2265</v>
      </c>
      <c r="R291" s="333">
        <v>222</v>
      </c>
      <c r="S291" s="333">
        <v>17297</v>
      </c>
      <c r="T291" s="333">
        <v>8435</v>
      </c>
      <c r="U291" s="333">
        <v>6627</v>
      </c>
      <c r="V291" s="333">
        <v>1996</v>
      </c>
      <c r="W291" s="333">
        <v>239</v>
      </c>
      <c r="X291" s="333">
        <v>15936</v>
      </c>
      <c r="Y291" s="333">
        <v>7926</v>
      </c>
      <c r="Z291" s="333">
        <v>6054</v>
      </c>
      <c r="AA291" s="333">
        <v>1704</v>
      </c>
      <c r="AB291" s="333">
        <v>252</v>
      </c>
      <c r="AC291" s="333">
        <v>15055</v>
      </c>
      <c r="AD291" s="333">
        <v>7532</v>
      </c>
      <c r="AE291" s="333">
        <v>5496</v>
      </c>
      <c r="AF291" s="333">
        <v>1808</v>
      </c>
      <c r="AG291" s="333">
        <v>219</v>
      </c>
      <c r="AH291" s="333">
        <v>14821</v>
      </c>
      <c r="AI291" s="333">
        <v>7224</v>
      </c>
      <c r="AJ291" s="333">
        <v>5496</v>
      </c>
      <c r="AK291" s="333">
        <v>1827</v>
      </c>
      <c r="AL291" s="333">
        <v>274</v>
      </c>
    </row>
    <row r="292" spans="1:38" ht="33.75" customHeight="1" x14ac:dyDescent="0.2">
      <c r="A292" s="539"/>
      <c r="B292" s="347"/>
      <c r="K292" s="545"/>
      <c r="L292" s="332" t="s">
        <v>170</v>
      </c>
      <c r="M292" s="351"/>
      <c r="N292" s="333">
        <v>31558</v>
      </c>
      <c r="O292" s="333">
        <v>17766</v>
      </c>
      <c r="P292" s="333">
        <v>9846</v>
      </c>
      <c r="Q292" s="333">
        <v>3819</v>
      </c>
      <c r="R292" s="333">
        <v>127</v>
      </c>
      <c r="S292" s="333">
        <v>33775</v>
      </c>
      <c r="T292" s="333">
        <v>18234</v>
      </c>
      <c r="U292" s="333">
        <v>10979</v>
      </c>
      <c r="V292" s="333">
        <v>4260</v>
      </c>
      <c r="W292" s="333">
        <v>302</v>
      </c>
      <c r="X292" s="333">
        <v>34206</v>
      </c>
      <c r="Y292" s="333">
        <v>18811</v>
      </c>
      <c r="Z292" s="333">
        <v>10775</v>
      </c>
      <c r="AA292" s="333">
        <v>4286</v>
      </c>
      <c r="AB292" s="333">
        <v>334</v>
      </c>
      <c r="AC292" s="333">
        <v>33695</v>
      </c>
      <c r="AD292" s="333">
        <v>18789</v>
      </c>
      <c r="AE292" s="333">
        <v>10172</v>
      </c>
      <c r="AF292" s="333">
        <v>4371</v>
      </c>
      <c r="AG292" s="333">
        <v>363</v>
      </c>
      <c r="AH292" s="333">
        <v>33462</v>
      </c>
      <c r="AI292" s="333">
        <v>18609</v>
      </c>
      <c r="AJ292" s="333">
        <v>10029</v>
      </c>
      <c r="AK292" s="333">
        <v>4445</v>
      </c>
      <c r="AL292" s="333">
        <v>379</v>
      </c>
    </row>
    <row r="293" spans="1:38" ht="33.75" customHeight="1" x14ac:dyDescent="0.2">
      <c r="A293" s="539"/>
      <c r="B293" s="347"/>
      <c r="K293" s="545"/>
      <c r="L293" s="332" t="s">
        <v>60</v>
      </c>
      <c r="M293" s="351"/>
      <c r="N293" s="333">
        <v>6288</v>
      </c>
      <c r="O293" s="333">
        <v>2711</v>
      </c>
      <c r="P293" s="333">
        <v>2455</v>
      </c>
      <c r="Q293" s="333">
        <v>1080</v>
      </c>
      <c r="R293" s="333">
        <v>42</v>
      </c>
      <c r="S293" s="333">
        <v>6622</v>
      </c>
      <c r="T293" s="333">
        <v>2592</v>
      </c>
      <c r="U293" s="333">
        <v>2825</v>
      </c>
      <c r="V293" s="333">
        <v>1081</v>
      </c>
      <c r="W293" s="333">
        <v>124</v>
      </c>
      <c r="X293" s="333">
        <v>6786</v>
      </c>
      <c r="Y293" s="333">
        <v>2725</v>
      </c>
      <c r="Z293" s="333">
        <v>2813</v>
      </c>
      <c r="AA293" s="333">
        <v>1128</v>
      </c>
      <c r="AB293" s="333">
        <v>120</v>
      </c>
      <c r="AC293" s="333">
        <v>7113</v>
      </c>
      <c r="AD293" s="333">
        <v>3014</v>
      </c>
      <c r="AE293" s="333">
        <v>2838</v>
      </c>
      <c r="AF293" s="333">
        <v>1128</v>
      </c>
      <c r="AG293" s="333">
        <v>133</v>
      </c>
      <c r="AH293" s="333">
        <v>7506</v>
      </c>
      <c r="AI293" s="333">
        <v>3267</v>
      </c>
      <c r="AJ293" s="333">
        <v>2859</v>
      </c>
      <c r="AK293" s="333">
        <v>1224</v>
      </c>
      <c r="AL293" s="333">
        <v>156</v>
      </c>
    </row>
    <row r="294" spans="1:38" ht="33.75" x14ac:dyDescent="0.2">
      <c r="A294" s="539"/>
      <c r="B294" s="347"/>
      <c r="K294" s="545"/>
      <c r="L294" s="332" t="s">
        <v>171</v>
      </c>
      <c r="M294" s="351"/>
      <c r="N294" s="333">
        <v>5577</v>
      </c>
      <c r="O294" s="333">
        <v>2275</v>
      </c>
      <c r="P294" s="333">
        <v>2660</v>
      </c>
      <c r="Q294" s="333">
        <v>612</v>
      </c>
      <c r="R294" s="333">
        <v>30</v>
      </c>
      <c r="S294" s="333">
        <v>5735</v>
      </c>
      <c r="T294" s="333">
        <v>2161</v>
      </c>
      <c r="U294" s="333">
        <v>2868</v>
      </c>
      <c r="V294" s="333">
        <v>609</v>
      </c>
      <c r="W294" s="333">
        <v>97</v>
      </c>
      <c r="X294" s="333">
        <v>5944</v>
      </c>
      <c r="Y294" s="333">
        <v>2195</v>
      </c>
      <c r="Z294" s="333">
        <v>2964</v>
      </c>
      <c r="AA294" s="333">
        <v>673</v>
      </c>
      <c r="AB294" s="333">
        <v>112</v>
      </c>
      <c r="AC294" s="333">
        <v>6487</v>
      </c>
      <c r="AD294" s="333">
        <v>2432</v>
      </c>
      <c r="AE294" s="333">
        <v>3200</v>
      </c>
      <c r="AF294" s="333">
        <v>745</v>
      </c>
      <c r="AG294" s="333">
        <v>110</v>
      </c>
      <c r="AH294" s="333">
        <v>7061</v>
      </c>
      <c r="AI294" s="333">
        <v>2702</v>
      </c>
      <c r="AJ294" s="333">
        <v>3441</v>
      </c>
      <c r="AK294" s="333">
        <v>786</v>
      </c>
      <c r="AL294" s="333">
        <v>132</v>
      </c>
    </row>
    <row r="295" spans="1:38" ht="33.75" customHeight="1" x14ac:dyDescent="0.2">
      <c r="A295" s="539"/>
      <c r="B295" s="347"/>
      <c r="K295" s="545"/>
      <c r="L295" s="332" t="s">
        <v>287</v>
      </c>
      <c r="M295" s="351"/>
      <c r="N295" s="333">
        <v>1614</v>
      </c>
      <c r="O295" s="333">
        <v>939</v>
      </c>
      <c r="P295" s="333">
        <v>540</v>
      </c>
      <c r="Q295" s="333">
        <v>124</v>
      </c>
      <c r="R295" s="333">
        <v>11</v>
      </c>
      <c r="S295" s="333">
        <v>1878</v>
      </c>
      <c r="T295" s="333">
        <v>1081</v>
      </c>
      <c r="U295" s="333">
        <v>636</v>
      </c>
      <c r="V295" s="333">
        <v>135</v>
      </c>
      <c r="W295" s="333">
        <v>26</v>
      </c>
      <c r="X295" s="333">
        <v>1874</v>
      </c>
      <c r="Y295" s="333">
        <v>1090</v>
      </c>
      <c r="Z295" s="333">
        <v>655</v>
      </c>
      <c r="AA295" s="333">
        <v>103</v>
      </c>
      <c r="AB295" s="333">
        <v>26</v>
      </c>
      <c r="AC295" s="333">
        <v>1992</v>
      </c>
      <c r="AD295" s="333">
        <v>1190</v>
      </c>
      <c r="AE295" s="333">
        <v>628</v>
      </c>
      <c r="AF295" s="333">
        <v>144</v>
      </c>
      <c r="AG295" s="333">
        <v>30</v>
      </c>
      <c r="AH295" s="333">
        <v>2103</v>
      </c>
      <c r="AI295" s="333">
        <v>1154</v>
      </c>
      <c r="AJ295" s="333">
        <v>719</v>
      </c>
      <c r="AK295" s="333">
        <v>187</v>
      </c>
      <c r="AL295" s="333">
        <v>43</v>
      </c>
    </row>
    <row r="296" spans="1:38" ht="33.75" x14ac:dyDescent="0.2">
      <c r="A296" s="539"/>
      <c r="B296" s="347"/>
      <c r="K296" s="545"/>
      <c r="L296" s="332" t="s">
        <v>288</v>
      </c>
      <c r="M296" s="351"/>
      <c r="N296" s="333">
        <v>26418</v>
      </c>
      <c r="O296" s="333">
        <v>16342</v>
      </c>
      <c r="P296" s="333">
        <v>7526</v>
      </c>
      <c r="Q296" s="333">
        <v>2318</v>
      </c>
      <c r="R296" s="333">
        <v>232</v>
      </c>
      <c r="S296" s="333">
        <v>28496</v>
      </c>
      <c r="T296" s="333">
        <v>17296</v>
      </c>
      <c r="U296" s="333">
        <v>8541</v>
      </c>
      <c r="V296" s="333">
        <v>2376</v>
      </c>
      <c r="W296" s="333">
        <v>283</v>
      </c>
      <c r="X296" s="333">
        <v>27883</v>
      </c>
      <c r="Y296" s="333">
        <v>17356</v>
      </c>
      <c r="Z296" s="333">
        <v>7908</v>
      </c>
      <c r="AA296" s="333">
        <v>2323</v>
      </c>
      <c r="AB296" s="333">
        <v>296</v>
      </c>
      <c r="AC296" s="333">
        <v>27101</v>
      </c>
      <c r="AD296" s="333">
        <v>17148</v>
      </c>
      <c r="AE296" s="333">
        <v>7171</v>
      </c>
      <c r="AF296" s="333">
        <v>2468</v>
      </c>
      <c r="AG296" s="333">
        <v>314</v>
      </c>
      <c r="AH296" s="333">
        <v>27138</v>
      </c>
      <c r="AI296" s="333">
        <v>16947</v>
      </c>
      <c r="AJ296" s="333">
        <v>7259</v>
      </c>
      <c r="AK296" s="333">
        <v>2569</v>
      </c>
      <c r="AL296" s="333">
        <v>363</v>
      </c>
    </row>
    <row r="297" spans="1:38" ht="33.75" x14ac:dyDescent="0.2">
      <c r="A297" s="539"/>
      <c r="B297" s="347"/>
      <c r="K297" s="545"/>
      <c r="L297" s="332" t="s">
        <v>289</v>
      </c>
      <c r="M297" s="351"/>
      <c r="N297" s="333">
        <v>35942</v>
      </c>
      <c r="O297" s="333">
        <v>16392</v>
      </c>
      <c r="P297" s="333">
        <v>14056</v>
      </c>
      <c r="Q297" s="333">
        <v>5292</v>
      </c>
      <c r="R297" s="333">
        <v>202</v>
      </c>
      <c r="S297" s="333">
        <v>34700</v>
      </c>
      <c r="T297" s="333">
        <v>14631</v>
      </c>
      <c r="U297" s="333">
        <v>14271</v>
      </c>
      <c r="V297" s="333">
        <v>5365</v>
      </c>
      <c r="W297" s="333">
        <v>433</v>
      </c>
      <c r="X297" s="333">
        <v>34599</v>
      </c>
      <c r="Y297" s="333">
        <v>14705</v>
      </c>
      <c r="Z297" s="333">
        <v>14175</v>
      </c>
      <c r="AA297" s="333">
        <v>5240</v>
      </c>
      <c r="AB297" s="333">
        <v>479</v>
      </c>
      <c r="AC297" s="333">
        <v>34644</v>
      </c>
      <c r="AD297" s="333">
        <v>14977</v>
      </c>
      <c r="AE297" s="333">
        <v>13836</v>
      </c>
      <c r="AF297" s="333">
        <v>5360</v>
      </c>
      <c r="AG297" s="333">
        <v>471</v>
      </c>
      <c r="AH297" s="333">
        <v>34809</v>
      </c>
      <c r="AI297" s="333">
        <v>15046</v>
      </c>
      <c r="AJ297" s="333">
        <v>13700</v>
      </c>
      <c r="AK297" s="333">
        <v>5532</v>
      </c>
      <c r="AL297" s="333">
        <v>531</v>
      </c>
    </row>
    <row r="298" spans="1:38" ht="33.75" x14ac:dyDescent="0.2">
      <c r="A298" s="539"/>
      <c r="B298" s="347"/>
      <c r="K298" s="545"/>
      <c r="L298" s="332" t="s">
        <v>64</v>
      </c>
      <c r="M298" s="351"/>
      <c r="N298" s="333">
        <v>1567</v>
      </c>
      <c r="O298" s="333">
        <v>652</v>
      </c>
      <c r="P298" s="333">
        <v>725</v>
      </c>
      <c r="Q298" s="333">
        <v>179</v>
      </c>
      <c r="R298" s="333">
        <v>11</v>
      </c>
      <c r="S298" s="333">
        <v>1823</v>
      </c>
      <c r="T298" s="333">
        <v>670</v>
      </c>
      <c r="U298" s="333">
        <v>863</v>
      </c>
      <c r="V298" s="333">
        <v>239</v>
      </c>
      <c r="W298" s="333">
        <v>51</v>
      </c>
      <c r="X298" s="333">
        <v>2069</v>
      </c>
      <c r="Y298" s="333">
        <v>791</v>
      </c>
      <c r="Z298" s="333">
        <v>952</v>
      </c>
      <c r="AA298" s="333">
        <v>266</v>
      </c>
      <c r="AB298" s="333">
        <v>60</v>
      </c>
      <c r="AC298" s="333">
        <v>2464</v>
      </c>
      <c r="AD298" s="333">
        <v>968</v>
      </c>
      <c r="AE298" s="333">
        <v>1134</v>
      </c>
      <c r="AF298" s="333">
        <v>308</v>
      </c>
      <c r="AG298" s="333">
        <v>54</v>
      </c>
      <c r="AH298" s="333">
        <v>2762</v>
      </c>
      <c r="AI298" s="333">
        <v>1056</v>
      </c>
      <c r="AJ298" s="333">
        <v>1299</v>
      </c>
      <c r="AK298" s="333">
        <v>318</v>
      </c>
      <c r="AL298" s="333">
        <v>89</v>
      </c>
    </row>
    <row r="299" spans="1:38" ht="33.75" x14ac:dyDescent="0.2">
      <c r="A299" s="539"/>
      <c r="B299" s="347"/>
      <c r="K299" s="545"/>
      <c r="L299" s="332" t="s">
        <v>290</v>
      </c>
      <c r="M299" s="351"/>
      <c r="N299" s="333">
        <v>1391</v>
      </c>
      <c r="O299" s="333">
        <v>669</v>
      </c>
      <c r="P299" s="333">
        <v>564</v>
      </c>
      <c r="Q299" s="333">
        <v>146</v>
      </c>
      <c r="R299" s="333">
        <v>12</v>
      </c>
      <c r="S299" s="333">
        <v>1090</v>
      </c>
      <c r="T299" s="333">
        <v>443</v>
      </c>
      <c r="U299" s="333">
        <v>489</v>
      </c>
      <c r="V299" s="333">
        <v>127</v>
      </c>
      <c r="W299" s="333">
        <v>31</v>
      </c>
      <c r="X299" s="333">
        <v>873</v>
      </c>
      <c r="Y299" s="333">
        <v>337</v>
      </c>
      <c r="Z299" s="333">
        <v>397</v>
      </c>
      <c r="AA299" s="333">
        <v>112</v>
      </c>
      <c r="AB299" s="333">
        <v>27</v>
      </c>
      <c r="AC299" s="333">
        <v>778</v>
      </c>
      <c r="AD299" s="333">
        <v>302</v>
      </c>
      <c r="AE299" s="333">
        <v>356</v>
      </c>
      <c r="AF299" s="333">
        <v>93</v>
      </c>
      <c r="AG299" s="333">
        <v>27</v>
      </c>
      <c r="AH299" s="333">
        <v>897</v>
      </c>
      <c r="AI299" s="333">
        <v>358</v>
      </c>
      <c r="AJ299" s="333">
        <v>423</v>
      </c>
      <c r="AK299" s="333">
        <v>93</v>
      </c>
      <c r="AL299" s="333">
        <v>23</v>
      </c>
    </row>
    <row r="300" spans="1:38" ht="33.75" customHeight="1" x14ac:dyDescent="0.2">
      <c r="A300" s="539"/>
      <c r="B300" s="347"/>
      <c r="K300" s="545"/>
      <c r="L300" s="332" t="s">
        <v>40</v>
      </c>
      <c r="M300" s="351"/>
      <c r="N300" s="333">
        <v>2797</v>
      </c>
      <c r="O300" s="333">
        <v>1101</v>
      </c>
      <c r="P300" s="333">
        <v>1323</v>
      </c>
      <c r="Q300" s="333">
        <v>373</v>
      </c>
      <c r="R300" s="334">
        <v>0</v>
      </c>
      <c r="S300" s="333">
        <v>2394</v>
      </c>
      <c r="T300" s="333">
        <v>935</v>
      </c>
      <c r="U300" s="333">
        <v>1091</v>
      </c>
      <c r="V300" s="333">
        <v>366</v>
      </c>
      <c r="W300" s="333">
        <v>2</v>
      </c>
      <c r="X300" s="333">
        <v>2435</v>
      </c>
      <c r="Y300" s="333">
        <v>1019</v>
      </c>
      <c r="Z300" s="333">
        <v>1069</v>
      </c>
      <c r="AA300" s="333">
        <v>345</v>
      </c>
      <c r="AB300" s="333">
        <v>2</v>
      </c>
      <c r="AC300" s="333">
        <v>2382</v>
      </c>
      <c r="AD300" s="333">
        <v>956</v>
      </c>
      <c r="AE300" s="333">
        <v>1012</v>
      </c>
      <c r="AF300" s="333">
        <v>411</v>
      </c>
      <c r="AG300" s="333">
        <v>3</v>
      </c>
      <c r="AH300" s="333">
        <v>2385</v>
      </c>
      <c r="AI300" s="333">
        <v>952</v>
      </c>
      <c r="AJ300" s="333">
        <v>1000</v>
      </c>
      <c r="AK300" s="333">
        <v>431</v>
      </c>
      <c r="AL300" s="333">
        <v>2</v>
      </c>
    </row>
    <row r="301" spans="1:38" ht="33.75" customHeight="1" x14ac:dyDescent="0.2">
      <c r="A301" s="539"/>
      <c r="B301" s="347"/>
      <c r="K301" s="545"/>
      <c r="L301" s="332" t="s">
        <v>291</v>
      </c>
      <c r="M301" s="351"/>
      <c r="N301" s="333">
        <v>47824</v>
      </c>
      <c r="O301" s="333">
        <v>26159</v>
      </c>
      <c r="P301" s="333">
        <v>15744</v>
      </c>
      <c r="Q301" s="333">
        <v>5735</v>
      </c>
      <c r="R301" s="333">
        <v>186</v>
      </c>
      <c r="S301" s="333">
        <v>47751</v>
      </c>
      <c r="T301" s="333">
        <v>25283</v>
      </c>
      <c r="U301" s="333">
        <v>16201</v>
      </c>
      <c r="V301" s="333">
        <v>5936</v>
      </c>
      <c r="W301" s="333">
        <v>331</v>
      </c>
      <c r="X301" s="333">
        <v>47108</v>
      </c>
      <c r="Y301" s="333">
        <v>25529</v>
      </c>
      <c r="Z301" s="333">
        <v>15366</v>
      </c>
      <c r="AA301" s="333">
        <v>5834</v>
      </c>
      <c r="AB301" s="333">
        <v>379</v>
      </c>
      <c r="AC301" s="333">
        <v>46905</v>
      </c>
      <c r="AD301" s="333">
        <v>25659</v>
      </c>
      <c r="AE301" s="333">
        <v>14786</v>
      </c>
      <c r="AF301" s="333">
        <v>6049</v>
      </c>
      <c r="AG301" s="333">
        <v>411</v>
      </c>
      <c r="AH301" s="333">
        <v>46994</v>
      </c>
      <c r="AI301" s="333">
        <v>25636</v>
      </c>
      <c r="AJ301" s="333">
        <v>14680</v>
      </c>
      <c r="AK301" s="333">
        <v>6198</v>
      </c>
      <c r="AL301" s="333">
        <v>480</v>
      </c>
    </row>
    <row r="302" spans="1:38" ht="33.75" customHeight="1" x14ac:dyDescent="0.2">
      <c r="A302" s="539"/>
      <c r="B302" s="347"/>
      <c r="K302" s="545"/>
      <c r="L302" s="332" t="s">
        <v>293</v>
      </c>
      <c r="M302" s="351"/>
      <c r="N302" s="333">
        <v>1709</v>
      </c>
      <c r="O302" s="333">
        <v>527</v>
      </c>
      <c r="P302" s="333">
        <v>988</v>
      </c>
      <c r="Q302" s="333">
        <v>149</v>
      </c>
      <c r="R302" s="333">
        <v>45</v>
      </c>
      <c r="S302" s="333">
        <v>2460</v>
      </c>
      <c r="T302" s="333">
        <v>640</v>
      </c>
      <c r="U302" s="333">
        <v>1492</v>
      </c>
      <c r="V302" s="333">
        <v>185</v>
      </c>
      <c r="W302" s="333">
        <v>143</v>
      </c>
      <c r="X302" s="333">
        <v>2841</v>
      </c>
      <c r="Y302" s="333">
        <v>687</v>
      </c>
      <c r="Z302" s="333">
        <v>1816</v>
      </c>
      <c r="AA302" s="333">
        <v>210</v>
      </c>
      <c r="AB302" s="333">
        <v>128</v>
      </c>
      <c r="AC302" s="333">
        <v>2863</v>
      </c>
      <c r="AD302" s="333">
        <v>755</v>
      </c>
      <c r="AE302" s="333">
        <v>1781</v>
      </c>
      <c r="AF302" s="333">
        <v>227</v>
      </c>
      <c r="AG302" s="333">
        <v>100</v>
      </c>
      <c r="AH302" s="333">
        <v>3189</v>
      </c>
      <c r="AI302" s="333">
        <v>838</v>
      </c>
      <c r="AJ302" s="333">
        <v>1944</v>
      </c>
      <c r="AK302" s="333">
        <v>259</v>
      </c>
      <c r="AL302" s="333">
        <v>148</v>
      </c>
    </row>
    <row r="303" spans="1:38" ht="33.75" customHeight="1" x14ac:dyDescent="0.2">
      <c r="A303" s="539"/>
      <c r="B303" s="347"/>
      <c r="K303" s="545"/>
      <c r="L303" s="332" t="s">
        <v>271</v>
      </c>
      <c r="M303" s="351"/>
      <c r="N303" s="333">
        <v>65318</v>
      </c>
      <c r="O303" s="333">
        <v>34055</v>
      </c>
      <c r="P303" s="333">
        <v>22871</v>
      </c>
      <c r="Q303" s="333">
        <v>7935</v>
      </c>
      <c r="R303" s="333">
        <v>457</v>
      </c>
      <c r="S303" s="333">
        <v>66109</v>
      </c>
      <c r="T303" s="333">
        <v>33040</v>
      </c>
      <c r="U303" s="333">
        <v>24164</v>
      </c>
      <c r="V303" s="333">
        <v>8107</v>
      </c>
      <c r="W303" s="333">
        <v>798</v>
      </c>
      <c r="X303" s="333">
        <v>65424</v>
      </c>
      <c r="Y303" s="333">
        <v>33189</v>
      </c>
      <c r="Z303" s="333">
        <v>23432</v>
      </c>
      <c r="AA303" s="333">
        <v>7941</v>
      </c>
      <c r="AB303" s="333">
        <v>862</v>
      </c>
      <c r="AC303" s="333">
        <v>64987</v>
      </c>
      <c r="AD303" s="333">
        <v>33395</v>
      </c>
      <c r="AE303" s="333">
        <v>22497</v>
      </c>
      <c r="AF303" s="333">
        <v>8229</v>
      </c>
      <c r="AG303" s="333">
        <v>866</v>
      </c>
      <c r="AH303" s="333">
        <v>65606</v>
      </c>
      <c r="AI303" s="333">
        <v>33407</v>
      </c>
      <c r="AJ303" s="333">
        <v>22681</v>
      </c>
      <c r="AK303" s="333">
        <v>8512</v>
      </c>
      <c r="AL303" s="333">
        <v>1006</v>
      </c>
    </row>
    <row r="304" spans="1:38" ht="33.75" customHeight="1" x14ac:dyDescent="0.2">
      <c r="A304" s="539"/>
      <c r="B304" s="347"/>
      <c r="K304" s="545"/>
      <c r="L304" s="332" t="s">
        <v>359</v>
      </c>
      <c r="M304" s="351"/>
      <c r="N304" s="333">
        <v>63609</v>
      </c>
      <c r="O304" s="333">
        <v>33528</v>
      </c>
      <c r="P304" s="333">
        <v>21883</v>
      </c>
      <c r="Q304" s="333">
        <v>7786</v>
      </c>
      <c r="R304" s="333">
        <v>412</v>
      </c>
      <c r="S304" s="333">
        <v>63649</v>
      </c>
      <c r="T304" s="333">
        <v>32400</v>
      </c>
      <c r="U304" s="333">
        <v>22672</v>
      </c>
      <c r="V304" s="333">
        <v>7922</v>
      </c>
      <c r="W304" s="333">
        <v>655</v>
      </c>
      <c r="X304" s="333">
        <v>62583</v>
      </c>
      <c r="Y304" s="333">
        <v>32502</v>
      </c>
      <c r="Z304" s="333">
        <v>21616</v>
      </c>
      <c r="AA304" s="333">
        <v>7731</v>
      </c>
      <c r="AB304" s="333">
        <v>734</v>
      </c>
      <c r="AC304" s="333">
        <v>62124</v>
      </c>
      <c r="AD304" s="333">
        <v>32640</v>
      </c>
      <c r="AE304" s="333">
        <v>20716</v>
      </c>
      <c r="AF304" s="333">
        <v>8002</v>
      </c>
      <c r="AG304" s="333">
        <v>766</v>
      </c>
      <c r="AH304" s="333">
        <v>62417</v>
      </c>
      <c r="AI304" s="333">
        <v>32569</v>
      </c>
      <c r="AJ304" s="333">
        <v>20737</v>
      </c>
      <c r="AK304" s="333">
        <v>8253</v>
      </c>
      <c r="AL304" s="333">
        <v>858</v>
      </c>
    </row>
    <row r="305" spans="1:38" ht="33.75" customHeight="1" x14ac:dyDescent="0.2">
      <c r="A305" s="539"/>
      <c r="B305" s="347"/>
      <c r="K305" s="545"/>
      <c r="L305" s="332" t="s">
        <v>41</v>
      </c>
      <c r="M305" s="351"/>
      <c r="N305" s="333">
        <v>12282</v>
      </c>
      <c r="O305" s="333">
        <v>6944</v>
      </c>
      <c r="P305" s="333">
        <v>4107</v>
      </c>
      <c r="Q305" s="333">
        <v>1222</v>
      </c>
      <c r="R305" s="333">
        <v>9</v>
      </c>
      <c r="S305" s="333">
        <v>13220</v>
      </c>
      <c r="T305" s="333">
        <v>7330</v>
      </c>
      <c r="U305" s="333">
        <v>4489</v>
      </c>
      <c r="V305" s="333">
        <v>1373</v>
      </c>
      <c r="W305" s="333">
        <v>28</v>
      </c>
      <c r="X305" s="333">
        <v>12501</v>
      </c>
      <c r="Y305" s="333">
        <v>7113</v>
      </c>
      <c r="Z305" s="333">
        <v>4044</v>
      </c>
      <c r="AA305" s="333">
        <v>1319</v>
      </c>
      <c r="AB305" s="333">
        <v>25</v>
      </c>
      <c r="AC305" s="333">
        <v>12365</v>
      </c>
      <c r="AD305" s="333">
        <v>7021</v>
      </c>
      <c r="AE305" s="333">
        <v>3966</v>
      </c>
      <c r="AF305" s="333">
        <v>1346</v>
      </c>
      <c r="AG305" s="333">
        <v>32</v>
      </c>
      <c r="AH305" s="333">
        <v>12829</v>
      </c>
      <c r="AI305" s="333">
        <v>7344</v>
      </c>
      <c r="AJ305" s="333">
        <v>4005</v>
      </c>
      <c r="AK305" s="333">
        <v>1437</v>
      </c>
      <c r="AL305" s="333">
        <v>43</v>
      </c>
    </row>
    <row r="306" spans="1:38" ht="33.75" customHeight="1" x14ac:dyDescent="0.2">
      <c r="A306" s="539"/>
      <c r="B306" s="347"/>
      <c r="K306" s="545"/>
      <c r="L306" s="332" t="s">
        <v>42</v>
      </c>
      <c r="M306" s="351"/>
      <c r="N306" s="333">
        <v>13184</v>
      </c>
      <c r="O306" s="333">
        <v>7623</v>
      </c>
      <c r="P306" s="333">
        <v>4007</v>
      </c>
      <c r="Q306" s="333">
        <v>1525</v>
      </c>
      <c r="R306" s="333">
        <v>29</v>
      </c>
      <c r="S306" s="333">
        <v>13715</v>
      </c>
      <c r="T306" s="333">
        <v>7572</v>
      </c>
      <c r="U306" s="333">
        <v>4409</v>
      </c>
      <c r="V306" s="333">
        <v>1664</v>
      </c>
      <c r="W306" s="333">
        <v>70</v>
      </c>
      <c r="X306" s="333">
        <v>13737</v>
      </c>
      <c r="Y306" s="333">
        <v>7682</v>
      </c>
      <c r="Z306" s="333">
        <v>4300</v>
      </c>
      <c r="AA306" s="333">
        <v>1684</v>
      </c>
      <c r="AB306" s="333">
        <v>71</v>
      </c>
      <c r="AC306" s="333">
        <v>13326</v>
      </c>
      <c r="AD306" s="333">
        <v>7595</v>
      </c>
      <c r="AE306" s="333">
        <v>3951</v>
      </c>
      <c r="AF306" s="333">
        <v>1702</v>
      </c>
      <c r="AG306" s="333">
        <v>78</v>
      </c>
      <c r="AH306" s="333">
        <v>12755</v>
      </c>
      <c r="AI306" s="333">
        <v>7171</v>
      </c>
      <c r="AJ306" s="333">
        <v>3817</v>
      </c>
      <c r="AK306" s="333">
        <v>1667</v>
      </c>
      <c r="AL306" s="333">
        <v>100</v>
      </c>
    </row>
    <row r="307" spans="1:38" ht="33.75" customHeight="1" x14ac:dyDescent="0.2">
      <c r="A307" s="539"/>
      <c r="B307" s="347"/>
      <c r="K307" s="545"/>
      <c r="L307" s="332" t="s">
        <v>43</v>
      </c>
      <c r="M307" s="351"/>
      <c r="N307" s="333">
        <v>10953</v>
      </c>
      <c r="O307" s="333">
        <v>6040</v>
      </c>
      <c r="P307" s="333">
        <v>3402</v>
      </c>
      <c r="Q307" s="333">
        <v>1447</v>
      </c>
      <c r="R307" s="333">
        <v>64</v>
      </c>
      <c r="S307" s="333">
        <v>10381</v>
      </c>
      <c r="T307" s="333">
        <v>5473</v>
      </c>
      <c r="U307" s="333">
        <v>3398</v>
      </c>
      <c r="V307" s="333">
        <v>1401</v>
      </c>
      <c r="W307" s="333">
        <v>109</v>
      </c>
      <c r="X307" s="333">
        <v>10487</v>
      </c>
      <c r="Y307" s="333">
        <v>5718</v>
      </c>
      <c r="Z307" s="333">
        <v>3217</v>
      </c>
      <c r="AA307" s="333">
        <v>1411</v>
      </c>
      <c r="AB307" s="333">
        <v>141</v>
      </c>
      <c r="AC307" s="333">
        <v>10816</v>
      </c>
      <c r="AD307" s="333">
        <v>5932</v>
      </c>
      <c r="AE307" s="333">
        <v>3195</v>
      </c>
      <c r="AF307" s="333">
        <v>1536</v>
      </c>
      <c r="AG307" s="333">
        <v>153</v>
      </c>
      <c r="AH307" s="333">
        <v>10550</v>
      </c>
      <c r="AI307" s="333">
        <v>5722</v>
      </c>
      <c r="AJ307" s="333">
        <v>3188</v>
      </c>
      <c r="AK307" s="333">
        <v>1484</v>
      </c>
      <c r="AL307" s="333">
        <v>156</v>
      </c>
    </row>
    <row r="308" spans="1:38" ht="33.75" customHeight="1" x14ac:dyDescent="0.2">
      <c r="A308" s="539"/>
      <c r="B308" s="347"/>
      <c r="K308" s="545"/>
      <c r="L308" s="332" t="s">
        <v>44</v>
      </c>
      <c r="M308" s="351"/>
      <c r="N308" s="333">
        <v>8608</v>
      </c>
      <c r="O308" s="333">
        <v>4451</v>
      </c>
      <c r="P308" s="333">
        <v>2905</v>
      </c>
      <c r="Q308" s="333">
        <v>1168</v>
      </c>
      <c r="R308" s="333">
        <v>84</v>
      </c>
      <c r="S308" s="333">
        <v>8041</v>
      </c>
      <c r="T308" s="333">
        <v>3973</v>
      </c>
      <c r="U308" s="333">
        <v>2814</v>
      </c>
      <c r="V308" s="333">
        <v>1132</v>
      </c>
      <c r="W308" s="333">
        <v>122</v>
      </c>
      <c r="X308" s="333">
        <v>7948</v>
      </c>
      <c r="Y308" s="333">
        <v>3997</v>
      </c>
      <c r="Z308" s="333">
        <v>2736</v>
      </c>
      <c r="AA308" s="333">
        <v>1075</v>
      </c>
      <c r="AB308" s="333">
        <v>140</v>
      </c>
      <c r="AC308" s="333">
        <v>8016</v>
      </c>
      <c r="AD308" s="333">
        <v>4155</v>
      </c>
      <c r="AE308" s="333">
        <v>2662</v>
      </c>
      <c r="AF308" s="333">
        <v>1054</v>
      </c>
      <c r="AG308" s="333">
        <v>145</v>
      </c>
      <c r="AH308" s="333">
        <v>8475</v>
      </c>
      <c r="AI308" s="333">
        <v>4447</v>
      </c>
      <c r="AJ308" s="333">
        <v>2670</v>
      </c>
      <c r="AK308" s="333">
        <v>1179</v>
      </c>
      <c r="AL308" s="333">
        <v>179</v>
      </c>
    </row>
    <row r="309" spans="1:38" ht="33.75" customHeight="1" x14ac:dyDescent="0.2">
      <c r="A309" s="539"/>
      <c r="B309" s="347"/>
      <c r="K309" s="545"/>
      <c r="L309" s="332" t="s">
        <v>46</v>
      </c>
      <c r="M309" s="351"/>
      <c r="N309" s="333">
        <v>5914</v>
      </c>
      <c r="O309" s="333">
        <v>2998</v>
      </c>
      <c r="P309" s="333">
        <v>2059</v>
      </c>
      <c r="Q309" s="333">
        <v>790</v>
      </c>
      <c r="R309" s="333">
        <v>67</v>
      </c>
      <c r="S309" s="333">
        <v>5949</v>
      </c>
      <c r="T309" s="333">
        <v>2865</v>
      </c>
      <c r="U309" s="333">
        <v>2189</v>
      </c>
      <c r="V309" s="333">
        <v>796</v>
      </c>
      <c r="W309" s="333">
        <v>99</v>
      </c>
      <c r="X309" s="333">
        <v>5642</v>
      </c>
      <c r="Y309" s="333">
        <v>2786</v>
      </c>
      <c r="Z309" s="333">
        <v>2073</v>
      </c>
      <c r="AA309" s="333">
        <v>681</v>
      </c>
      <c r="AB309" s="333">
        <v>102</v>
      </c>
      <c r="AC309" s="333">
        <v>5567</v>
      </c>
      <c r="AD309" s="333">
        <v>2783</v>
      </c>
      <c r="AE309" s="333">
        <v>1942</v>
      </c>
      <c r="AF309" s="333">
        <v>729</v>
      </c>
      <c r="AG309" s="333">
        <v>113</v>
      </c>
      <c r="AH309" s="333">
        <v>5875</v>
      </c>
      <c r="AI309" s="333">
        <v>2903</v>
      </c>
      <c r="AJ309" s="333">
        <v>2048</v>
      </c>
      <c r="AK309" s="333">
        <v>782</v>
      </c>
      <c r="AL309" s="333">
        <v>142</v>
      </c>
    </row>
    <row r="310" spans="1:38" ht="33.75" customHeight="1" x14ac:dyDescent="0.2">
      <c r="A310" s="539"/>
      <c r="B310" s="347"/>
      <c r="K310" s="545"/>
      <c r="L310" s="332" t="s">
        <v>47</v>
      </c>
      <c r="M310" s="351"/>
      <c r="N310" s="333">
        <v>4141</v>
      </c>
      <c r="O310" s="333">
        <v>1956</v>
      </c>
      <c r="P310" s="333">
        <v>1602</v>
      </c>
      <c r="Q310" s="333">
        <v>524</v>
      </c>
      <c r="R310" s="333">
        <v>59</v>
      </c>
      <c r="S310" s="333">
        <v>3981</v>
      </c>
      <c r="T310" s="333">
        <v>1813</v>
      </c>
      <c r="U310" s="333">
        <v>1594</v>
      </c>
      <c r="V310" s="333">
        <v>493</v>
      </c>
      <c r="W310" s="333">
        <v>81</v>
      </c>
      <c r="X310" s="333">
        <v>3947</v>
      </c>
      <c r="Y310" s="333">
        <v>1816</v>
      </c>
      <c r="Z310" s="333">
        <v>1526</v>
      </c>
      <c r="AA310" s="333">
        <v>511</v>
      </c>
      <c r="AB310" s="333">
        <v>94</v>
      </c>
      <c r="AC310" s="333">
        <v>3807</v>
      </c>
      <c r="AD310" s="333">
        <v>1777</v>
      </c>
      <c r="AE310" s="333">
        <v>1432</v>
      </c>
      <c r="AF310" s="333">
        <v>509</v>
      </c>
      <c r="AG310" s="333">
        <v>89</v>
      </c>
      <c r="AH310" s="333">
        <v>3857</v>
      </c>
      <c r="AI310" s="333">
        <v>1723</v>
      </c>
      <c r="AJ310" s="333">
        <v>1512</v>
      </c>
      <c r="AK310" s="333">
        <v>548</v>
      </c>
      <c r="AL310" s="333">
        <v>74</v>
      </c>
    </row>
    <row r="311" spans="1:38" ht="33.75" customHeight="1" x14ac:dyDescent="0.2">
      <c r="A311" s="539"/>
      <c r="B311" s="347"/>
      <c r="K311" s="545"/>
      <c r="L311" s="332" t="s">
        <v>292</v>
      </c>
      <c r="M311" s="351"/>
      <c r="N311" s="333">
        <v>2699</v>
      </c>
      <c r="O311" s="333">
        <v>1171</v>
      </c>
      <c r="P311" s="333">
        <v>1145</v>
      </c>
      <c r="Q311" s="333">
        <v>345</v>
      </c>
      <c r="R311" s="333">
        <v>38</v>
      </c>
      <c r="S311" s="333">
        <v>2721</v>
      </c>
      <c r="T311" s="333">
        <v>1153</v>
      </c>
      <c r="U311" s="333">
        <v>1164</v>
      </c>
      <c r="V311" s="333">
        <v>337</v>
      </c>
      <c r="W311" s="333">
        <v>67</v>
      </c>
      <c r="X311" s="333">
        <v>2543</v>
      </c>
      <c r="Y311" s="333">
        <v>1068</v>
      </c>
      <c r="Z311" s="333">
        <v>1089</v>
      </c>
      <c r="AA311" s="333">
        <v>322</v>
      </c>
      <c r="AB311" s="333">
        <v>64</v>
      </c>
      <c r="AC311" s="333">
        <v>2619</v>
      </c>
      <c r="AD311" s="333">
        <v>1131</v>
      </c>
      <c r="AE311" s="333">
        <v>1072</v>
      </c>
      <c r="AF311" s="333">
        <v>349</v>
      </c>
      <c r="AG311" s="333">
        <v>67</v>
      </c>
      <c r="AH311" s="333">
        <v>2581</v>
      </c>
      <c r="AI311" s="333">
        <v>1095</v>
      </c>
      <c r="AJ311" s="333">
        <v>1066</v>
      </c>
      <c r="AK311" s="333">
        <v>349</v>
      </c>
      <c r="AL311" s="333">
        <v>71</v>
      </c>
    </row>
    <row r="312" spans="1:38" ht="33.75" customHeight="1" x14ac:dyDescent="0.2">
      <c r="A312" s="539"/>
      <c r="B312" s="347"/>
      <c r="K312" s="545"/>
      <c r="L312" s="332" t="s">
        <v>49</v>
      </c>
      <c r="M312" s="351"/>
      <c r="N312" s="333">
        <v>1819</v>
      </c>
      <c r="O312" s="333">
        <v>773</v>
      </c>
      <c r="P312" s="333">
        <v>777</v>
      </c>
      <c r="Q312" s="333">
        <v>242</v>
      </c>
      <c r="R312" s="333">
        <v>27</v>
      </c>
      <c r="S312" s="333">
        <v>1918</v>
      </c>
      <c r="T312" s="333">
        <v>802</v>
      </c>
      <c r="U312" s="333">
        <v>862</v>
      </c>
      <c r="V312" s="333">
        <v>216</v>
      </c>
      <c r="W312" s="333">
        <v>38</v>
      </c>
      <c r="X312" s="333">
        <v>1954</v>
      </c>
      <c r="Y312" s="333">
        <v>795</v>
      </c>
      <c r="Z312" s="333">
        <v>888</v>
      </c>
      <c r="AA312" s="333">
        <v>223</v>
      </c>
      <c r="AB312" s="333">
        <v>48</v>
      </c>
      <c r="AC312" s="333">
        <v>1814</v>
      </c>
      <c r="AD312" s="333">
        <v>744</v>
      </c>
      <c r="AE312" s="333">
        <v>819</v>
      </c>
      <c r="AF312" s="333">
        <v>203</v>
      </c>
      <c r="AG312" s="333">
        <v>48</v>
      </c>
      <c r="AH312" s="333">
        <v>1856</v>
      </c>
      <c r="AI312" s="333">
        <v>739</v>
      </c>
      <c r="AJ312" s="333">
        <v>843</v>
      </c>
      <c r="AK312" s="333">
        <v>217</v>
      </c>
      <c r="AL312" s="333">
        <v>57</v>
      </c>
    </row>
    <row r="313" spans="1:38" ht="33.75" customHeight="1" x14ac:dyDescent="0.2">
      <c r="A313" s="539"/>
      <c r="B313" s="347"/>
      <c r="K313" s="545"/>
      <c r="L313" s="332" t="s">
        <v>50</v>
      </c>
      <c r="M313" s="351"/>
      <c r="N313" s="333">
        <v>1212</v>
      </c>
      <c r="O313" s="333">
        <v>471</v>
      </c>
      <c r="P313" s="333">
        <v>556</v>
      </c>
      <c r="Q313" s="333">
        <v>150</v>
      </c>
      <c r="R313" s="333">
        <v>35</v>
      </c>
      <c r="S313" s="333">
        <v>1329</v>
      </c>
      <c r="T313" s="333">
        <v>484</v>
      </c>
      <c r="U313" s="333">
        <v>662</v>
      </c>
      <c r="V313" s="333">
        <v>144</v>
      </c>
      <c r="W313" s="333">
        <v>39</v>
      </c>
      <c r="X313" s="333">
        <v>1389</v>
      </c>
      <c r="Y313" s="333">
        <v>508</v>
      </c>
      <c r="Z313" s="333">
        <v>674</v>
      </c>
      <c r="AA313" s="333">
        <v>160</v>
      </c>
      <c r="AB313" s="333">
        <v>47</v>
      </c>
      <c r="AC313" s="333">
        <v>1412</v>
      </c>
      <c r="AD313" s="333">
        <v>546</v>
      </c>
      <c r="AE313" s="333">
        <v>665</v>
      </c>
      <c r="AF313" s="333">
        <v>163</v>
      </c>
      <c r="AG313" s="333">
        <v>38</v>
      </c>
      <c r="AH313" s="333">
        <v>1254</v>
      </c>
      <c r="AI313" s="333">
        <v>473</v>
      </c>
      <c r="AJ313" s="333">
        <v>588</v>
      </c>
      <c r="AK313" s="333">
        <v>159</v>
      </c>
      <c r="AL313" s="333">
        <v>34</v>
      </c>
    </row>
    <row r="314" spans="1:38" x14ac:dyDescent="0.2">
      <c r="A314" s="539" t="s">
        <v>198</v>
      </c>
      <c r="B314" s="347"/>
      <c r="K314" s="545" t="s">
        <v>116</v>
      </c>
      <c r="L314" s="332" t="s">
        <v>101</v>
      </c>
      <c r="M314" s="351"/>
      <c r="N314" s="333">
        <v>44292</v>
      </c>
      <c r="O314" s="333">
        <v>28500</v>
      </c>
      <c r="P314" s="333">
        <v>11771</v>
      </c>
      <c r="Q314" s="333">
        <v>3646</v>
      </c>
      <c r="R314" s="333">
        <v>375</v>
      </c>
      <c r="S314" s="333">
        <v>44267</v>
      </c>
      <c r="T314" s="333">
        <v>27491</v>
      </c>
      <c r="U314" s="333">
        <v>12354</v>
      </c>
      <c r="V314" s="333">
        <v>3841</v>
      </c>
      <c r="W314" s="333">
        <v>581</v>
      </c>
      <c r="X314" s="333">
        <v>44798</v>
      </c>
      <c r="Y314" s="333">
        <v>27082</v>
      </c>
      <c r="Z314" s="333">
        <v>13165</v>
      </c>
      <c r="AA314" s="333">
        <v>3906</v>
      </c>
      <c r="AB314" s="333">
        <v>645</v>
      </c>
      <c r="AC314" s="333">
        <v>46517</v>
      </c>
      <c r="AD314" s="333">
        <v>27788</v>
      </c>
      <c r="AE314" s="333">
        <v>14149</v>
      </c>
      <c r="AF314" s="333">
        <v>4076</v>
      </c>
      <c r="AG314" s="333">
        <v>504</v>
      </c>
      <c r="AH314" s="333">
        <v>47122</v>
      </c>
      <c r="AI314" s="333">
        <v>27704</v>
      </c>
      <c r="AJ314" s="333">
        <v>14537</v>
      </c>
      <c r="AK314" s="333">
        <v>4194</v>
      </c>
      <c r="AL314" s="333">
        <v>687</v>
      </c>
    </row>
    <row r="315" spans="1:38" x14ac:dyDescent="0.2">
      <c r="A315" s="539"/>
      <c r="B315" s="347"/>
      <c r="K315" s="545"/>
      <c r="L315" s="332" t="s">
        <v>102</v>
      </c>
      <c r="M315" s="351"/>
      <c r="N315" s="333">
        <v>37965</v>
      </c>
      <c r="O315" s="333">
        <v>23976</v>
      </c>
      <c r="P315" s="333">
        <v>10847</v>
      </c>
      <c r="Q315" s="333">
        <v>2809</v>
      </c>
      <c r="R315" s="333">
        <v>333</v>
      </c>
      <c r="S315" s="333">
        <v>36808</v>
      </c>
      <c r="T315" s="333">
        <v>22660</v>
      </c>
      <c r="U315" s="333">
        <v>10828</v>
      </c>
      <c r="V315" s="333">
        <v>2856</v>
      </c>
      <c r="W315" s="333">
        <v>464</v>
      </c>
      <c r="X315" s="333">
        <v>36068</v>
      </c>
      <c r="Y315" s="333">
        <v>21702</v>
      </c>
      <c r="Z315" s="333">
        <v>11195</v>
      </c>
      <c r="AA315" s="333">
        <v>2689</v>
      </c>
      <c r="AB315" s="333">
        <v>482</v>
      </c>
      <c r="AC315" s="333">
        <v>35447</v>
      </c>
      <c r="AD315" s="333">
        <v>21286</v>
      </c>
      <c r="AE315" s="333">
        <v>11183</v>
      </c>
      <c r="AF315" s="333">
        <v>2608</v>
      </c>
      <c r="AG315" s="333">
        <v>370</v>
      </c>
      <c r="AH315" s="333">
        <v>34599</v>
      </c>
      <c r="AI315" s="333">
        <v>20584</v>
      </c>
      <c r="AJ315" s="333">
        <v>10942</v>
      </c>
      <c r="AK315" s="333">
        <v>2631</v>
      </c>
      <c r="AL315" s="333">
        <v>442</v>
      </c>
    </row>
    <row r="316" spans="1:38" x14ac:dyDescent="0.2">
      <c r="A316" s="539"/>
      <c r="B316" s="347"/>
      <c r="K316" s="545"/>
      <c r="L316" s="332" t="s">
        <v>54</v>
      </c>
      <c r="M316" s="351"/>
      <c r="N316" s="333">
        <v>72514</v>
      </c>
      <c r="O316" s="333">
        <v>47679</v>
      </c>
      <c r="P316" s="333">
        <v>18966</v>
      </c>
      <c r="Q316" s="333">
        <v>5287</v>
      </c>
      <c r="R316" s="333">
        <v>582</v>
      </c>
      <c r="S316" s="333">
        <v>71085</v>
      </c>
      <c r="T316" s="333">
        <v>45478</v>
      </c>
      <c r="U316" s="333">
        <v>19332</v>
      </c>
      <c r="V316" s="333">
        <v>5456</v>
      </c>
      <c r="W316" s="333">
        <v>819</v>
      </c>
      <c r="X316" s="333">
        <v>70243</v>
      </c>
      <c r="Y316" s="333">
        <v>43936</v>
      </c>
      <c r="Z316" s="333">
        <v>20120</v>
      </c>
      <c r="AA316" s="333">
        <v>5314</v>
      </c>
      <c r="AB316" s="333">
        <v>873</v>
      </c>
      <c r="AC316" s="333">
        <v>70481</v>
      </c>
      <c r="AD316" s="333">
        <v>43807</v>
      </c>
      <c r="AE316" s="333">
        <v>20605</v>
      </c>
      <c r="AF316" s="333">
        <v>5393</v>
      </c>
      <c r="AG316" s="333">
        <v>676</v>
      </c>
      <c r="AH316" s="333">
        <v>69695</v>
      </c>
      <c r="AI316" s="333">
        <v>42973</v>
      </c>
      <c r="AJ316" s="333">
        <v>20524</v>
      </c>
      <c r="AK316" s="333">
        <v>5402</v>
      </c>
      <c r="AL316" s="333">
        <v>796</v>
      </c>
    </row>
    <row r="317" spans="1:38" x14ac:dyDescent="0.2">
      <c r="A317" s="539"/>
      <c r="B317" s="347"/>
      <c r="K317" s="545"/>
      <c r="L317" s="332" t="s">
        <v>55</v>
      </c>
      <c r="M317" s="351"/>
      <c r="N317" s="333">
        <v>9561</v>
      </c>
      <c r="O317" s="333">
        <v>4680</v>
      </c>
      <c r="P317" s="333">
        <v>3611</v>
      </c>
      <c r="Q317" s="333">
        <v>1148</v>
      </c>
      <c r="R317" s="333">
        <v>122</v>
      </c>
      <c r="S317" s="333">
        <v>9887</v>
      </c>
      <c r="T317" s="333">
        <v>4615</v>
      </c>
      <c r="U317" s="333">
        <v>3820</v>
      </c>
      <c r="V317" s="333">
        <v>1227</v>
      </c>
      <c r="W317" s="333">
        <v>225</v>
      </c>
      <c r="X317" s="333">
        <v>10551</v>
      </c>
      <c r="Y317" s="333">
        <v>4813</v>
      </c>
      <c r="Z317" s="333">
        <v>4211</v>
      </c>
      <c r="AA317" s="333">
        <v>1275</v>
      </c>
      <c r="AB317" s="333">
        <v>252</v>
      </c>
      <c r="AC317" s="333">
        <v>11428</v>
      </c>
      <c r="AD317" s="333">
        <v>5240</v>
      </c>
      <c r="AE317" s="333">
        <v>4704</v>
      </c>
      <c r="AF317" s="333">
        <v>1287</v>
      </c>
      <c r="AG317" s="333">
        <v>197</v>
      </c>
      <c r="AH317" s="333">
        <v>11983</v>
      </c>
      <c r="AI317" s="333">
        <v>5296</v>
      </c>
      <c r="AJ317" s="333">
        <v>4940</v>
      </c>
      <c r="AK317" s="333">
        <v>1417</v>
      </c>
      <c r="AL317" s="333">
        <v>330</v>
      </c>
    </row>
    <row r="318" spans="1:38" x14ac:dyDescent="0.2">
      <c r="A318" s="539"/>
      <c r="B318" s="347"/>
      <c r="K318" s="545"/>
      <c r="L318" s="332" t="s">
        <v>284</v>
      </c>
      <c r="M318" s="351"/>
      <c r="N318" s="333">
        <v>4243</v>
      </c>
      <c r="O318" s="333">
        <v>2026</v>
      </c>
      <c r="P318" s="333">
        <v>1629</v>
      </c>
      <c r="Q318" s="333">
        <v>537</v>
      </c>
      <c r="R318" s="333">
        <v>51</v>
      </c>
      <c r="S318" s="333">
        <v>4092</v>
      </c>
      <c r="T318" s="333">
        <v>1839</v>
      </c>
      <c r="U318" s="333">
        <v>1623</v>
      </c>
      <c r="V318" s="333">
        <v>560</v>
      </c>
      <c r="W318" s="333">
        <v>70</v>
      </c>
      <c r="X318" s="333">
        <v>4097</v>
      </c>
      <c r="Y318" s="333">
        <v>1795</v>
      </c>
      <c r="Z318" s="333">
        <v>1692</v>
      </c>
      <c r="AA318" s="333">
        <v>520</v>
      </c>
      <c r="AB318" s="333">
        <v>90</v>
      </c>
      <c r="AC318" s="333">
        <v>3863</v>
      </c>
      <c r="AD318" s="333">
        <v>1732</v>
      </c>
      <c r="AE318" s="333">
        <v>1617</v>
      </c>
      <c r="AF318" s="333">
        <v>456</v>
      </c>
      <c r="AG318" s="333">
        <v>58</v>
      </c>
      <c r="AH318" s="333">
        <v>3062</v>
      </c>
      <c r="AI318" s="333">
        <v>1304</v>
      </c>
      <c r="AJ318" s="333">
        <v>1305</v>
      </c>
      <c r="AK318" s="333">
        <v>385</v>
      </c>
      <c r="AL318" s="333">
        <v>68</v>
      </c>
    </row>
    <row r="319" spans="1:38" x14ac:dyDescent="0.2">
      <c r="A319" s="539"/>
      <c r="B319" s="347"/>
      <c r="K319" s="545"/>
      <c r="L319" s="332" t="s">
        <v>57</v>
      </c>
      <c r="M319" s="351"/>
      <c r="N319" s="333">
        <v>679</v>
      </c>
      <c r="O319" s="333">
        <v>352</v>
      </c>
      <c r="P319" s="333">
        <v>249</v>
      </c>
      <c r="Q319" s="333">
        <v>70</v>
      </c>
      <c r="R319" s="333">
        <v>8</v>
      </c>
      <c r="S319" s="333">
        <v>660</v>
      </c>
      <c r="T319" s="333">
        <v>350</v>
      </c>
      <c r="U319" s="333">
        <v>207</v>
      </c>
      <c r="V319" s="333">
        <v>89</v>
      </c>
      <c r="W319" s="333">
        <v>14</v>
      </c>
      <c r="X319" s="333">
        <v>738</v>
      </c>
      <c r="Y319" s="333">
        <v>349</v>
      </c>
      <c r="Z319" s="333">
        <v>288</v>
      </c>
      <c r="AA319" s="333">
        <v>91</v>
      </c>
      <c r="AB319" s="333">
        <v>10</v>
      </c>
      <c r="AC319" s="333">
        <v>759</v>
      </c>
      <c r="AD319" s="333">
        <v>397</v>
      </c>
      <c r="AE319" s="333">
        <v>285</v>
      </c>
      <c r="AF319" s="333">
        <v>74</v>
      </c>
      <c r="AG319" s="333">
        <v>3</v>
      </c>
      <c r="AH319" s="333">
        <v>738</v>
      </c>
      <c r="AI319" s="333">
        <v>347</v>
      </c>
      <c r="AJ319" s="333">
        <v>298</v>
      </c>
      <c r="AK319" s="333">
        <v>84</v>
      </c>
      <c r="AL319" s="333">
        <v>9</v>
      </c>
    </row>
    <row r="320" spans="1:38" ht="12.75" customHeight="1" x14ac:dyDescent="0.2">
      <c r="A320" s="539"/>
      <c r="B320" s="347"/>
      <c r="K320" s="545"/>
      <c r="L320" s="332" t="s">
        <v>285</v>
      </c>
      <c r="M320" s="351"/>
      <c r="N320" s="333">
        <v>741</v>
      </c>
      <c r="O320" s="333">
        <v>439</v>
      </c>
      <c r="P320" s="333">
        <v>216</v>
      </c>
      <c r="Q320" s="333">
        <v>36</v>
      </c>
      <c r="R320" s="333">
        <v>50</v>
      </c>
      <c r="S320" s="333">
        <v>679</v>
      </c>
      <c r="T320" s="333">
        <v>375</v>
      </c>
      <c r="U320" s="333">
        <v>192</v>
      </c>
      <c r="V320" s="333">
        <v>71</v>
      </c>
      <c r="W320" s="333">
        <v>41</v>
      </c>
      <c r="X320" s="333">
        <v>715</v>
      </c>
      <c r="Y320" s="333">
        <v>378</v>
      </c>
      <c r="Z320" s="333">
        <v>231</v>
      </c>
      <c r="AA320" s="333">
        <v>44</v>
      </c>
      <c r="AB320" s="333">
        <v>62</v>
      </c>
      <c r="AC320" s="333">
        <v>711</v>
      </c>
      <c r="AD320" s="333">
        <v>392</v>
      </c>
      <c r="AE320" s="333">
        <v>238</v>
      </c>
      <c r="AF320" s="333">
        <v>44</v>
      </c>
      <c r="AG320" s="333">
        <v>37</v>
      </c>
      <c r="AH320" s="333">
        <v>581</v>
      </c>
      <c r="AI320" s="333">
        <v>274</v>
      </c>
      <c r="AJ320" s="333">
        <v>211</v>
      </c>
      <c r="AK320" s="333">
        <v>61</v>
      </c>
      <c r="AL320" s="333">
        <v>35</v>
      </c>
    </row>
    <row r="321" spans="1:38" ht="12.75" customHeight="1" x14ac:dyDescent="0.2">
      <c r="A321" s="539"/>
      <c r="B321" s="347"/>
      <c r="K321" s="545"/>
      <c r="L321" s="332" t="s">
        <v>286</v>
      </c>
      <c r="M321" s="351"/>
      <c r="N321" s="333">
        <v>33433</v>
      </c>
      <c r="O321" s="333">
        <v>21907</v>
      </c>
      <c r="P321" s="333">
        <v>8128</v>
      </c>
      <c r="Q321" s="333">
        <v>3099</v>
      </c>
      <c r="R321" s="333">
        <v>299</v>
      </c>
      <c r="S321" s="333">
        <v>30641</v>
      </c>
      <c r="T321" s="333">
        <v>19402</v>
      </c>
      <c r="U321" s="333">
        <v>7772</v>
      </c>
      <c r="V321" s="333">
        <v>3045</v>
      </c>
      <c r="W321" s="333">
        <v>422</v>
      </c>
      <c r="X321" s="333">
        <v>29647</v>
      </c>
      <c r="Y321" s="333">
        <v>18253</v>
      </c>
      <c r="Z321" s="333">
        <v>8111</v>
      </c>
      <c r="AA321" s="333">
        <v>2853</v>
      </c>
      <c r="AB321" s="333">
        <v>430</v>
      </c>
      <c r="AC321" s="333">
        <v>28536</v>
      </c>
      <c r="AD321" s="333">
        <v>17662</v>
      </c>
      <c r="AE321" s="333">
        <v>7874</v>
      </c>
      <c r="AF321" s="333">
        <v>2624</v>
      </c>
      <c r="AG321" s="333">
        <v>376</v>
      </c>
      <c r="AH321" s="333">
        <v>27707</v>
      </c>
      <c r="AI321" s="333">
        <v>16775</v>
      </c>
      <c r="AJ321" s="333">
        <v>7707</v>
      </c>
      <c r="AK321" s="333">
        <v>2770</v>
      </c>
      <c r="AL321" s="333">
        <v>455</v>
      </c>
    </row>
    <row r="322" spans="1:38" ht="12.75" customHeight="1" x14ac:dyDescent="0.2">
      <c r="A322" s="539"/>
      <c r="B322" s="347"/>
      <c r="K322" s="545"/>
      <c r="L322" s="332" t="s">
        <v>170</v>
      </c>
      <c r="M322" s="351"/>
      <c r="N322" s="333">
        <v>33985</v>
      </c>
      <c r="O322" s="333">
        <v>24767</v>
      </c>
      <c r="P322" s="333">
        <v>6796</v>
      </c>
      <c r="Q322" s="333">
        <v>2239</v>
      </c>
      <c r="R322" s="333">
        <v>183</v>
      </c>
      <c r="S322" s="333">
        <v>35070</v>
      </c>
      <c r="T322" s="333">
        <v>25209</v>
      </c>
      <c r="U322" s="333">
        <v>7144</v>
      </c>
      <c r="V322" s="333">
        <v>2407</v>
      </c>
      <c r="W322" s="333">
        <v>310</v>
      </c>
      <c r="X322" s="333">
        <v>34658</v>
      </c>
      <c r="Y322" s="333">
        <v>24710</v>
      </c>
      <c r="Z322" s="333">
        <v>7247</v>
      </c>
      <c r="AA322" s="333">
        <v>2350</v>
      </c>
      <c r="AB322" s="333">
        <v>351</v>
      </c>
      <c r="AC322" s="333">
        <v>35693</v>
      </c>
      <c r="AD322" s="333">
        <v>25169</v>
      </c>
      <c r="AE322" s="333">
        <v>7633</v>
      </c>
      <c r="AF322" s="333">
        <v>2635</v>
      </c>
      <c r="AG322" s="333">
        <v>256</v>
      </c>
      <c r="AH322" s="333">
        <v>35798</v>
      </c>
      <c r="AI322" s="333">
        <v>25163</v>
      </c>
      <c r="AJ322" s="333">
        <v>7795</v>
      </c>
      <c r="AK322" s="333">
        <v>2523</v>
      </c>
      <c r="AL322" s="333">
        <v>317</v>
      </c>
    </row>
    <row r="323" spans="1:38" ht="12.75" customHeight="1" x14ac:dyDescent="0.2">
      <c r="A323" s="539"/>
      <c r="B323" s="347"/>
      <c r="K323" s="545"/>
      <c r="L323" s="332" t="s">
        <v>60</v>
      </c>
      <c r="M323" s="351"/>
      <c r="N323" s="333">
        <v>7235</v>
      </c>
      <c r="O323" s="333">
        <v>2152</v>
      </c>
      <c r="P323" s="333">
        <v>4509</v>
      </c>
      <c r="Q323" s="333">
        <v>514</v>
      </c>
      <c r="R323" s="333">
        <v>60</v>
      </c>
      <c r="S323" s="333">
        <v>7289</v>
      </c>
      <c r="T323" s="333">
        <v>1865</v>
      </c>
      <c r="U323" s="333">
        <v>4829</v>
      </c>
      <c r="V323" s="333">
        <v>502</v>
      </c>
      <c r="W323" s="333">
        <v>93</v>
      </c>
      <c r="X323" s="333">
        <v>7803</v>
      </c>
      <c r="Y323" s="333">
        <v>1932</v>
      </c>
      <c r="Z323" s="333">
        <v>5174</v>
      </c>
      <c r="AA323" s="333">
        <v>611</v>
      </c>
      <c r="AB323" s="333">
        <v>86</v>
      </c>
      <c r="AC323" s="333">
        <v>8450</v>
      </c>
      <c r="AD323" s="333">
        <v>2137</v>
      </c>
      <c r="AE323" s="333">
        <v>5599</v>
      </c>
      <c r="AF323" s="333">
        <v>644</v>
      </c>
      <c r="AG323" s="333">
        <v>70</v>
      </c>
      <c r="AH323" s="333">
        <v>8578</v>
      </c>
      <c r="AI323" s="333">
        <v>2300</v>
      </c>
      <c r="AJ323" s="333">
        <v>5535</v>
      </c>
      <c r="AK323" s="333">
        <v>647</v>
      </c>
      <c r="AL323" s="333">
        <v>96</v>
      </c>
    </row>
    <row r="324" spans="1:38" ht="12.75" customHeight="1" x14ac:dyDescent="0.2">
      <c r="A324" s="539"/>
      <c r="B324" s="347"/>
      <c r="K324" s="545"/>
      <c r="L324" s="332" t="s">
        <v>171</v>
      </c>
      <c r="M324" s="351"/>
      <c r="N324" s="333">
        <v>4693</v>
      </c>
      <c r="O324" s="333">
        <v>2090</v>
      </c>
      <c r="P324" s="333">
        <v>2116</v>
      </c>
      <c r="Q324" s="333">
        <v>409</v>
      </c>
      <c r="R324" s="333">
        <v>78</v>
      </c>
      <c r="S324" s="333">
        <v>4775</v>
      </c>
      <c r="T324" s="333">
        <v>1968</v>
      </c>
      <c r="U324" s="333">
        <v>2278</v>
      </c>
      <c r="V324" s="333">
        <v>421</v>
      </c>
      <c r="W324" s="333">
        <v>108</v>
      </c>
      <c r="X324" s="333">
        <v>5221</v>
      </c>
      <c r="Y324" s="333">
        <v>1989</v>
      </c>
      <c r="Z324" s="333">
        <v>2575</v>
      </c>
      <c r="AA324" s="333">
        <v>529</v>
      </c>
      <c r="AB324" s="333">
        <v>128</v>
      </c>
      <c r="AC324" s="333">
        <v>5604</v>
      </c>
      <c r="AD324" s="333">
        <v>2140</v>
      </c>
      <c r="AE324" s="333">
        <v>2836</v>
      </c>
      <c r="AF324" s="333">
        <v>549</v>
      </c>
      <c r="AG324" s="333">
        <v>79</v>
      </c>
      <c r="AH324" s="333">
        <v>5961</v>
      </c>
      <c r="AI324" s="333">
        <v>2282</v>
      </c>
      <c r="AJ324" s="333">
        <v>2935</v>
      </c>
      <c r="AK324" s="333">
        <v>614</v>
      </c>
      <c r="AL324" s="333">
        <v>130</v>
      </c>
    </row>
    <row r="325" spans="1:38" ht="12.75" customHeight="1" x14ac:dyDescent="0.2">
      <c r="A325" s="539"/>
      <c r="B325" s="347"/>
      <c r="K325" s="545"/>
      <c r="L325" s="332" t="s">
        <v>287</v>
      </c>
      <c r="M325" s="351"/>
      <c r="N325" s="333">
        <v>2170</v>
      </c>
      <c r="O325" s="333">
        <v>1121</v>
      </c>
      <c r="P325" s="333">
        <v>853</v>
      </c>
      <c r="Q325" s="333">
        <v>158</v>
      </c>
      <c r="R325" s="333">
        <v>38</v>
      </c>
      <c r="S325" s="333">
        <v>2621</v>
      </c>
      <c r="T325" s="333">
        <v>1332</v>
      </c>
      <c r="U325" s="333">
        <v>967</v>
      </c>
      <c r="V325" s="333">
        <v>251</v>
      </c>
      <c r="W325" s="333">
        <v>71</v>
      </c>
      <c r="X325" s="333">
        <v>2822</v>
      </c>
      <c r="Y325" s="333">
        <v>1522</v>
      </c>
      <c r="Z325" s="333">
        <v>1022</v>
      </c>
      <c r="AA325" s="333">
        <v>208</v>
      </c>
      <c r="AB325" s="333">
        <v>70</v>
      </c>
      <c r="AC325" s="333">
        <v>2972</v>
      </c>
      <c r="AD325" s="333">
        <v>1574</v>
      </c>
      <c r="AE325" s="333">
        <v>1152</v>
      </c>
      <c r="AF325" s="333">
        <v>190</v>
      </c>
      <c r="AG325" s="333">
        <v>56</v>
      </c>
      <c r="AH325" s="333">
        <v>3096</v>
      </c>
      <c r="AI325" s="333">
        <v>1494</v>
      </c>
      <c r="AJ325" s="333">
        <v>1296</v>
      </c>
      <c r="AK325" s="333">
        <v>210</v>
      </c>
      <c r="AL325" s="333">
        <v>96</v>
      </c>
    </row>
    <row r="326" spans="1:38" ht="12.75" customHeight="1" x14ac:dyDescent="0.2">
      <c r="A326" s="539"/>
      <c r="B326" s="347"/>
      <c r="K326" s="545"/>
      <c r="L326" s="332" t="s">
        <v>288</v>
      </c>
      <c r="M326" s="351"/>
      <c r="N326" s="333">
        <v>59488</v>
      </c>
      <c r="O326" s="333">
        <v>42646</v>
      </c>
      <c r="P326" s="333">
        <v>12327</v>
      </c>
      <c r="Q326" s="333">
        <v>4058</v>
      </c>
      <c r="R326" s="333">
        <v>457</v>
      </c>
      <c r="S326" s="333">
        <v>59514</v>
      </c>
      <c r="T326" s="333">
        <v>41620</v>
      </c>
      <c r="U326" s="333">
        <v>12847</v>
      </c>
      <c r="V326" s="333">
        <v>4413</v>
      </c>
      <c r="W326" s="333">
        <v>634</v>
      </c>
      <c r="X326" s="333">
        <v>58685</v>
      </c>
      <c r="Y326" s="333">
        <v>40475</v>
      </c>
      <c r="Z326" s="333">
        <v>13325</v>
      </c>
      <c r="AA326" s="333">
        <v>4205</v>
      </c>
      <c r="AB326" s="333">
        <v>680</v>
      </c>
      <c r="AC326" s="333">
        <v>58937</v>
      </c>
      <c r="AD326" s="333">
        <v>40553</v>
      </c>
      <c r="AE326" s="333">
        <v>13574</v>
      </c>
      <c r="AF326" s="333">
        <v>4247</v>
      </c>
      <c r="AG326" s="333">
        <v>563</v>
      </c>
      <c r="AH326" s="333">
        <v>57745</v>
      </c>
      <c r="AI326" s="333">
        <v>39353</v>
      </c>
      <c r="AJ326" s="333">
        <v>13444</v>
      </c>
      <c r="AK326" s="333">
        <v>4260</v>
      </c>
      <c r="AL326" s="333">
        <v>688</v>
      </c>
    </row>
    <row r="327" spans="1:38" ht="12.75" customHeight="1" x14ac:dyDescent="0.2">
      <c r="A327" s="539"/>
      <c r="B327" s="347"/>
      <c r="K327" s="545"/>
      <c r="L327" s="332" t="s">
        <v>289</v>
      </c>
      <c r="M327" s="351"/>
      <c r="N327" s="333">
        <v>19591</v>
      </c>
      <c r="O327" s="333">
        <v>8401</v>
      </c>
      <c r="P327" s="333">
        <v>8926</v>
      </c>
      <c r="Q327" s="333">
        <v>2095</v>
      </c>
      <c r="R327" s="333">
        <v>169</v>
      </c>
      <c r="S327" s="333">
        <v>18477</v>
      </c>
      <c r="T327" s="333">
        <v>7234</v>
      </c>
      <c r="U327" s="333">
        <v>8954</v>
      </c>
      <c r="V327" s="333">
        <v>1989</v>
      </c>
      <c r="W327" s="333">
        <v>300</v>
      </c>
      <c r="X327" s="333">
        <v>18740</v>
      </c>
      <c r="Y327" s="333">
        <v>7042</v>
      </c>
      <c r="Z327" s="333">
        <v>9414</v>
      </c>
      <c r="AA327" s="333">
        <v>1985</v>
      </c>
      <c r="AB327" s="333">
        <v>299</v>
      </c>
      <c r="AC327" s="333">
        <v>19204</v>
      </c>
      <c r="AD327" s="333">
        <v>7073</v>
      </c>
      <c r="AE327" s="333">
        <v>9876</v>
      </c>
      <c r="AF327" s="333">
        <v>2022</v>
      </c>
      <c r="AG327" s="333">
        <v>233</v>
      </c>
      <c r="AH327" s="333">
        <v>19729</v>
      </c>
      <c r="AI327" s="333">
        <v>7309</v>
      </c>
      <c r="AJ327" s="333">
        <v>10000</v>
      </c>
      <c r="AK327" s="333">
        <v>2110</v>
      </c>
      <c r="AL327" s="333">
        <v>310</v>
      </c>
    </row>
    <row r="328" spans="1:38" ht="12.75" customHeight="1" x14ac:dyDescent="0.2">
      <c r="A328" s="539"/>
      <c r="B328" s="347"/>
      <c r="K328" s="545"/>
      <c r="L328" s="332" t="s">
        <v>64</v>
      </c>
      <c r="M328" s="351"/>
      <c r="N328" s="333">
        <v>1971</v>
      </c>
      <c r="O328" s="333">
        <v>818</v>
      </c>
      <c r="P328" s="333">
        <v>899</v>
      </c>
      <c r="Q328" s="333">
        <v>202</v>
      </c>
      <c r="R328" s="333">
        <v>52</v>
      </c>
      <c r="S328" s="333">
        <v>2161</v>
      </c>
      <c r="T328" s="333">
        <v>926</v>
      </c>
      <c r="U328" s="333">
        <v>971</v>
      </c>
      <c r="V328" s="333">
        <v>198</v>
      </c>
      <c r="W328" s="333">
        <v>66</v>
      </c>
      <c r="X328" s="333">
        <v>2554</v>
      </c>
      <c r="Y328" s="333">
        <v>965</v>
      </c>
      <c r="Z328" s="333">
        <v>1175</v>
      </c>
      <c r="AA328" s="333">
        <v>318</v>
      </c>
      <c r="AB328" s="333">
        <v>96</v>
      </c>
      <c r="AC328" s="333">
        <v>2898</v>
      </c>
      <c r="AD328" s="333">
        <v>1155</v>
      </c>
      <c r="AE328" s="333">
        <v>1384</v>
      </c>
      <c r="AF328" s="333">
        <v>315</v>
      </c>
      <c r="AG328" s="333">
        <v>44</v>
      </c>
      <c r="AH328" s="333">
        <v>3085</v>
      </c>
      <c r="AI328" s="333">
        <v>1200</v>
      </c>
      <c r="AJ328" s="333">
        <v>1466</v>
      </c>
      <c r="AK328" s="333">
        <v>334</v>
      </c>
      <c r="AL328" s="333">
        <v>85</v>
      </c>
    </row>
    <row r="329" spans="1:38" ht="12.75" customHeight="1" x14ac:dyDescent="0.2">
      <c r="A329" s="539"/>
      <c r="B329" s="347"/>
      <c r="K329" s="545"/>
      <c r="L329" s="332" t="s">
        <v>290</v>
      </c>
      <c r="M329" s="351"/>
      <c r="N329" s="333">
        <v>1207</v>
      </c>
      <c r="O329" s="333">
        <v>611</v>
      </c>
      <c r="P329" s="333">
        <v>466</v>
      </c>
      <c r="Q329" s="333">
        <v>100</v>
      </c>
      <c r="R329" s="333">
        <v>30</v>
      </c>
      <c r="S329" s="333">
        <v>923</v>
      </c>
      <c r="T329" s="333">
        <v>371</v>
      </c>
      <c r="U329" s="333">
        <v>410</v>
      </c>
      <c r="V329" s="333">
        <v>97</v>
      </c>
      <c r="W329" s="333">
        <v>45</v>
      </c>
      <c r="X329" s="333">
        <v>887</v>
      </c>
      <c r="Y329" s="333">
        <v>302</v>
      </c>
      <c r="Z329" s="333">
        <v>446</v>
      </c>
      <c r="AA329" s="333">
        <v>87</v>
      </c>
      <c r="AB329" s="333">
        <v>52</v>
      </c>
      <c r="AC329" s="333">
        <v>927</v>
      </c>
      <c r="AD329" s="333">
        <v>293</v>
      </c>
      <c r="AE329" s="333">
        <v>498</v>
      </c>
      <c r="AF329" s="333">
        <v>102</v>
      </c>
      <c r="AG329" s="333">
        <v>34</v>
      </c>
      <c r="AH329" s="333">
        <v>1162</v>
      </c>
      <c r="AI329" s="333">
        <v>426</v>
      </c>
      <c r="AJ329" s="333">
        <v>569</v>
      </c>
      <c r="AK329" s="333">
        <v>121</v>
      </c>
      <c r="AL329" s="333">
        <v>46</v>
      </c>
    </row>
    <row r="330" spans="1:38" ht="12.75" customHeight="1" x14ac:dyDescent="0.2">
      <c r="A330" s="539"/>
      <c r="B330" s="347"/>
      <c r="K330" s="545"/>
      <c r="L330" s="332" t="s">
        <v>40</v>
      </c>
      <c r="M330" s="351"/>
      <c r="N330" s="333">
        <v>10170</v>
      </c>
      <c r="O330" s="333">
        <v>7059</v>
      </c>
      <c r="P330" s="333">
        <v>2191</v>
      </c>
      <c r="Q330" s="333">
        <v>909</v>
      </c>
      <c r="R330" s="333">
        <v>11</v>
      </c>
      <c r="S330" s="333">
        <v>8993</v>
      </c>
      <c r="T330" s="333">
        <v>5991</v>
      </c>
      <c r="U330" s="333">
        <v>2120</v>
      </c>
      <c r="V330" s="333">
        <v>865</v>
      </c>
      <c r="W330" s="333">
        <v>17</v>
      </c>
      <c r="X330" s="333">
        <v>8848</v>
      </c>
      <c r="Y330" s="333">
        <v>5852</v>
      </c>
      <c r="Z330" s="333">
        <v>2113</v>
      </c>
      <c r="AA330" s="333">
        <v>862</v>
      </c>
      <c r="AB330" s="333">
        <v>21</v>
      </c>
      <c r="AC330" s="333">
        <v>8726</v>
      </c>
      <c r="AD330" s="333">
        <v>5708</v>
      </c>
      <c r="AE330" s="333">
        <v>2108</v>
      </c>
      <c r="AF330" s="333">
        <v>893</v>
      </c>
      <c r="AG330" s="333">
        <v>17</v>
      </c>
      <c r="AH330" s="333">
        <v>8848</v>
      </c>
      <c r="AI330" s="333">
        <v>5625</v>
      </c>
      <c r="AJ330" s="333">
        <v>2245</v>
      </c>
      <c r="AK330" s="333">
        <v>961</v>
      </c>
      <c r="AL330" s="333">
        <v>17</v>
      </c>
    </row>
    <row r="331" spans="1:38" ht="12.75" customHeight="1" x14ac:dyDescent="0.2">
      <c r="A331" s="539"/>
      <c r="B331" s="347"/>
      <c r="K331" s="545"/>
      <c r="L331" s="332" t="s">
        <v>291</v>
      </c>
      <c r="M331" s="351"/>
      <c r="N331" s="333">
        <v>69205</v>
      </c>
      <c r="O331" s="333">
        <v>46896</v>
      </c>
      <c r="P331" s="333">
        <v>16627</v>
      </c>
      <c r="Q331" s="333">
        <v>5312</v>
      </c>
      <c r="R331" s="333">
        <v>370</v>
      </c>
      <c r="S331" s="333">
        <v>67647</v>
      </c>
      <c r="T331" s="333">
        <v>44841</v>
      </c>
      <c r="U331" s="333">
        <v>16891</v>
      </c>
      <c r="V331" s="333">
        <v>5415</v>
      </c>
      <c r="W331" s="333">
        <v>500</v>
      </c>
      <c r="X331" s="333">
        <v>66077</v>
      </c>
      <c r="Y331" s="333">
        <v>43298</v>
      </c>
      <c r="Z331" s="333">
        <v>17121</v>
      </c>
      <c r="AA331" s="333">
        <v>5148</v>
      </c>
      <c r="AB331" s="333">
        <v>510</v>
      </c>
      <c r="AC331" s="333">
        <v>67015</v>
      </c>
      <c r="AD331" s="333">
        <v>43481</v>
      </c>
      <c r="AE331" s="333">
        <v>17743</v>
      </c>
      <c r="AF331" s="333">
        <v>5315</v>
      </c>
      <c r="AG331" s="333">
        <v>476</v>
      </c>
      <c r="AH331" s="333">
        <v>66708</v>
      </c>
      <c r="AI331" s="333">
        <v>42682</v>
      </c>
      <c r="AJ331" s="333">
        <v>18182</v>
      </c>
      <c r="AK331" s="333">
        <v>5335</v>
      </c>
      <c r="AL331" s="333">
        <v>509</v>
      </c>
    </row>
    <row r="332" spans="1:38" x14ac:dyDescent="0.2">
      <c r="A332" s="539"/>
      <c r="B332" s="347"/>
      <c r="K332" s="545"/>
      <c r="L332" s="332" t="s">
        <v>293</v>
      </c>
      <c r="M332" s="351"/>
      <c r="N332" s="333">
        <v>1553</v>
      </c>
      <c r="O332" s="333">
        <v>425</v>
      </c>
      <c r="P332" s="333">
        <v>948</v>
      </c>
      <c r="Q332" s="333">
        <v>114</v>
      </c>
      <c r="R332" s="333">
        <v>66</v>
      </c>
      <c r="S332" s="333">
        <v>2250</v>
      </c>
      <c r="T332" s="333">
        <v>522</v>
      </c>
      <c r="U332" s="333">
        <v>1361</v>
      </c>
      <c r="V332" s="333">
        <v>174</v>
      </c>
      <c r="W332" s="333">
        <v>193</v>
      </c>
      <c r="X332" s="333">
        <v>2991</v>
      </c>
      <c r="Y332" s="333">
        <v>619</v>
      </c>
      <c r="Z332" s="333">
        <v>1877</v>
      </c>
      <c r="AA332" s="333">
        <v>240</v>
      </c>
      <c r="AB332" s="333">
        <v>255</v>
      </c>
      <c r="AC332" s="333">
        <v>3122</v>
      </c>
      <c r="AD332" s="333">
        <v>706</v>
      </c>
      <c r="AE332" s="333">
        <v>2077</v>
      </c>
      <c r="AF332" s="333">
        <v>220</v>
      </c>
      <c r="AG332" s="333">
        <v>119</v>
      </c>
      <c r="AH332" s="333">
        <v>3145</v>
      </c>
      <c r="AI332" s="333">
        <v>724</v>
      </c>
      <c r="AJ332" s="333">
        <v>1938</v>
      </c>
      <c r="AK332" s="333">
        <v>233</v>
      </c>
      <c r="AL332" s="333">
        <v>250</v>
      </c>
    </row>
    <row r="333" spans="1:38" x14ac:dyDescent="0.2">
      <c r="A333" s="539"/>
      <c r="B333" s="347"/>
      <c r="K333" s="545"/>
      <c r="L333" s="332" t="s">
        <v>271</v>
      </c>
      <c r="M333" s="351"/>
      <c r="N333" s="333">
        <v>82257</v>
      </c>
      <c r="O333" s="333">
        <v>52476</v>
      </c>
      <c r="P333" s="333">
        <v>22618</v>
      </c>
      <c r="Q333" s="333">
        <v>6455</v>
      </c>
      <c r="R333" s="333">
        <v>708</v>
      </c>
      <c r="S333" s="333">
        <v>81075</v>
      </c>
      <c r="T333" s="333">
        <v>50151</v>
      </c>
      <c r="U333" s="333">
        <v>23182</v>
      </c>
      <c r="V333" s="333">
        <v>6697</v>
      </c>
      <c r="W333" s="333">
        <v>1045</v>
      </c>
      <c r="X333" s="333">
        <v>80866</v>
      </c>
      <c r="Y333" s="333">
        <v>48784</v>
      </c>
      <c r="Z333" s="333">
        <v>24360</v>
      </c>
      <c r="AA333" s="333">
        <v>6595</v>
      </c>
      <c r="AB333" s="333">
        <v>1127</v>
      </c>
      <c r="AC333" s="333">
        <v>81966</v>
      </c>
      <c r="AD333" s="333">
        <v>49074</v>
      </c>
      <c r="AE333" s="333">
        <v>25332</v>
      </c>
      <c r="AF333" s="333">
        <v>6686</v>
      </c>
      <c r="AG333" s="333">
        <v>874</v>
      </c>
      <c r="AH333" s="333">
        <v>81721</v>
      </c>
      <c r="AI333" s="333">
        <v>48288</v>
      </c>
      <c r="AJ333" s="333">
        <v>25479</v>
      </c>
      <c r="AK333" s="333">
        <v>6825</v>
      </c>
      <c r="AL333" s="333">
        <v>1129</v>
      </c>
    </row>
    <row r="334" spans="1:38" ht="12.75" customHeight="1" x14ac:dyDescent="0.2">
      <c r="A334" s="539"/>
      <c r="B334" s="347"/>
      <c r="K334" s="545"/>
      <c r="L334" s="332" t="s">
        <v>359</v>
      </c>
      <c r="M334" s="351"/>
      <c r="N334" s="333">
        <v>80704</v>
      </c>
      <c r="O334" s="333">
        <v>52051</v>
      </c>
      <c r="P334" s="333">
        <v>21670</v>
      </c>
      <c r="Q334" s="333">
        <v>6341</v>
      </c>
      <c r="R334" s="333">
        <v>642</v>
      </c>
      <c r="S334" s="333">
        <v>78825</v>
      </c>
      <c r="T334" s="333">
        <v>49629</v>
      </c>
      <c r="U334" s="333">
        <v>21821</v>
      </c>
      <c r="V334" s="333">
        <v>6523</v>
      </c>
      <c r="W334" s="333">
        <v>852</v>
      </c>
      <c r="X334" s="333">
        <v>77875</v>
      </c>
      <c r="Y334" s="333">
        <v>48165</v>
      </c>
      <c r="Z334" s="333">
        <v>22483</v>
      </c>
      <c r="AA334" s="333">
        <v>6355</v>
      </c>
      <c r="AB334" s="333">
        <v>872</v>
      </c>
      <c r="AC334" s="333">
        <v>78844</v>
      </c>
      <c r="AD334" s="333">
        <v>48368</v>
      </c>
      <c r="AE334" s="333">
        <v>23255</v>
      </c>
      <c r="AF334" s="333">
        <v>6466</v>
      </c>
      <c r="AG334" s="333">
        <v>755</v>
      </c>
      <c r="AH334" s="333">
        <v>78576</v>
      </c>
      <c r="AI334" s="333">
        <v>47564</v>
      </c>
      <c r="AJ334" s="333">
        <v>23541</v>
      </c>
      <c r="AK334" s="333">
        <v>6592</v>
      </c>
      <c r="AL334" s="333">
        <v>879</v>
      </c>
    </row>
    <row r="335" spans="1:38" x14ac:dyDescent="0.2">
      <c r="A335" s="539"/>
      <c r="B335" s="347"/>
      <c r="K335" s="545"/>
      <c r="L335" s="332" t="s">
        <v>41</v>
      </c>
      <c r="M335" s="351"/>
      <c r="N335" s="333">
        <v>22579</v>
      </c>
      <c r="O335" s="333">
        <v>16444</v>
      </c>
      <c r="P335" s="333">
        <v>4584</v>
      </c>
      <c r="Q335" s="333">
        <v>1497</v>
      </c>
      <c r="R335" s="333">
        <v>54</v>
      </c>
      <c r="S335" s="333">
        <v>23628</v>
      </c>
      <c r="T335" s="333">
        <v>16833</v>
      </c>
      <c r="U335" s="333">
        <v>5122</v>
      </c>
      <c r="V335" s="333">
        <v>1601</v>
      </c>
      <c r="W335" s="333">
        <v>72</v>
      </c>
      <c r="X335" s="333">
        <v>22001</v>
      </c>
      <c r="Y335" s="333">
        <v>15420</v>
      </c>
      <c r="Z335" s="333">
        <v>5080</v>
      </c>
      <c r="AA335" s="333">
        <v>1431</v>
      </c>
      <c r="AB335" s="333">
        <v>70</v>
      </c>
      <c r="AC335" s="333">
        <v>22349</v>
      </c>
      <c r="AD335" s="333">
        <v>15699</v>
      </c>
      <c r="AE335" s="333">
        <v>5148</v>
      </c>
      <c r="AF335" s="333">
        <v>1440</v>
      </c>
      <c r="AG335" s="333">
        <v>62</v>
      </c>
      <c r="AH335" s="333">
        <v>22566</v>
      </c>
      <c r="AI335" s="333">
        <v>15598</v>
      </c>
      <c r="AJ335" s="333">
        <v>5445</v>
      </c>
      <c r="AK335" s="333">
        <v>1459</v>
      </c>
      <c r="AL335" s="333">
        <v>64</v>
      </c>
    </row>
    <row r="336" spans="1:38" x14ac:dyDescent="0.2">
      <c r="A336" s="539"/>
      <c r="B336" s="347"/>
      <c r="K336" s="545"/>
      <c r="L336" s="332" t="s">
        <v>42</v>
      </c>
      <c r="M336" s="351"/>
      <c r="N336" s="333">
        <v>18047</v>
      </c>
      <c r="O336" s="333">
        <v>12590</v>
      </c>
      <c r="P336" s="333">
        <v>4092</v>
      </c>
      <c r="Q336" s="333">
        <v>1274</v>
      </c>
      <c r="R336" s="333">
        <v>91</v>
      </c>
      <c r="S336" s="333">
        <v>17932</v>
      </c>
      <c r="T336" s="333">
        <v>12293</v>
      </c>
      <c r="U336" s="333">
        <v>4167</v>
      </c>
      <c r="V336" s="333">
        <v>1353</v>
      </c>
      <c r="W336" s="333">
        <v>119</v>
      </c>
      <c r="X336" s="333">
        <v>18136</v>
      </c>
      <c r="Y336" s="333">
        <v>12367</v>
      </c>
      <c r="Z336" s="333">
        <v>4385</v>
      </c>
      <c r="AA336" s="333">
        <v>1267</v>
      </c>
      <c r="AB336" s="333">
        <v>117</v>
      </c>
      <c r="AC336" s="333">
        <v>17861</v>
      </c>
      <c r="AD336" s="333">
        <v>11969</v>
      </c>
      <c r="AE336" s="333">
        <v>4429</v>
      </c>
      <c r="AF336" s="333">
        <v>1330</v>
      </c>
      <c r="AG336" s="333">
        <v>133</v>
      </c>
      <c r="AH336" s="333">
        <v>17104</v>
      </c>
      <c r="AI336" s="333">
        <v>11393</v>
      </c>
      <c r="AJ336" s="333">
        <v>4408</v>
      </c>
      <c r="AK336" s="333">
        <v>1200</v>
      </c>
      <c r="AL336" s="333">
        <v>103</v>
      </c>
    </row>
    <row r="337" spans="1:38" x14ac:dyDescent="0.2">
      <c r="A337" s="539"/>
      <c r="B337" s="347"/>
      <c r="K337" s="545"/>
      <c r="L337" s="332" t="s">
        <v>43</v>
      </c>
      <c r="M337" s="351"/>
      <c r="N337" s="333">
        <v>11380</v>
      </c>
      <c r="O337" s="333">
        <v>7068</v>
      </c>
      <c r="P337" s="333">
        <v>3238</v>
      </c>
      <c r="Q337" s="333">
        <v>962</v>
      </c>
      <c r="R337" s="333">
        <v>112</v>
      </c>
      <c r="S337" s="333">
        <v>10472</v>
      </c>
      <c r="T337" s="333">
        <v>6267</v>
      </c>
      <c r="U337" s="333">
        <v>3133</v>
      </c>
      <c r="V337" s="333">
        <v>940</v>
      </c>
      <c r="W337" s="333">
        <v>132</v>
      </c>
      <c r="X337" s="333">
        <v>10627</v>
      </c>
      <c r="Y337" s="333">
        <v>6397</v>
      </c>
      <c r="Z337" s="333">
        <v>3128</v>
      </c>
      <c r="AA337" s="333">
        <v>949</v>
      </c>
      <c r="AB337" s="333">
        <v>153</v>
      </c>
      <c r="AC337" s="333">
        <v>11266</v>
      </c>
      <c r="AD337" s="333">
        <v>6613</v>
      </c>
      <c r="AE337" s="333">
        <v>3508</v>
      </c>
      <c r="AF337" s="333">
        <v>1001</v>
      </c>
      <c r="AG337" s="333">
        <v>144</v>
      </c>
      <c r="AH337" s="333">
        <v>10921</v>
      </c>
      <c r="AI337" s="333">
        <v>6400</v>
      </c>
      <c r="AJ337" s="333">
        <v>3344</v>
      </c>
      <c r="AK337" s="333">
        <v>1007</v>
      </c>
      <c r="AL337" s="333">
        <v>170</v>
      </c>
    </row>
    <row r="338" spans="1:38" x14ac:dyDescent="0.2">
      <c r="A338" s="539"/>
      <c r="B338" s="347"/>
      <c r="K338" s="545"/>
      <c r="L338" s="332" t="s">
        <v>44</v>
      </c>
      <c r="M338" s="351"/>
      <c r="N338" s="333">
        <v>7029</v>
      </c>
      <c r="O338" s="333">
        <v>3735</v>
      </c>
      <c r="P338" s="333">
        <v>2522</v>
      </c>
      <c r="Q338" s="333">
        <v>670</v>
      </c>
      <c r="R338" s="333">
        <v>102</v>
      </c>
      <c r="S338" s="333">
        <v>6622</v>
      </c>
      <c r="T338" s="333">
        <v>3457</v>
      </c>
      <c r="U338" s="333">
        <v>2349</v>
      </c>
      <c r="V338" s="333">
        <v>656</v>
      </c>
      <c r="W338" s="333">
        <v>160</v>
      </c>
      <c r="X338" s="333">
        <v>6465</v>
      </c>
      <c r="Y338" s="333">
        <v>3262</v>
      </c>
      <c r="Z338" s="333">
        <v>2415</v>
      </c>
      <c r="AA338" s="333">
        <v>639</v>
      </c>
      <c r="AB338" s="333">
        <v>149</v>
      </c>
      <c r="AC338" s="333">
        <v>6813</v>
      </c>
      <c r="AD338" s="333">
        <v>3492</v>
      </c>
      <c r="AE338" s="333">
        <v>2550</v>
      </c>
      <c r="AF338" s="333">
        <v>651</v>
      </c>
      <c r="AG338" s="333">
        <v>120</v>
      </c>
      <c r="AH338" s="333">
        <v>7269</v>
      </c>
      <c r="AI338" s="333">
        <v>3666</v>
      </c>
      <c r="AJ338" s="333">
        <v>2740</v>
      </c>
      <c r="AK338" s="333">
        <v>708</v>
      </c>
      <c r="AL338" s="333">
        <v>155</v>
      </c>
    </row>
    <row r="339" spans="1:38" x14ac:dyDescent="0.2">
      <c r="A339" s="539"/>
      <c r="B339" s="347"/>
      <c r="K339" s="545"/>
      <c r="L339" s="332" t="s">
        <v>46</v>
      </c>
      <c r="M339" s="351"/>
      <c r="N339" s="333">
        <v>4571</v>
      </c>
      <c r="O339" s="333">
        <v>2271</v>
      </c>
      <c r="P339" s="333">
        <v>1821</v>
      </c>
      <c r="Q339" s="333">
        <v>397</v>
      </c>
      <c r="R339" s="333">
        <v>82</v>
      </c>
      <c r="S339" s="333">
        <v>4221</v>
      </c>
      <c r="T339" s="333">
        <v>1939</v>
      </c>
      <c r="U339" s="333">
        <v>1721</v>
      </c>
      <c r="V339" s="333">
        <v>452</v>
      </c>
      <c r="W339" s="333">
        <v>109</v>
      </c>
      <c r="X339" s="333">
        <v>4352</v>
      </c>
      <c r="Y339" s="333">
        <v>2002</v>
      </c>
      <c r="Z339" s="333">
        <v>1796</v>
      </c>
      <c r="AA339" s="333">
        <v>451</v>
      </c>
      <c r="AB339" s="333">
        <v>103</v>
      </c>
      <c r="AC339" s="333">
        <v>4330</v>
      </c>
      <c r="AD339" s="333">
        <v>1972</v>
      </c>
      <c r="AE339" s="333">
        <v>1829</v>
      </c>
      <c r="AF339" s="333">
        <v>444</v>
      </c>
      <c r="AG339" s="333">
        <v>85</v>
      </c>
      <c r="AH339" s="333">
        <v>4498</v>
      </c>
      <c r="AI339" s="333">
        <v>2060</v>
      </c>
      <c r="AJ339" s="333">
        <v>1806</v>
      </c>
      <c r="AK339" s="333">
        <v>500</v>
      </c>
      <c r="AL339" s="333">
        <v>132</v>
      </c>
    </row>
    <row r="340" spans="1:38" x14ac:dyDescent="0.2">
      <c r="A340" s="539"/>
      <c r="B340" s="347"/>
      <c r="K340" s="545"/>
      <c r="L340" s="332" t="s">
        <v>47</v>
      </c>
      <c r="M340" s="351"/>
      <c r="N340" s="333">
        <v>2920</v>
      </c>
      <c r="O340" s="333">
        <v>1282</v>
      </c>
      <c r="P340" s="333">
        <v>1315</v>
      </c>
      <c r="Q340" s="333">
        <v>261</v>
      </c>
      <c r="R340" s="333">
        <v>62</v>
      </c>
      <c r="S340" s="333">
        <v>2777</v>
      </c>
      <c r="T340" s="333">
        <v>1178</v>
      </c>
      <c r="U340" s="333">
        <v>1218</v>
      </c>
      <c r="V340" s="333">
        <v>284</v>
      </c>
      <c r="W340" s="333">
        <v>97</v>
      </c>
      <c r="X340" s="333">
        <v>2984</v>
      </c>
      <c r="Y340" s="333">
        <v>1213</v>
      </c>
      <c r="Z340" s="333">
        <v>1372</v>
      </c>
      <c r="AA340" s="333">
        <v>298</v>
      </c>
      <c r="AB340" s="333">
        <v>101</v>
      </c>
      <c r="AC340" s="333">
        <v>2918</v>
      </c>
      <c r="AD340" s="333">
        <v>1248</v>
      </c>
      <c r="AE340" s="333">
        <v>1316</v>
      </c>
      <c r="AF340" s="333">
        <v>295</v>
      </c>
      <c r="AG340" s="333">
        <v>59</v>
      </c>
      <c r="AH340" s="333">
        <v>2895</v>
      </c>
      <c r="AI340" s="333">
        <v>1205</v>
      </c>
      <c r="AJ340" s="333">
        <v>1317</v>
      </c>
      <c r="AK340" s="333">
        <v>293</v>
      </c>
      <c r="AL340" s="333">
        <v>80</v>
      </c>
    </row>
    <row r="341" spans="1:38" x14ac:dyDescent="0.2">
      <c r="A341" s="539"/>
      <c r="B341" s="347"/>
      <c r="K341" s="545"/>
      <c r="L341" s="332" t="s">
        <v>292</v>
      </c>
      <c r="M341" s="351"/>
      <c r="N341" s="333">
        <v>1869</v>
      </c>
      <c r="O341" s="333">
        <v>765</v>
      </c>
      <c r="P341" s="333">
        <v>857</v>
      </c>
      <c r="Q341" s="333">
        <v>184</v>
      </c>
      <c r="R341" s="333">
        <v>63</v>
      </c>
      <c r="S341" s="333">
        <v>1881</v>
      </c>
      <c r="T341" s="333">
        <v>779</v>
      </c>
      <c r="U341" s="333">
        <v>862</v>
      </c>
      <c r="V341" s="333">
        <v>173</v>
      </c>
      <c r="W341" s="333">
        <v>67</v>
      </c>
      <c r="X341" s="333">
        <v>1973</v>
      </c>
      <c r="Y341" s="333">
        <v>782</v>
      </c>
      <c r="Z341" s="333">
        <v>912</v>
      </c>
      <c r="AA341" s="333">
        <v>214</v>
      </c>
      <c r="AB341" s="333">
        <v>65</v>
      </c>
      <c r="AC341" s="333">
        <v>2042</v>
      </c>
      <c r="AD341" s="333">
        <v>762</v>
      </c>
      <c r="AE341" s="333">
        <v>1040</v>
      </c>
      <c r="AF341" s="333">
        <v>186</v>
      </c>
      <c r="AG341" s="333">
        <v>54</v>
      </c>
      <c r="AH341" s="333">
        <v>1940</v>
      </c>
      <c r="AI341" s="333">
        <v>728</v>
      </c>
      <c r="AJ341" s="333">
        <v>925</v>
      </c>
      <c r="AK341" s="333">
        <v>216</v>
      </c>
      <c r="AL341" s="333">
        <v>71</v>
      </c>
    </row>
    <row r="342" spans="1:38" x14ac:dyDescent="0.2">
      <c r="A342" s="539"/>
      <c r="B342" s="347"/>
      <c r="K342" s="545"/>
      <c r="L342" s="332" t="s">
        <v>49</v>
      </c>
      <c r="M342" s="351"/>
      <c r="N342" s="333">
        <v>1244</v>
      </c>
      <c r="O342" s="333">
        <v>499</v>
      </c>
      <c r="P342" s="333">
        <v>590</v>
      </c>
      <c r="Q342" s="333">
        <v>117</v>
      </c>
      <c r="R342" s="333">
        <v>38</v>
      </c>
      <c r="S342" s="333">
        <v>1381</v>
      </c>
      <c r="T342" s="333">
        <v>550</v>
      </c>
      <c r="U342" s="333">
        <v>670</v>
      </c>
      <c r="V342" s="333">
        <v>113</v>
      </c>
      <c r="W342" s="333">
        <v>48</v>
      </c>
      <c r="X342" s="333">
        <v>1433</v>
      </c>
      <c r="Y342" s="333">
        <v>490</v>
      </c>
      <c r="Z342" s="333">
        <v>758</v>
      </c>
      <c r="AA342" s="333">
        <v>132</v>
      </c>
      <c r="AB342" s="333">
        <v>53</v>
      </c>
      <c r="AC342" s="333">
        <v>1442</v>
      </c>
      <c r="AD342" s="333">
        <v>542</v>
      </c>
      <c r="AE342" s="333">
        <v>732</v>
      </c>
      <c r="AF342" s="333">
        <v>120</v>
      </c>
      <c r="AG342" s="333">
        <v>48</v>
      </c>
      <c r="AH342" s="333">
        <v>1435</v>
      </c>
      <c r="AI342" s="333">
        <v>508</v>
      </c>
      <c r="AJ342" s="333">
        <v>742</v>
      </c>
      <c r="AK342" s="333">
        <v>139</v>
      </c>
      <c r="AL342" s="333">
        <v>46</v>
      </c>
    </row>
    <row r="343" spans="1:38" x14ac:dyDescent="0.2">
      <c r="A343" s="539"/>
      <c r="B343" s="347"/>
      <c r="K343" s="545"/>
      <c r="L343" s="332" t="s">
        <v>50</v>
      </c>
      <c r="M343" s="351"/>
      <c r="N343" s="333">
        <v>895</v>
      </c>
      <c r="O343" s="333">
        <v>338</v>
      </c>
      <c r="P343" s="333">
        <v>460</v>
      </c>
      <c r="Q343" s="333">
        <v>70</v>
      </c>
      <c r="R343" s="333">
        <v>27</v>
      </c>
      <c r="S343" s="333">
        <v>918</v>
      </c>
      <c r="T343" s="333">
        <v>342</v>
      </c>
      <c r="U343" s="333">
        <v>459</v>
      </c>
      <c r="V343" s="333">
        <v>86</v>
      </c>
      <c r="W343" s="333">
        <v>31</v>
      </c>
      <c r="X343" s="333">
        <v>1056</v>
      </c>
      <c r="Y343" s="333">
        <v>380</v>
      </c>
      <c r="Z343" s="333">
        <v>524</v>
      </c>
      <c r="AA343" s="333">
        <v>112</v>
      </c>
      <c r="AB343" s="333">
        <v>40</v>
      </c>
      <c r="AC343" s="333">
        <v>1097</v>
      </c>
      <c r="AD343" s="333">
        <v>363</v>
      </c>
      <c r="AE343" s="333">
        <v>595</v>
      </c>
      <c r="AF343" s="333">
        <v>106</v>
      </c>
      <c r="AG343" s="333">
        <v>33</v>
      </c>
      <c r="AH343" s="333">
        <v>1100</v>
      </c>
      <c r="AI343" s="333">
        <v>381</v>
      </c>
      <c r="AJ343" s="333">
        <v>569</v>
      </c>
      <c r="AK343" s="333">
        <v>109</v>
      </c>
      <c r="AL343" s="333">
        <v>41</v>
      </c>
    </row>
    <row r="344" spans="1:38" ht="22.5" customHeight="1" x14ac:dyDescent="0.2">
      <c r="A344" s="539" t="s">
        <v>198</v>
      </c>
      <c r="B344" s="347"/>
      <c r="K344" s="545" t="s">
        <v>117</v>
      </c>
      <c r="L344" s="332" t="s">
        <v>101</v>
      </c>
      <c r="M344" s="351"/>
      <c r="N344" s="333">
        <v>3548</v>
      </c>
      <c r="O344" s="333">
        <v>1731</v>
      </c>
      <c r="P344" s="333">
        <v>1318</v>
      </c>
      <c r="Q344" s="333">
        <v>468</v>
      </c>
      <c r="R344" s="333">
        <v>31</v>
      </c>
      <c r="S344" s="333">
        <v>3567</v>
      </c>
      <c r="T344" s="333">
        <v>1632</v>
      </c>
      <c r="U344" s="333">
        <v>1395</v>
      </c>
      <c r="V344" s="333">
        <v>471</v>
      </c>
      <c r="W344" s="333">
        <v>69</v>
      </c>
      <c r="X344" s="333">
        <v>3452</v>
      </c>
      <c r="Y344" s="333">
        <v>1632</v>
      </c>
      <c r="Z344" s="333">
        <v>1229</v>
      </c>
      <c r="AA344" s="333">
        <v>542</v>
      </c>
      <c r="AB344" s="333">
        <v>49</v>
      </c>
      <c r="AC344" s="333">
        <v>3358</v>
      </c>
      <c r="AD344" s="333">
        <v>1515</v>
      </c>
      <c r="AE344" s="333">
        <v>1248</v>
      </c>
      <c r="AF344" s="333">
        <v>554</v>
      </c>
      <c r="AG344" s="333">
        <v>41</v>
      </c>
      <c r="AH344" s="333">
        <v>3547</v>
      </c>
      <c r="AI344" s="333">
        <v>1595</v>
      </c>
      <c r="AJ344" s="333">
        <v>1376</v>
      </c>
      <c r="AK344" s="333">
        <v>531</v>
      </c>
      <c r="AL344" s="333">
        <v>45</v>
      </c>
    </row>
    <row r="345" spans="1:38" ht="22.5" customHeight="1" x14ac:dyDescent="0.2">
      <c r="A345" s="539"/>
      <c r="B345" s="347"/>
      <c r="K345" s="545"/>
      <c r="L345" s="332" t="s">
        <v>102</v>
      </c>
      <c r="M345" s="351"/>
      <c r="N345" s="333">
        <v>2985</v>
      </c>
      <c r="O345" s="333">
        <v>1439</v>
      </c>
      <c r="P345" s="333">
        <v>1176</v>
      </c>
      <c r="Q345" s="333">
        <v>346</v>
      </c>
      <c r="R345" s="333">
        <v>24</v>
      </c>
      <c r="S345" s="333">
        <v>2717</v>
      </c>
      <c r="T345" s="333">
        <v>1212</v>
      </c>
      <c r="U345" s="333">
        <v>1088</v>
      </c>
      <c r="V345" s="333">
        <v>375</v>
      </c>
      <c r="W345" s="333">
        <v>42</v>
      </c>
      <c r="X345" s="333">
        <v>2570</v>
      </c>
      <c r="Y345" s="333">
        <v>1162</v>
      </c>
      <c r="Z345" s="333">
        <v>997</v>
      </c>
      <c r="AA345" s="333">
        <v>375</v>
      </c>
      <c r="AB345" s="333">
        <v>36</v>
      </c>
      <c r="AC345" s="333">
        <v>2497</v>
      </c>
      <c r="AD345" s="333">
        <v>1157</v>
      </c>
      <c r="AE345" s="333">
        <v>955</v>
      </c>
      <c r="AF345" s="333">
        <v>358</v>
      </c>
      <c r="AG345" s="333">
        <v>27</v>
      </c>
      <c r="AH345" s="333">
        <v>2410</v>
      </c>
      <c r="AI345" s="333">
        <v>1054</v>
      </c>
      <c r="AJ345" s="333">
        <v>980</v>
      </c>
      <c r="AK345" s="333">
        <v>338</v>
      </c>
      <c r="AL345" s="333">
        <v>38</v>
      </c>
    </row>
    <row r="346" spans="1:38" ht="22.5" customHeight="1" x14ac:dyDescent="0.2">
      <c r="A346" s="539"/>
      <c r="B346" s="347"/>
      <c r="K346" s="545"/>
      <c r="L346" s="332" t="s">
        <v>54</v>
      </c>
      <c r="M346" s="351"/>
      <c r="N346" s="333">
        <v>5991</v>
      </c>
      <c r="O346" s="333">
        <v>2961</v>
      </c>
      <c r="P346" s="333">
        <v>2233</v>
      </c>
      <c r="Q346" s="333">
        <v>747</v>
      </c>
      <c r="R346" s="333">
        <v>50</v>
      </c>
      <c r="S346" s="333">
        <v>5713</v>
      </c>
      <c r="T346" s="333">
        <v>2637</v>
      </c>
      <c r="U346" s="333">
        <v>2215</v>
      </c>
      <c r="V346" s="333">
        <v>764</v>
      </c>
      <c r="W346" s="333">
        <v>97</v>
      </c>
      <c r="X346" s="333">
        <v>5443</v>
      </c>
      <c r="Y346" s="333">
        <v>2578</v>
      </c>
      <c r="Z346" s="333">
        <v>1986</v>
      </c>
      <c r="AA346" s="333">
        <v>805</v>
      </c>
      <c r="AB346" s="333">
        <v>74</v>
      </c>
      <c r="AC346" s="333">
        <v>5310</v>
      </c>
      <c r="AD346" s="333">
        <v>2462</v>
      </c>
      <c r="AE346" s="333">
        <v>1965</v>
      </c>
      <c r="AF346" s="333">
        <v>821</v>
      </c>
      <c r="AG346" s="333">
        <v>62</v>
      </c>
      <c r="AH346" s="333">
        <v>5356</v>
      </c>
      <c r="AI346" s="333">
        <v>2408</v>
      </c>
      <c r="AJ346" s="333">
        <v>2093</v>
      </c>
      <c r="AK346" s="333">
        <v>780</v>
      </c>
      <c r="AL346" s="333">
        <v>75</v>
      </c>
    </row>
    <row r="347" spans="1:38" ht="22.5" customHeight="1" x14ac:dyDescent="0.2">
      <c r="A347" s="539"/>
      <c r="B347" s="347"/>
      <c r="K347" s="545"/>
      <c r="L347" s="332" t="s">
        <v>55</v>
      </c>
      <c r="M347" s="351"/>
      <c r="N347" s="333">
        <v>534</v>
      </c>
      <c r="O347" s="333">
        <v>204</v>
      </c>
      <c r="P347" s="333">
        <v>259</v>
      </c>
      <c r="Q347" s="333">
        <v>66</v>
      </c>
      <c r="R347" s="333">
        <v>5</v>
      </c>
      <c r="S347" s="333">
        <v>569</v>
      </c>
      <c r="T347" s="333">
        <v>206</v>
      </c>
      <c r="U347" s="333">
        <v>267</v>
      </c>
      <c r="V347" s="333">
        <v>82</v>
      </c>
      <c r="W347" s="333">
        <v>14</v>
      </c>
      <c r="X347" s="333">
        <v>574</v>
      </c>
      <c r="Y347" s="333">
        <v>214</v>
      </c>
      <c r="Z347" s="333">
        <v>238</v>
      </c>
      <c r="AA347" s="333">
        <v>111</v>
      </c>
      <c r="AB347" s="333">
        <v>11</v>
      </c>
      <c r="AC347" s="333">
        <v>542</v>
      </c>
      <c r="AD347" s="333">
        <v>208</v>
      </c>
      <c r="AE347" s="333">
        <v>237</v>
      </c>
      <c r="AF347" s="333">
        <v>91</v>
      </c>
      <c r="AG347" s="333">
        <v>6</v>
      </c>
      <c r="AH347" s="333">
        <v>599</v>
      </c>
      <c r="AI347" s="333">
        <v>241</v>
      </c>
      <c r="AJ347" s="333">
        <v>262</v>
      </c>
      <c r="AK347" s="333">
        <v>88</v>
      </c>
      <c r="AL347" s="333">
        <v>8</v>
      </c>
    </row>
    <row r="348" spans="1:38" ht="22.5" customHeight="1" x14ac:dyDescent="0.2">
      <c r="A348" s="539"/>
      <c r="B348" s="347"/>
      <c r="K348" s="545"/>
      <c r="L348" s="332" t="s">
        <v>284</v>
      </c>
      <c r="M348" s="351"/>
      <c r="N348" s="333">
        <v>186</v>
      </c>
      <c r="O348" s="333">
        <v>54</v>
      </c>
      <c r="P348" s="333">
        <v>109</v>
      </c>
      <c r="Q348" s="333">
        <v>21</v>
      </c>
      <c r="R348" s="333">
        <v>2</v>
      </c>
      <c r="S348" s="333">
        <v>173</v>
      </c>
      <c r="T348" s="333">
        <v>58</v>
      </c>
      <c r="U348" s="333">
        <v>89</v>
      </c>
      <c r="V348" s="333">
        <v>24</v>
      </c>
      <c r="W348" s="333">
        <v>2</v>
      </c>
      <c r="X348" s="333">
        <v>172</v>
      </c>
      <c r="Y348" s="333">
        <v>58</v>
      </c>
      <c r="Z348" s="333">
        <v>72</v>
      </c>
      <c r="AA348" s="333">
        <v>38</v>
      </c>
      <c r="AB348" s="333">
        <v>4</v>
      </c>
      <c r="AC348" s="333">
        <v>167</v>
      </c>
      <c r="AD348" s="333">
        <v>59</v>
      </c>
      <c r="AE348" s="333">
        <v>72</v>
      </c>
      <c r="AF348" s="333">
        <v>36</v>
      </c>
      <c r="AG348" s="334">
        <v>0</v>
      </c>
      <c r="AH348" s="333">
        <v>147</v>
      </c>
      <c r="AI348" s="333">
        <v>50</v>
      </c>
      <c r="AJ348" s="333">
        <v>66</v>
      </c>
      <c r="AK348" s="333">
        <v>31</v>
      </c>
      <c r="AL348" s="334">
        <v>0</v>
      </c>
    </row>
    <row r="349" spans="1:38" ht="22.5" customHeight="1" x14ac:dyDescent="0.2">
      <c r="A349" s="539"/>
      <c r="B349" s="347"/>
      <c r="K349" s="545"/>
      <c r="L349" s="332" t="s">
        <v>57</v>
      </c>
      <c r="M349" s="351"/>
      <c r="N349" s="333">
        <v>152</v>
      </c>
      <c r="O349" s="333">
        <v>78</v>
      </c>
      <c r="P349" s="333">
        <v>56</v>
      </c>
      <c r="Q349" s="333">
        <v>18</v>
      </c>
      <c r="R349" s="334">
        <v>0</v>
      </c>
      <c r="S349" s="333">
        <v>163</v>
      </c>
      <c r="T349" s="333">
        <v>72</v>
      </c>
      <c r="U349" s="333">
        <v>63</v>
      </c>
      <c r="V349" s="333">
        <v>25</v>
      </c>
      <c r="W349" s="333">
        <v>3</v>
      </c>
      <c r="X349" s="333">
        <v>160</v>
      </c>
      <c r="Y349" s="333">
        <v>71</v>
      </c>
      <c r="Z349" s="333">
        <v>57</v>
      </c>
      <c r="AA349" s="333">
        <v>29</v>
      </c>
      <c r="AB349" s="333">
        <v>3</v>
      </c>
      <c r="AC349" s="333">
        <v>154</v>
      </c>
      <c r="AD349" s="333">
        <v>68</v>
      </c>
      <c r="AE349" s="333">
        <v>59</v>
      </c>
      <c r="AF349" s="333">
        <v>25</v>
      </c>
      <c r="AG349" s="333">
        <v>2</v>
      </c>
      <c r="AH349" s="333">
        <v>140</v>
      </c>
      <c r="AI349" s="333">
        <v>66</v>
      </c>
      <c r="AJ349" s="333">
        <v>53</v>
      </c>
      <c r="AK349" s="333">
        <v>18</v>
      </c>
      <c r="AL349" s="333">
        <v>3</v>
      </c>
    </row>
    <row r="350" spans="1:38" ht="22.5" customHeight="1" x14ac:dyDescent="0.2">
      <c r="A350" s="539"/>
      <c r="B350" s="347"/>
      <c r="K350" s="545"/>
      <c r="L350" s="332" t="s">
        <v>285</v>
      </c>
      <c r="M350" s="351"/>
      <c r="N350" s="333">
        <v>62</v>
      </c>
      <c r="O350" s="333">
        <v>31</v>
      </c>
      <c r="P350" s="333">
        <v>25</v>
      </c>
      <c r="Q350" s="333">
        <v>6</v>
      </c>
      <c r="R350" s="334">
        <v>0</v>
      </c>
      <c r="S350" s="333">
        <v>52</v>
      </c>
      <c r="T350" s="333">
        <v>27</v>
      </c>
      <c r="U350" s="333">
        <v>17</v>
      </c>
      <c r="V350" s="333">
        <v>4</v>
      </c>
      <c r="W350" s="333">
        <v>4</v>
      </c>
      <c r="X350" s="333">
        <v>36</v>
      </c>
      <c r="Y350" s="333">
        <v>18</v>
      </c>
      <c r="Z350" s="333">
        <v>14</v>
      </c>
      <c r="AA350" s="333">
        <v>3</v>
      </c>
      <c r="AB350" s="333">
        <v>1</v>
      </c>
      <c r="AC350" s="333">
        <v>31</v>
      </c>
      <c r="AD350" s="333">
        <v>21</v>
      </c>
      <c r="AE350" s="333">
        <v>7</v>
      </c>
      <c r="AF350" s="333">
        <v>3</v>
      </c>
      <c r="AG350" s="334">
        <v>0</v>
      </c>
      <c r="AH350" s="333">
        <v>28</v>
      </c>
      <c r="AI350" s="333">
        <v>16</v>
      </c>
      <c r="AJ350" s="333">
        <v>8</v>
      </c>
      <c r="AK350" s="333">
        <v>1</v>
      </c>
      <c r="AL350" s="333">
        <v>3</v>
      </c>
    </row>
    <row r="351" spans="1:38" ht="22.5" x14ac:dyDescent="0.2">
      <c r="A351" s="539"/>
      <c r="B351" s="347"/>
      <c r="K351" s="545"/>
      <c r="L351" s="332" t="s">
        <v>286</v>
      </c>
      <c r="M351" s="351"/>
      <c r="N351" s="333">
        <v>2362</v>
      </c>
      <c r="O351" s="333">
        <v>1156</v>
      </c>
      <c r="P351" s="333">
        <v>893</v>
      </c>
      <c r="Q351" s="333">
        <v>283</v>
      </c>
      <c r="R351" s="333">
        <v>30</v>
      </c>
      <c r="S351" s="333">
        <v>2183</v>
      </c>
      <c r="T351" s="333">
        <v>984</v>
      </c>
      <c r="U351" s="333">
        <v>864</v>
      </c>
      <c r="V351" s="333">
        <v>276</v>
      </c>
      <c r="W351" s="333">
        <v>59</v>
      </c>
      <c r="X351" s="333">
        <v>2153</v>
      </c>
      <c r="Y351" s="333">
        <v>964</v>
      </c>
      <c r="Z351" s="333">
        <v>808</v>
      </c>
      <c r="AA351" s="333">
        <v>335</v>
      </c>
      <c r="AB351" s="333">
        <v>46</v>
      </c>
      <c r="AC351" s="333">
        <v>2003</v>
      </c>
      <c r="AD351" s="333">
        <v>879</v>
      </c>
      <c r="AE351" s="333">
        <v>778</v>
      </c>
      <c r="AF351" s="333">
        <v>308</v>
      </c>
      <c r="AG351" s="333">
        <v>38</v>
      </c>
      <c r="AH351" s="333">
        <v>1937</v>
      </c>
      <c r="AI351" s="333">
        <v>820</v>
      </c>
      <c r="AJ351" s="333">
        <v>803</v>
      </c>
      <c r="AK351" s="333">
        <v>271</v>
      </c>
      <c r="AL351" s="333">
        <v>43</v>
      </c>
    </row>
    <row r="352" spans="1:38" ht="22.5" x14ac:dyDescent="0.2">
      <c r="A352" s="539"/>
      <c r="B352" s="347"/>
      <c r="K352" s="545"/>
      <c r="L352" s="332" t="s">
        <v>170</v>
      </c>
      <c r="M352" s="351"/>
      <c r="N352" s="333">
        <v>1855</v>
      </c>
      <c r="O352" s="333">
        <v>925</v>
      </c>
      <c r="P352" s="333">
        <v>660</v>
      </c>
      <c r="Q352" s="333">
        <v>254</v>
      </c>
      <c r="R352" s="333">
        <v>16</v>
      </c>
      <c r="S352" s="333">
        <v>1858</v>
      </c>
      <c r="T352" s="333">
        <v>859</v>
      </c>
      <c r="U352" s="333">
        <v>680</v>
      </c>
      <c r="V352" s="333">
        <v>290</v>
      </c>
      <c r="W352" s="333">
        <v>29</v>
      </c>
      <c r="X352" s="333">
        <v>1786</v>
      </c>
      <c r="Y352" s="333">
        <v>850</v>
      </c>
      <c r="Z352" s="333">
        <v>615</v>
      </c>
      <c r="AA352" s="333">
        <v>302</v>
      </c>
      <c r="AB352" s="333">
        <v>19</v>
      </c>
      <c r="AC352" s="333">
        <v>1651</v>
      </c>
      <c r="AD352" s="333">
        <v>788</v>
      </c>
      <c r="AE352" s="333">
        <v>581</v>
      </c>
      <c r="AF352" s="333">
        <v>273</v>
      </c>
      <c r="AG352" s="333">
        <v>9</v>
      </c>
      <c r="AH352" s="333">
        <v>1632</v>
      </c>
      <c r="AI352" s="333">
        <v>742</v>
      </c>
      <c r="AJ352" s="333">
        <v>615</v>
      </c>
      <c r="AK352" s="333">
        <v>264</v>
      </c>
      <c r="AL352" s="333">
        <v>11</v>
      </c>
    </row>
    <row r="353" spans="1:38" ht="22.5" x14ac:dyDescent="0.2">
      <c r="A353" s="539"/>
      <c r="B353" s="347"/>
      <c r="K353" s="545"/>
      <c r="L353" s="332" t="s">
        <v>60</v>
      </c>
      <c r="M353" s="351"/>
      <c r="N353" s="333">
        <v>1460</v>
      </c>
      <c r="O353" s="333">
        <v>660</v>
      </c>
      <c r="P353" s="333">
        <v>598</v>
      </c>
      <c r="Q353" s="333">
        <v>194</v>
      </c>
      <c r="R353" s="333">
        <v>8</v>
      </c>
      <c r="S353" s="333">
        <v>1360</v>
      </c>
      <c r="T353" s="333">
        <v>541</v>
      </c>
      <c r="U353" s="333">
        <v>605</v>
      </c>
      <c r="V353" s="333">
        <v>201</v>
      </c>
      <c r="W353" s="333">
        <v>13</v>
      </c>
      <c r="X353" s="333">
        <v>1228</v>
      </c>
      <c r="Y353" s="333">
        <v>535</v>
      </c>
      <c r="Z353" s="333">
        <v>484</v>
      </c>
      <c r="AA353" s="333">
        <v>195</v>
      </c>
      <c r="AB353" s="333">
        <v>14</v>
      </c>
      <c r="AC353" s="333">
        <v>1299</v>
      </c>
      <c r="AD353" s="333">
        <v>541</v>
      </c>
      <c r="AE353" s="333">
        <v>534</v>
      </c>
      <c r="AF353" s="333">
        <v>213</v>
      </c>
      <c r="AG353" s="333">
        <v>11</v>
      </c>
      <c r="AH353" s="333">
        <v>1368</v>
      </c>
      <c r="AI353" s="333">
        <v>583</v>
      </c>
      <c r="AJ353" s="333">
        <v>541</v>
      </c>
      <c r="AK353" s="333">
        <v>224</v>
      </c>
      <c r="AL353" s="333">
        <v>20</v>
      </c>
    </row>
    <row r="354" spans="1:38" ht="22.5" customHeight="1" x14ac:dyDescent="0.2">
      <c r="A354" s="539"/>
      <c r="B354" s="347"/>
      <c r="K354" s="545"/>
      <c r="L354" s="332" t="s">
        <v>171</v>
      </c>
      <c r="M354" s="351"/>
      <c r="N354" s="333">
        <v>598</v>
      </c>
      <c r="O354" s="333">
        <v>294</v>
      </c>
      <c r="P354" s="333">
        <v>234</v>
      </c>
      <c r="Q354" s="333">
        <v>69</v>
      </c>
      <c r="R354" s="333">
        <v>1</v>
      </c>
      <c r="S354" s="333">
        <v>629</v>
      </c>
      <c r="T354" s="333">
        <v>319</v>
      </c>
      <c r="U354" s="333">
        <v>238</v>
      </c>
      <c r="V354" s="333">
        <v>67</v>
      </c>
      <c r="W354" s="333">
        <v>5</v>
      </c>
      <c r="X354" s="333">
        <v>608</v>
      </c>
      <c r="Y354" s="333">
        <v>295</v>
      </c>
      <c r="Z354" s="333">
        <v>240</v>
      </c>
      <c r="AA354" s="333">
        <v>68</v>
      </c>
      <c r="AB354" s="333">
        <v>5</v>
      </c>
      <c r="AC354" s="333">
        <v>655</v>
      </c>
      <c r="AD354" s="333">
        <v>314</v>
      </c>
      <c r="AE354" s="333">
        <v>229</v>
      </c>
      <c r="AF354" s="333">
        <v>102</v>
      </c>
      <c r="AG354" s="333">
        <v>10</v>
      </c>
      <c r="AH354" s="333">
        <v>764</v>
      </c>
      <c r="AI354" s="333">
        <v>357</v>
      </c>
      <c r="AJ354" s="333">
        <v>304</v>
      </c>
      <c r="AK354" s="333">
        <v>97</v>
      </c>
      <c r="AL354" s="333">
        <v>6</v>
      </c>
    </row>
    <row r="355" spans="1:38" ht="22.5" customHeight="1" x14ac:dyDescent="0.2">
      <c r="A355" s="539"/>
      <c r="B355" s="347"/>
      <c r="K355" s="545"/>
      <c r="L355" s="332" t="s">
        <v>287</v>
      </c>
      <c r="M355" s="351"/>
      <c r="N355" s="333">
        <v>196</v>
      </c>
      <c r="O355" s="333">
        <v>104</v>
      </c>
      <c r="P355" s="333">
        <v>84</v>
      </c>
      <c r="Q355" s="333">
        <v>8</v>
      </c>
      <c r="R355" s="334">
        <v>0</v>
      </c>
      <c r="S355" s="333">
        <v>202</v>
      </c>
      <c r="T355" s="333">
        <v>114</v>
      </c>
      <c r="U355" s="333">
        <v>79</v>
      </c>
      <c r="V355" s="333">
        <v>8</v>
      </c>
      <c r="W355" s="333">
        <v>1</v>
      </c>
      <c r="X355" s="333">
        <v>211</v>
      </c>
      <c r="Y355" s="333">
        <v>132</v>
      </c>
      <c r="Z355" s="333">
        <v>65</v>
      </c>
      <c r="AA355" s="333">
        <v>14</v>
      </c>
      <c r="AB355" s="334">
        <v>0</v>
      </c>
      <c r="AC355" s="333">
        <v>216</v>
      </c>
      <c r="AD355" s="333">
        <v>129</v>
      </c>
      <c r="AE355" s="333">
        <v>74</v>
      </c>
      <c r="AF355" s="333">
        <v>13</v>
      </c>
      <c r="AG355" s="334">
        <v>0</v>
      </c>
      <c r="AH355" s="333">
        <v>228</v>
      </c>
      <c r="AI355" s="333">
        <v>131</v>
      </c>
      <c r="AJ355" s="333">
        <v>85</v>
      </c>
      <c r="AK355" s="333">
        <v>12</v>
      </c>
      <c r="AL355" s="334">
        <v>0</v>
      </c>
    </row>
    <row r="356" spans="1:38" ht="22.5" customHeight="1" x14ac:dyDescent="0.2">
      <c r="A356" s="539"/>
      <c r="B356" s="347"/>
      <c r="K356" s="545"/>
      <c r="L356" s="332" t="s">
        <v>288</v>
      </c>
      <c r="M356" s="351"/>
      <c r="N356" s="333">
        <v>1864</v>
      </c>
      <c r="O356" s="333">
        <v>1151</v>
      </c>
      <c r="P356" s="333">
        <v>537</v>
      </c>
      <c r="Q356" s="333">
        <v>153</v>
      </c>
      <c r="R356" s="333">
        <v>23</v>
      </c>
      <c r="S356" s="333">
        <v>1925</v>
      </c>
      <c r="T356" s="333">
        <v>1069</v>
      </c>
      <c r="U356" s="333">
        <v>639</v>
      </c>
      <c r="V356" s="333">
        <v>154</v>
      </c>
      <c r="W356" s="333">
        <v>63</v>
      </c>
      <c r="X356" s="333">
        <v>1846</v>
      </c>
      <c r="Y356" s="333">
        <v>1011</v>
      </c>
      <c r="Z356" s="333">
        <v>628</v>
      </c>
      <c r="AA356" s="333">
        <v>171</v>
      </c>
      <c r="AB356" s="333">
        <v>36</v>
      </c>
      <c r="AC356" s="333">
        <v>1724</v>
      </c>
      <c r="AD356" s="333">
        <v>993</v>
      </c>
      <c r="AE356" s="333">
        <v>542</v>
      </c>
      <c r="AF356" s="333">
        <v>158</v>
      </c>
      <c r="AG356" s="333">
        <v>31</v>
      </c>
      <c r="AH356" s="333">
        <v>1766</v>
      </c>
      <c r="AI356" s="333">
        <v>946</v>
      </c>
      <c r="AJ356" s="333">
        <v>588</v>
      </c>
      <c r="AK356" s="333">
        <v>192</v>
      </c>
      <c r="AL356" s="333">
        <v>40</v>
      </c>
    </row>
    <row r="357" spans="1:38" ht="22.5" customHeight="1" x14ac:dyDescent="0.2">
      <c r="A357" s="539"/>
      <c r="B357" s="347"/>
      <c r="K357" s="545"/>
      <c r="L357" s="332" t="s">
        <v>289</v>
      </c>
      <c r="M357" s="351"/>
      <c r="N357" s="333">
        <v>4104</v>
      </c>
      <c r="O357" s="333">
        <v>1778</v>
      </c>
      <c r="P357" s="333">
        <v>1693</v>
      </c>
      <c r="Q357" s="333">
        <v>604</v>
      </c>
      <c r="R357" s="333">
        <v>29</v>
      </c>
      <c r="S357" s="333">
        <v>3853</v>
      </c>
      <c r="T357" s="333">
        <v>1538</v>
      </c>
      <c r="U357" s="333">
        <v>1631</v>
      </c>
      <c r="V357" s="333">
        <v>642</v>
      </c>
      <c r="W357" s="333">
        <v>42</v>
      </c>
      <c r="X357" s="333">
        <v>3705</v>
      </c>
      <c r="Y357" s="333">
        <v>1569</v>
      </c>
      <c r="Z357" s="333">
        <v>1405</v>
      </c>
      <c r="AA357" s="333">
        <v>686</v>
      </c>
      <c r="AB357" s="333">
        <v>45</v>
      </c>
      <c r="AC357" s="333">
        <v>3652</v>
      </c>
      <c r="AD357" s="333">
        <v>1471</v>
      </c>
      <c r="AE357" s="333">
        <v>1477</v>
      </c>
      <c r="AF357" s="333">
        <v>673</v>
      </c>
      <c r="AG357" s="333">
        <v>31</v>
      </c>
      <c r="AH357" s="333">
        <v>3613</v>
      </c>
      <c r="AI357" s="333">
        <v>1447</v>
      </c>
      <c r="AJ357" s="333">
        <v>1517</v>
      </c>
      <c r="AK357" s="333">
        <v>610</v>
      </c>
      <c r="AL357" s="333">
        <v>39</v>
      </c>
    </row>
    <row r="358" spans="1:38" ht="22.5" customHeight="1" x14ac:dyDescent="0.2">
      <c r="A358" s="539"/>
      <c r="B358" s="347"/>
      <c r="K358" s="545"/>
      <c r="L358" s="332" t="s">
        <v>64</v>
      </c>
      <c r="M358" s="351"/>
      <c r="N358" s="333">
        <v>353</v>
      </c>
      <c r="O358" s="333">
        <v>172</v>
      </c>
      <c r="P358" s="333">
        <v>134</v>
      </c>
      <c r="Q358" s="333">
        <v>46</v>
      </c>
      <c r="R358" s="333">
        <v>1</v>
      </c>
      <c r="S358" s="333">
        <v>385</v>
      </c>
      <c r="T358" s="333">
        <v>186</v>
      </c>
      <c r="U358" s="333">
        <v>150</v>
      </c>
      <c r="V358" s="333">
        <v>44</v>
      </c>
      <c r="W358" s="333">
        <v>5</v>
      </c>
      <c r="X358" s="333">
        <v>384</v>
      </c>
      <c r="Y358" s="333">
        <v>185</v>
      </c>
      <c r="Z358" s="333">
        <v>148</v>
      </c>
      <c r="AA358" s="333">
        <v>48</v>
      </c>
      <c r="AB358" s="333">
        <v>3</v>
      </c>
      <c r="AC358" s="333">
        <v>405</v>
      </c>
      <c r="AD358" s="333">
        <v>184</v>
      </c>
      <c r="AE358" s="333">
        <v>143</v>
      </c>
      <c r="AF358" s="333">
        <v>72</v>
      </c>
      <c r="AG358" s="333">
        <v>6</v>
      </c>
      <c r="AH358" s="333">
        <v>506</v>
      </c>
      <c r="AI358" s="333">
        <v>237</v>
      </c>
      <c r="AJ358" s="333">
        <v>201</v>
      </c>
      <c r="AK358" s="333">
        <v>65</v>
      </c>
      <c r="AL358" s="333">
        <v>3</v>
      </c>
    </row>
    <row r="359" spans="1:38" ht="22.5" customHeight="1" x14ac:dyDescent="0.2">
      <c r="A359" s="539"/>
      <c r="B359" s="347"/>
      <c r="K359" s="545"/>
      <c r="L359" s="332" t="s">
        <v>290</v>
      </c>
      <c r="M359" s="351"/>
      <c r="N359" s="333">
        <v>212</v>
      </c>
      <c r="O359" s="333">
        <v>69</v>
      </c>
      <c r="P359" s="333">
        <v>130</v>
      </c>
      <c r="Q359" s="333">
        <v>11</v>
      </c>
      <c r="R359" s="333">
        <v>2</v>
      </c>
      <c r="S359" s="333">
        <v>121</v>
      </c>
      <c r="T359" s="333">
        <v>51</v>
      </c>
      <c r="U359" s="333">
        <v>63</v>
      </c>
      <c r="V359" s="333">
        <v>6</v>
      </c>
      <c r="W359" s="333">
        <v>1</v>
      </c>
      <c r="X359" s="333">
        <v>87</v>
      </c>
      <c r="Y359" s="333">
        <v>29</v>
      </c>
      <c r="Z359" s="333">
        <v>45</v>
      </c>
      <c r="AA359" s="333">
        <v>12</v>
      </c>
      <c r="AB359" s="333">
        <v>1</v>
      </c>
      <c r="AC359" s="333">
        <v>74</v>
      </c>
      <c r="AD359" s="333">
        <v>24</v>
      </c>
      <c r="AE359" s="333">
        <v>41</v>
      </c>
      <c r="AF359" s="333">
        <v>9</v>
      </c>
      <c r="AG359" s="334">
        <v>0</v>
      </c>
      <c r="AH359" s="333">
        <v>72</v>
      </c>
      <c r="AI359" s="333">
        <v>19</v>
      </c>
      <c r="AJ359" s="333">
        <v>50</v>
      </c>
      <c r="AK359" s="333">
        <v>2</v>
      </c>
      <c r="AL359" s="333">
        <v>1</v>
      </c>
    </row>
    <row r="360" spans="1:38" ht="22.5" x14ac:dyDescent="0.2">
      <c r="A360" s="539"/>
      <c r="B360" s="347"/>
      <c r="K360" s="545"/>
      <c r="L360" s="332" t="s">
        <v>40</v>
      </c>
      <c r="M360" s="351"/>
      <c r="N360" s="333">
        <v>352</v>
      </c>
      <c r="O360" s="333">
        <v>152</v>
      </c>
      <c r="P360" s="333">
        <v>149</v>
      </c>
      <c r="Q360" s="333">
        <v>51</v>
      </c>
      <c r="R360" s="334">
        <v>0</v>
      </c>
      <c r="S360" s="333">
        <v>265</v>
      </c>
      <c r="T360" s="333">
        <v>93</v>
      </c>
      <c r="U360" s="333">
        <v>111</v>
      </c>
      <c r="V360" s="333">
        <v>59</v>
      </c>
      <c r="W360" s="333">
        <v>2</v>
      </c>
      <c r="X360" s="333">
        <v>284</v>
      </c>
      <c r="Y360" s="333">
        <v>114</v>
      </c>
      <c r="Z360" s="333">
        <v>97</v>
      </c>
      <c r="AA360" s="333">
        <v>73</v>
      </c>
      <c r="AB360" s="334">
        <v>0</v>
      </c>
      <c r="AC360" s="333">
        <v>286</v>
      </c>
      <c r="AD360" s="333">
        <v>93</v>
      </c>
      <c r="AE360" s="333">
        <v>103</v>
      </c>
      <c r="AF360" s="333">
        <v>90</v>
      </c>
      <c r="AG360" s="334">
        <v>0</v>
      </c>
      <c r="AH360" s="333">
        <v>265</v>
      </c>
      <c r="AI360" s="333">
        <v>66</v>
      </c>
      <c r="AJ360" s="333">
        <v>136</v>
      </c>
      <c r="AK360" s="333">
        <v>62</v>
      </c>
      <c r="AL360" s="333">
        <v>1</v>
      </c>
    </row>
    <row r="361" spans="1:38" ht="22.5" x14ac:dyDescent="0.2">
      <c r="A361" s="539"/>
      <c r="B361" s="347"/>
      <c r="K361" s="545"/>
      <c r="L361" s="332" t="s">
        <v>291</v>
      </c>
      <c r="M361" s="351"/>
      <c r="N361" s="333">
        <v>4089</v>
      </c>
      <c r="O361" s="333">
        <v>2051</v>
      </c>
      <c r="P361" s="333">
        <v>1473</v>
      </c>
      <c r="Q361" s="333">
        <v>540</v>
      </c>
      <c r="R361" s="333">
        <v>25</v>
      </c>
      <c r="S361" s="333">
        <v>3736</v>
      </c>
      <c r="T361" s="333">
        <v>1775</v>
      </c>
      <c r="U361" s="333">
        <v>1361</v>
      </c>
      <c r="V361" s="333">
        <v>566</v>
      </c>
      <c r="W361" s="333">
        <v>34</v>
      </c>
      <c r="X361" s="333">
        <v>3514</v>
      </c>
      <c r="Y361" s="333">
        <v>1735</v>
      </c>
      <c r="Z361" s="333">
        <v>1177</v>
      </c>
      <c r="AA361" s="333">
        <v>579</v>
      </c>
      <c r="AB361" s="333">
        <v>23</v>
      </c>
      <c r="AC361" s="333">
        <v>3485</v>
      </c>
      <c r="AD361" s="333">
        <v>1668</v>
      </c>
      <c r="AE361" s="333">
        <v>1214</v>
      </c>
      <c r="AF361" s="333">
        <v>588</v>
      </c>
      <c r="AG361" s="333">
        <v>15</v>
      </c>
      <c r="AH361" s="333">
        <v>3507</v>
      </c>
      <c r="AI361" s="333">
        <v>1585</v>
      </c>
      <c r="AJ361" s="333">
        <v>1331</v>
      </c>
      <c r="AK361" s="333">
        <v>563</v>
      </c>
      <c r="AL361" s="333">
        <v>28</v>
      </c>
    </row>
    <row r="362" spans="1:38" ht="22.5" customHeight="1" x14ac:dyDescent="0.2">
      <c r="A362" s="539"/>
      <c r="B362" s="347"/>
      <c r="K362" s="545"/>
      <c r="L362" s="332" t="s">
        <v>293</v>
      </c>
      <c r="M362" s="351"/>
      <c r="N362" s="333">
        <v>350</v>
      </c>
      <c r="O362" s="333">
        <v>90</v>
      </c>
      <c r="P362" s="333">
        <v>231</v>
      </c>
      <c r="Q362" s="333">
        <v>24</v>
      </c>
      <c r="R362" s="333">
        <v>5</v>
      </c>
      <c r="S362" s="333">
        <v>512</v>
      </c>
      <c r="T362" s="333">
        <v>132</v>
      </c>
      <c r="U362" s="333">
        <v>315</v>
      </c>
      <c r="V362" s="333">
        <v>42</v>
      </c>
      <c r="W362" s="333">
        <v>23</v>
      </c>
      <c r="X362" s="333">
        <v>445</v>
      </c>
      <c r="Y362" s="333">
        <v>116</v>
      </c>
      <c r="Z362" s="333">
        <v>244</v>
      </c>
      <c r="AA362" s="333">
        <v>56</v>
      </c>
      <c r="AB362" s="333">
        <v>29</v>
      </c>
      <c r="AC362" s="333">
        <v>412</v>
      </c>
      <c r="AD362" s="333">
        <v>98</v>
      </c>
      <c r="AE362" s="333">
        <v>252</v>
      </c>
      <c r="AF362" s="333">
        <v>42</v>
      </c>
      <c r="AG362" s="333">
        <v>20</v>
      </c>
      <c r="AH362" s="333">
        <v>442</v>
      </c>
      <c r="AI362" s="333">
        <v>114</v>
      </c>
      <c r="AJ362" s="333">
        <v>269</v>
      </c>
      <c r="AK362" s="333">
        <v>37</v>
      </c>
      <c r="AL362" s="333">
        <v>22</v>
      </c>
    </row>
    <row r="363" spans="1:38" ht="22.5" customHeight="1" x14ac:dyDescent="0.2">
      <c r="A363" s="539"/>
      <c r="B363" s="347"/>
      <c r="K363" s="545"/>
      <c r="L363" s="332" t="s">
        <v>271</v>
      </c>
      <c r="M363" s="351"/>
      <c r="N363" s="333">
        <v>6533</v>
      </c>
      <c r="O363" s="333">
        <v>3170</v>
      </c>
      <c r="P363" s="333">
        <v>2494</v>
      </c>
      <c r="Q363" s="333">
        <v>814</v>
      </c>
      <c r="R363" s="333">
        <v>55</v>
      </c>
      <c r="S363" s="333">
        <v>6284</v>
      </c>
      <c r="T363" s="333">
        <v>2844</v>
      </c>
      <c r="U363" s="333">
        <v>2483</v>
      </c>
      <c r="V363" s="333">
        <v>846</v>
      </c>
      <c r="W363" s="333">
        <v>111</v>
      </c>
      <c r="X363" s="333">
        <v>6022</v>
      </c>
      <c r="Y363" s="333">
        <v>2794</v>
      </c>
      <c r="Z363" s="333">
        <v>2226</v>
      </c>
      <c r="AA363" s="333">
        <v>917</v>
      </c>
      <c r="AB363" s="333">
        <v>85</v>
      </c>
      <c r="AC363" s="333">
        <v>5855</v>
      </c>
      <c r="AD363" s="333">
        <v>2672</v>
      </c>
      <c r="AE363" s="333">
        <v>2203</v>
      </c>
      <c r="AF363" s="333">
        <v>912</v>
      </c>
      <c r="AG363" s="333">
        <v>68</v>
      </c>
      <c r="AH363" s="333">
        <v>5957</v>
      </c>
      <c r="AI363" s="333">
        <v>2649</v>
      </c>
      <c r="AJ363" s="333">
        <v>2356</v>
      </c>
      <c r="AK363" s="333">
        <v>869</v>
      </c>
      <c r="AL363" s="333">
        <v>83</v>
      </c>
    </row>
    <row r="364" spans="1:38" ht="22.5" x14ac:dyDescent="0.2">
      <c r="A364" s="539"/>
      <c r="B364" s="347"/>
      <c r="K364" s="545"/>
      <c r="L364" s="332" t="s">
        <v>359</v>
      </c>
      <c r="M364" s="351"/>
      <c r="N364" s="333">
        <v>6183</v>
      </c>
      <c r="O364" s="333">
        <v>3080</v>
      </c>
      <c r="P364" s="333">
        <v>2263</v>
      </c>
      <c r="Q364" s="333">
        <v>790</v>
      </c>
      <c r="R364" s="333">
        <v>50</v>
      </c>
      <c r="S364" s="333">
        <v>5772</v>
      </c>
      <c r="T364" s="333">
        <v>2712</v>
      </c>
      <c r="U364" s="333">
        <v>2168</v>
      </c>
      <c r="V364" s="333">
        <v>804</v>
      </c>
      <c r="W364" s="333">
        <v>88</v>
      </c>
      <c r="X364" s="333">
        <v>5577</v>
      </c>
      <c r="Y364" s="333">
        <v>2678</v>
      </c>
      <c r="Z364" s="333">
        <v>1982</v>
      </c>
      <c r="AA364" s="333">
        <v>861</v>
      </c>
      <c r="AB364" s="333">
        <v>56</v>
      </c>
      <c r="AC364" s="333">
        <v>5443</v>
      </c>
      <c r="AD364" s="333">
        <v>2574</v>
      </c>
      <c r="AE364" s="333">
        <v>1951</v>
      </c>
      <c r="AF364" s="333">
        <v>870</v>
      </c>
      <c r="AG364" s="333">
        <v>48</v>
      </c>
      <c r="AH364" s="333">
        <v>5515</v>
      </c>
      <c r="AI364" s="333">
        <v>2535</v>
      </c>
      <c r="AJ364" s="333">
        <v>2087</v>
      </c>
      <c r="AK364" s="333">
        <v>832</v>
      </c>
      <c r="AL364" s="333">
        <v>61</v>
      </c>
    </row>
    <row r="365" spans="1:38" ht="22.5" customHeight="1" x14ac:dyDescent="0.2">
      <c r="A365" s="539"/>
      <c r="B365" s="347"/>
      <c r="K365" s="545"/>
      <c r="L365" s="332" t="s">
        <v>41</v>
      </c>
      <c r="M365" s="351"/>
      <c r="N365" s="333">
        <v>820</v>
      </c>
      <c r="O365" s="333">
        <v>395</v>
      </c>
      <c r="P365" s="333">
        <v>309</v>
      </c>
      <c r="Q365" s="333">
        <v>113</v>
      </c>
      <c r="R365" s="333">
        <v>3</v>
      </c>
      <c r="S365" s="333">
        <v>836</v>
      </c>
      <c r="T365" s="333">
        <v>349</v>
      </c>
      <c r="U365" s="333">
        <v>337</v>
      </c>
      <c r="V365" s="333">
        <v>147</v>
      </c>
      <c r="W365" s="333">
        <v>3</v>
      </c>
      <c r="X365" s="333">
        <v>641</v>
      </c>
      <c r="Y365" s="333">
        <v>298</v>
      </c>
      <c r="Z365" s="333">
        <v>214</v>
      </c>
      <c r="AA365" s="333">
        <v>128</v>
      </c>
      <c r="AB365" s="333">
        <v>1</v>
      </c>
      <c r="AC365" s="333">
        <v>771</v>
      </c>
      <c r="AD365" s="333">
        <v>342</v>
      </c>
      <c r="AE365" s="333">
        <v>283</v>
      </c>
      <c r="AF365" s="333">
        <v>145</v>
      </c>
      <c r="AG365" s="333">
        <v>1</v>
      </c>
      <c r="AH365" s="333">
        <v>714</v>
      </c>
      <c r="AI365" s="333">
        <v>305</v>
      </c>
      <c r="AJ365" s="333">
        <v>273</v>
      </c>
      <c r="AK365" s="333">
        <v>132</v>
      </c>
      <c r="AL365" s="333">
        <v>4</v>
      </c>
    </row>
    <row r="366" spans="1:38" ht="22.5" customHeight="1" x14ac:dyDescent="0.2">
      <c r="A366" s="539"/>
      <c r="B366" s="347"/>
      <c r="K366" s="545"/>
      <c r="L366" s="332" t="s">
        <v>42</v>
      </c>
      <c r="M366" s="351"/>
      <c r="N366" s="333">
        <v>846</v>
      </c>
      <c r="O366" s="333">
        <v>404</v>
      </c>
      <c r="P366" s="333">
        <v>311</v>
      </c>
      <c r="Q366" s="333">
        <v>128</v>
      </c>
      <c r="R366" s="333">
        <v>3</v>
      </c>
      <c r="S366" s="333">
        <v>790</v>
      </c>
      <c r="T366" s="333">
        <v>394</v>
      </c>
      <c r="U366" s="333">
        <v>264</v>
      </c>
      <c r="V366" s="333">
        <v>129</v>
      </c>
      <c r="W366" s="333">
        <v>3</v>
      </c>
      <c r="X366" s="333">
        <v>831</v>
      </c>
      <c r="Y366" s="333">
        <v>415</v>
      </c>
      <c r="Z366" s="333">
        <v>273</v>
      </c>
      <c r="AA366" s="333">
        <v>135</v>
      </c>
      <c r="AB366" s="333">
        <v>8</v>
      </c>
      <c r="AC366" s="333">
        <v>695</v>
      </c>
      <c r="AD366" s="333">
        <v>336</v>
      </c>
      <c r="AE366" s="333">
        <v>241</v>
      </c>
      <c r="AF366" s="333">
        <v>116</v>
      </c>
      <c r="AG366" s="333">
        <v>2</v>
      </c>
      <c r="AH366" s="333">
        <v>758</v>
      </c>
      <c r="AI366" s="333">
        <v>339</v>
      </c>
      <c r="AJ366" s="333">
        <v>283</v>
      </c>
      <c r="AK366" s="333">
        <v>133</v>
      </c>
      <c r="AL366" s="333">
        <v>3</v>
      </c>
    </row>
    <row r="367" spans="1:38" ht="22.5" customHeight="1" x14ac:dyDescent="0.2">
      <c r="A367" s="539"/>
      <c r="B367" s="347"/>
      <c r="K367" s="545"/>
      <c r="L367" s="332" t="s">
        <v>43</v>
      </c>
      <c r="M367" s="351"/>
      <c r="N367" s="333">
        <v>1031</v>
      </c>
      <c r="O367" s="333">
        <v>551</v>
      </c>
      <c r="P367" s="333">
        <v>335</v>
      </c>
      <c r="Q367" s="333">
        <v>133</v>
      </c>
      <c r="R367" s="333">
        <v>12</v>
      </c>
      <c r="S367" s="333">
        <v>925</v>
      </c>
      <c r="T367" s="333">
        <v>468</v>
      </c>
      <c r="U367" s="333">
        <v>311</v>
      </c>
      <c r="V367" s="333">
        <v>132</v>
      </c>
      <c r="W367" s="333">
        <v>14</v>
      </c>
      <c r="X367" s="333">
        <v>875</v>
      </c>
      <c r="Y367" s="333">
        <v>457</v>
      </c>
      <c r="Z367" s="333">
        <v>281</v>
      </c>
      <c r="AA367" s="333">
        <v>130</v>
      </c>
      <c r="AB367" s="333">
        <v>7</v>
      </c>
      <c r="AC367" s="333">
        <v>924</v>
      </c>
      <c r="AD367" s="333">
        <v>497</v>
      </c>
      <c r="AE367" s="333">
        <v>296</v>
      </c>
      <c r="AF367" s="333">
        <v>126</v>
      </c>
      <c r="AG367" s="333">
        <v>5</v>
      </c>
      <c r="AH367" s="333">
        <v>851</v>
      </c>
      <c r="AI367" s="333">
        <v>417</v>
      </c>
      <c r="AJ367" s="333">
        <v>296</v>
      </c>
      <c r="AK367" s="333">
        <v>129</v>
      </c>
      <c r="AL367" s="333">
        <v>9</v>
      </c>
    </row>
    <row r="368" spans="1:38" ht="22.5" customHeight="1" x14ac:dyDescent="0.2">
      <c r="A368" s="539"/>
      <c r="B368" s="347"/>
      <c r="K368" s="545"/>
      <c r="L368" s="332" t="s">
        <v>44</v>
      </c>
      <c r="M368" s="351"/>
      <c r="N368" s="333">
        <v>1040</v>
      </c>
      <c r="O368" s="333">
        <v>549</v>
      </c>
      <c r="P368" s="333">
        <v>369</v>
      </c>
      <c r="Q368" s="333">
        <v>115</v>
      </c>
      <c r="R368" s="333">
        <v>7</v>
      </c>
      <c r="S368" s="333">
        <v>920</v>
      </c>
      <c r="T368" s="333">
        <v>471</v>
      </c>
      <c r="U368" s="333">
        <v>338</v>
      </c>
      <c r="V368" s="333">
        <v>99</v>
      </c>
      <c r="W368" s="333">
        <v>12</v>
      </c>
      <c r="X368" s="333">
        <v>883</v>
      </c>
      <c r="Y368" s="333">
        <v>451</v>
      </c>
      <c r="Z368" s="333">
        <v>312</v>
      </c>
      <c r="AA368" s="333">
        <v>113</v>
      </c>
      <c r="AB368" s="333">
        <v>7</v>
      </c>
      <c r="AC368" s="333">
        <v>809</v>
      </c>
      <c r="AD368" s="333">
        <v>400</v>
      </c>
      <c r="AE368" s="333">
        <v>291</v>
      </c>
      <c r="AF368" s="333">
        <v>111</v>
      </c>
      <c r="AG368" s="333">
        <v>7</v>
      </c>
      <c r="AH368" s="333">
        <v>919</v>
      </c>
      <c r="AI368" s="333">
        <v>458</v>
      </c>
      <c r="AJ368" s="333">
        <v>343</v>
      </c>
      <c r="AK368" s="333">
        <v>107</v>
      </c>
      <c r="AL368" s="333">
        <v>11</v>
      </c>
    </row>
    <row r="369" spans="1:38" ht="22.5" customHeight="1" x14ac:dyDescent="0.2">
      <c r="A369" s="539"/>
      <c r="B369" s="347"/>
      <c r="K369" s="545"/>
      <c r="L369" s="332" t="s">
        <v>46</v>
      </c>
      <c r="M369" s="351"/>
      <c r="N369" s="333">
        <v>798</v>
      </c>
      <c r="O369" s="333">
        <v>423</v>
      </c>
      <c r="P369" s="333">
        <v>282</v>
      </c>
      <c r="Q369" s="333">
        <v>87</v>
      </c>
      <c r="R369" s="333">
        <v>6</v>
      </c>
      <c r="S369" s="333">
        <v>719</v>
      </c>
      <c r="T369" s="333">
        <v>333</v>
      </c>
      <c r="U369" s="333">
        <v>279</v>
      </c>
      <c r="V369" s="333">
        <v>91</v>
      </c>
      <c r="W369" s="333">
        <v>16</v>
      </c>
      <c r="X369" s="333">
        <v>667</v>
      </c>
      <c r="Y369" s="333">
        <v>338</v>
      </c>
      <c r="Z369" s="333">
        <v>232</v>
      </c>
      <c r="AA369" s="333">
        <v>91</v>
      </c>
      <c r="AB369" s="333">
        <v>6</v>
      </c>
      <c r="AC369" s="333">
        <v>663</v>
      </c>
      <c r="AD369" s="333">
        <v>329</v>
      </c>
      <c r="AE369" s="333">
        <v>229</v>
      </c>
      <c r="AF369" s="333">
        <v>97</v>
      </c>
      <c r="AG369" s="333">
        <v>8</v>
      </c>
      <c r="AH369" s="333">
        <v>645</v>
      </c>
      <c r="AI369" s="333">
        <v>328</v>
      </c>
      <c r="AJ369" s="333">
        <v>222</v>
      </c>
      <c r="AK369" s="333">
        <v>87</v>
      </c>
      <c r="AL369" s="333">
        <v>8</v>
      </c>
    </row>
    <row r="370" spans="1:38" ht="22.5" customHeight="1" x14ac:dyDescent="0.2">
      <c r="A370" s="539"/>
      <c r="B370" s="347"/>
      <c r="K370" s="545"/>
      <c r="L370" s="332" t="s">
        <v>47</v>
      </c>
      <c r="M370" s="351"/>
      <c r="N370" s="333">
        <v>517</v>
      </c>
      <c r="O370" s="333">
        <v>255</v>
      </c>
      <c r="P370" s="333">
        <v>199</v>
      </c>
      <c r="Q370" s="333">
        <v>59</v>
      </c>
      <c r="R370" s="333">
        <v>4</v>
      </c>
      <c r="S370" s="333">
        <v>506</v>
      </c>
      <c r="T370" s="333">
        <v>243</v>
      </c>
      <c r="U370" s="333">
        <v>186</v>
      </c>
      <c r="V370" s="333">
        <v>63</v>
      </c>
      <c r="W370" s="333">
        <v>14</v>
      </c>
      <c r="X370" s="333">
        <v>540</v>
      </c>
      <c r="Y370" s="333">
        <v>250</v>
      </c>
      <c r="Z370" s="333">
        <v>209</v>
      </c>
      <c r="AA370" s="333">
        <v>73</v>
      </c>
      <c r="AB370" s="333">
        <v>8</v>
      </c>
      <c r="AC370" s="333">
        <v>471</v>
      </c>
      <c r="AD370" s="333">
        <v>222</v>
      </c>
      <c r="AE370" s="333">
        <v>176</v>
      </c>
      <c r="AF370" s="333">
        <v>70</v>
      </c>
      <c r="AG370" s="333">
        <v>3</v>
      </c>
      <c r="AH370" s="333">
        <v>491</v>
      </c>
      <c r="AI370" s="333">
        <v>236</v>
      </c>
      <c r="AJ370" s="333">
        <v>195</v>
      </c>
      <c r="AK370" s="333">
        <v>49</v>
      </c>
      <c r="AL370" s="333">
        <v>11</v>
      </c>
    </row>
    <row r="371" spans="1:38" ht="22.5" customHeight="1" x14ac:dyDescent="0.2">
      <c r="A371" s="539"/>
      <c r="B371" s="347"/>
      <c r="K371" s="545"/>
      <c r="L371" s="332" t="s">
        <v>292</v>
      </c>
      <c r="M371" s="351"/>
      <c r="N371" s="333">
        <v>339</v>
      </c>
      <c r="O371" s="333">
        <v>158</v>
      </c>
      <c r="P371" s="333">
        <v>122</v>
      </c>
      <c r="Q371" s="333">
        <v>51</v>
      </c>
      <c r="R371" s="333">
        <v>8</v>
      </c>
      <c r="S371" s="333">
        <v>361</v>
      </c>
      <c r="T371" s="333">
        <v>172</v>
      </c>
      <c r="U371" s="333">
        <v>141</v>
      </c>
      <c r="V371" s="333">
        <v>38</v>
      </c>
      <c r="W371" s="333">
        <v>10</v>
      </c>
      <c r="X371" s="333">
        <v>346</v>
      </c>
      <c r="Y371" s="333">
        <v>145</v>
      </c>
      <c r="Z371" s="333">
        <v>148</v>
      </c>
      <c r="AA371" s="333">
        <v>51</v>
      </c>
      <c r="AB371" s="333">
        <v>2</v>
      </c>
      <c r="AC371" s="333">
        <v>366</v>
      </c>
      <c r="AD371" s="333">
        <v>167</v>
      </c>
      <c r="AE371" s="333">
        <v>138</v>
      </c>
      <c r="AF371" s="333">
        <v>52</v>
      </c>
      <c r="AG371" s="333">
        <v>9</v>
      </c>
      <c r="AH371" s="333">
        <v>365</v>
      </c>
      <c r="AI371" s="333">
        <v>164</v>
      </c>
      <c r="AJ371" s="333">
        <v>146</v>
      </c>
      <c r="AK371" s="333">
        <v>51</v>
      </c>
      <c r="AL371" s="333">
        <v>4</v>
      </c>
    </row>
    <row r="372" spans="1:38" ht="22.5" customHeight="1" x14ac:dyDescent="0.2">
      <c r="A372" s="539"/>
      <c r="B372" s="347"/>
      <c r="K372" s="545"/>
      <c r="L372" s="332" t="s">
        <v>49</v>
      </c>
      <c r="M372" s="351"/>
      <c r="N372" s="333">
        <v>257</v>
      </c>
      <c r="O372" s="333">
        <v>105</v>
      </c>
      <c r="P372" s="333">
        <v>115</v>
      </c>
      <c r="Q372" s="333">
        <v>32</v>
      </c>
      <c r="R372" s="333">
        <v>5</v>
      </c>
      <c r="S372" s="333">
        <v>266</v>
      </c>
      <c r="T372" s="333">
        <v>103</v>
      </c>
      <c r="U372" s="333">
        <v>126</v>
      </c>
      <c r="V372" s="333">
        <v>29</v>
      </c>
      <c r="W372" s="333">
        <v>8</v>
      </c>
      <c r="X372" s="333">
        <v>292</v>
      </c>
      <c r="Y372" s="333">
        <v>125</v>
      </c>
      <c r="Z372" s="333">
        <v>115</v>
      </c>
      <c r="AA372" s="333">
        <v>40</v>
      </c>
      <c r="AB372" s="333">
        <v>12</v>
      </c>
      <c r="AC372" s="333">
        <v>246</v>
      </c>
      <c r="AD372" s="333">
        <v>110</v>
      </c>
      <c r="AE372" s="333">
        <v>94</v>
      </c>
      <c r="AF372" s="333">
        <v>36</v>
      </c>
      <c r="AG372" s="333">
        <v>6</v>
      </c>
      <c r="AH372" s="333">
        <v>314</v>
      </c>
      <c r="AI372" s="333">
        <v>140</v>
      </c>
      <c r="AJ372" s="333">
        <v>115</v>
      </c>
      <c r="AK372" s="333">
        <v>54</v>
      </c>
      <c r="AL372" s="333">
        <v>5</v>
      </c>
    </row>
    <row r="373" spans="1:38" ht="22.5" customHeight="1" x14ac:dyDescent="0.2">
      <c r="A373" s="539"/>
      <c r="B373" s="347"/>
      <c r="K373" s="545"/>
      <c r="L373" s="332" t="s">
        <v>50</v>
      </c>
      <c r="M373" s="351"/>
      <c r="N373" s="333">
        <v>183</v>
      </c>
      <c r="O373" s="333">
        <v>88</v>
      </c>
      <c r="P373" s="333">
        <v>72</v>
      </c>
      <c r="Q373" s="333">
        <v>21</v>
      </c>
      <c r="R373" s="333">
        <v>2</v>
      </c>
      <c r="S373" s="333">
        <v>184</v>
      </c>
      <c r="T373" s="333">
        <v>86</v>
      </c>
      <c r="U373" s="333">
        <v>75</v>
      </c>
      <c r="V373" s="333">
        <v>17</v>
      </c>
      <c r="W373" s="333">
        <v>6</v>
      </c>
      <c r="X373" s="333">
        <v>218</v>
      </c>
      <c r="Y373" s="333">
        <v>85</v>
      </c>
      <c r="Z373" s="333">
        <v>101</v>
      </c>
      <c r="AA373" s="333">
        <v>27</v>
      </c>
      <c r="AB373" s="333">
        <v>5</v>
      </c>
      <c r="AC373" s="333">
        <v>212</v>
      </c>
      <c r="AD373" s="333">
        <v>78</v>
      </c>
      <c r="AE373" s="333">
        <v>100</v>
      </c>
      <c r="AF373" s="333">
        <v>27</v>
      </c>
      <c r="AG373" s="333">
        <v>7</v>
      </c>
      <c r="AH373" s="333">
        <v>193</v>
      </c>
      <c r="AI373" s="333">
        <v>82</v>
      </c>
      <c r="AJ373" s="333">
        <v>78</v>
      </c>
      <c r="AK373" s="333">
        <v>28</v>
      </c>
      <c r="AL373" s="333">
        <v>5</v>
      </c>
    </row>
    <row r="374" spans="1:38" ht="22.5" customHeight="1" x14ac:dyDescent="0.2">
      <c r="A374" s="539" t="s">
        <v>374</v>
      </c>
      <c r="B374" s="347"/>
      <c r="K374" s="546" t="s">
        <v>125</v>
      </c>
      <c r="L374" s="332" t="s">
        <v>101</v>
      </c>
      <c r="M374" s="351"/>
      <c r="N374" s="333">
        <v>51761</v>
      </c>
      <c r="O374" s="333">
        <v>28755</v>
      </c>
      <c r="P374" s="333">
        <v>17260</v>
      </c>
      <c r="Q374" s="333">
        <v>2943</v>
      </c>
      <c r="R374" s="333">
        <v>2803</v>
      </c>
      <c r="S374" s="333">
        <v>51169</v>
      </c>
      <c r="T374" s="333">
        <v>27523</v>
      </c>
      <c r="U374" s="333">
        <v>18226</v>
      </c>
      <c r="V374" s="333">
        <v>2823</v>
      </c>
      <c r="W374" s="333">
        <v>2597</v>
      </c>
      <c r="X374" s="333">
        <v>51219</v>
      </c>
      <c r="Y374" s="333">
        <v>27500</v>
      </c>
      <c r="Z374" s="333">
        <v>18434</v>
      </c>
      <c r="AA374" s="333">
        <v>2908</v>
      </c>
      <c r="AB374" s="333">
        <v>2377</v>
      </c>
      <c r="AC374" s="333">
        <v>51135</v>
      </c>
      <c r="AD374" s="333">
        <v>27413</v>
      </c>
      <c r="AE374" s="333">
        <v>17895</v>
      </c>
      <c r="AF374" s="333">
        <v>3267</v>
      </c>
      <c r="AG374" s="333">
        <v>2560</v>
      </c>
      <c r="AH374" s="333">
        <v>52756</v>
      </c>
      <c r="AI374" s="333">
        <v>27865</v>
      </c>
      <c r="AJ374" s="333">
        <v>18987</v>
      </c>
      <c r="AK374" s="333">
        <v>3344</v>
      </c>
      <c r="AL374" s="333">
        <v>2560</v>
      </c>
    </row>
    <row r="375" spans="1:38" ht="22.5" customHeight="1" x14ac:dyDescent="0.2">
      <c r="A375" s="539"/>
      <c r="B375" s="347"/>
      <c r="K375" s="546"/>
      <c r="L375" s="332" t="s">
        <v>102</v>
      </c>
      <c r="M375" s="351"/>
      <c r="N375" s="333">
        <v>41153</v>
      </c>
      <c r="O375" s="333">
        <v>21791</v>
      </c>
      <c r="P375" s="333">
        <v>14598</v>
      </c>
      <c r="Q375" s="333">
        <v>2516</v>
      </c>
      <c r="R375" s="333">
        <v>2248</v>
      </c>
      <c r="S375" s="333">
        <v>39929</v>
      </c>
      <c r="T375" s="333">
        <v>20571</v>
      </c>
      <c r="U375" s="333">
        <v>15145</v>
      </c>
      <c r="V375" s="333">
        <v>2289</v>
      </c>
      <c r="W375" s="333">
        <v>1924</v>
      </c>
      <c r="X375" s="333">
        <v>38945</v>
      </c>
      <c r="Y375" s="333">
        <v>20242</v>
      </c>
      <c r="Z375" s="333">
        <v>14643</v>
      </c>
      <c r="AA375" s="333">
        <v>2349</v>
      </c>
      <c r="AB375" s="333">
        <v>1711</v>
      </c>
      <c r="AC375" s="333">
        <v>38125</v>
      </c>
      <c r="AD375" s="333">
        <v>19620</v>
      </c>
      <c r="AE375" s="333">
        <v>14311</v>
      </c>
      <c r="AF375" s="333">
        <v>2413</v>
      </c>
      <c r="AG375" s="333">
        <v>1781</v>
      </c>
      <c r="AH375" s="333">
        <v>37795</v>
      </c>
      <c r="AI375" s="333">
        <v>19219</v>
      </c>
      <c r="AJ375" s="333">
        <v>14319</v>
      </c>
      <c r="AK375" s="333">
        <v>2558</v>
      </c>
      <c r="AL375" s="333">
        <v>1699</v>
      </c>
    </row>
    <row r="376" spans="1:38" ht="22.5" customHeight="1" x14ac:dyDescent="0.2">
      <c r="A376" s="539"/>
      <c r="B376" s="347"/>
      <c r="K376" s="546"/>
      <c r="L376" s="332" t="s">
        <v>54</v>
      </c>
      <c r="M376" s="351"/>
      <c r="N376" s="333">
        <v>88083</v>
      </c>
      <c r="O376" s="333">
        <v>48693</v>
      </c>
      <c r="P376" s="333">
        <v>29684</v>
      </c>
      <c r="Q376" s="333">
        <v>5180</v>
      </c>
      <c r="R376" s="333">
        <v>4526</v>
      </c>
      <c r="S376" s="333">
        <v>86077</v>
      </c>
      <c r="T376" s="333">
        <v>46285</v>
      </c>
      <c r="U376" s="333">
        <v>30732</v>
      </c>
      <c r="V376" s="333">
        <v>4872</v>
      </c>
      <c r="W376" s="333">
        <v>4188</v>
      </c>
      <c r="X376" s="333">
        <v>85137</v>
      </c>
      <c r="Y376" s="333">
        <v>45950</v>
      </c>
      <c r="Z376" s="333">
        <v>30484</v>
      </c>
      <c r="AA376" s="333">
        <v>5001</v>
      </c>
      <c r="AB376" s="333">
        <v>3702</v>
      </c>
      <c r="AC376" s="333">
        <v>83805</v>
      </c>
      <c r="AD376" s="333">
        <v>45143</v>
      </c>
      <c r="AE376" s="333">
        <v>29387</v>
      </c>
      <c r="AF376" s="333">
        <v>5386</v>
      </c>
      <c r="AG376" s="333">
        <v>3889</v>
      </c>
      <c r="AH376" s="333">
        <v>84562</v>
      </c>
      <c r="AI376" s="333">
        <v>45139</v>
      </c>
      <c r="AJ376" s="333">
        <v>30027</v>
      </c>
      <c r="AK376" s="333">
        <v>5622</v>
      </c>
      <c r="AL376" s="333">
        <v>3774</v>
      </c>
    </row>
    <row r="377" spans="1:38" ht="22.5" customHeight="1" x14ac:dyDescent="0.2">
      <c r="A377" s="539"/>
      <c r="B377" s="347"/>
      <c r="K377" s="546"/>
      <c r="L377" s="332" t="s">
        <v>55</v>
      </c>
      <c r="M377" s="351"/>
      <c r="N377" s="333">
        <v>4703</v>
      </c>
      <c r="O377" s="333">
        <v>1807</v>
      </c>
      <c r="P377" s="333">
        <v>2114</v>
      </c>
      <c r="Q377" s="333">
        <v>270</v>
      </c>
      <c r="R377" s="333">
        <v>512</v>
      </c>
      <c r="S377" s="333">
        <v>4870</v>
      </c>
      <c r="T377" s="333">
        <v>1749</v>
      </c>
      <c r="U377" s="333">
        <v>2567</v>
      </c>
      <c r="V377" s="333">
        <v>233</v>
      </c>
      <c r="W377" s="333">
        <v>321</v>
      </c>
      <c r="X377" s="333">
        <v>4878</v>
      </c>
      <c r="Y377" s="333">
        <v>1737</v>
      </c>
      <c r="Z377" s="333">
        <v>2519</v>
      </c>
      <c r="AA377" s="333">
        <v>249</v>
      </c>
      <c r="AB377" s="333">
        <v>373</v>
      </c>
      <c r="AC377" s="333">
        <v>5252</v>
      </c>
      <c r="AD377" s="333">
        <v>1814</v>
      </c>
      <c r="AE377" s="333">
        <v>2711</v>
      </c>
      <c r="AF377" s="333">
        <v>287</v>
      </c>
      <c r="AG377" s="333">
        <v>440</v>
      </c>
      <c r="AH377" s="333">
        <v>5864</v>
      </c>
      <c r="AI377" s="333">
        <v>1905</v>
      </c>
      <c r="AJ377" s="333">
        <v>3205</v>
      </c>
      <c r="AK377" s="333">
        <v>273</v>
      </c>
      <c r="AL377" s="333">
        <v>481</v>
      </c>
    </row>
    <row r="378" spans="1:38" ht="22.5" customHeight="1" x14ac:dyDescent="0.2">
      <c r="A378" s="539"/>
      <c r="B378" s="347"/>
      <c r="K378" s="546"/>
      <c r="L378" s="332" t="s">
        <v>284</v>
      </c>
      <c r="M378" s="351"/>
      <c r="N378" s="333">
        <v>1749</v>
      </c>
      <c r="O378" s="333">
        <v>614</v>
      </c>
      <c r="P378" s="333">
        <v>818</v>
      </c>
      <c r="Q378" s="333">
        <v>92</v>
      </c>
      <c r="R378" s="333">
        <v>225</v>
      </c>
      <c r="S378" s="333">
        <v>1729</v>
      </c>
      <c r="T378" s="333">
        <v>545</v>
      </c>
      <c r="U378" s="333">
        <v>984</v>
      </c>
      <c r="V378" s="333">
        <v>68</v>
      </c>
      <c r="W378" s="333">
        <v>132</v>
      </c>
      <c r="X378" s="333">
        <v>1578</v>
      </c>
      <c r="Y378" s="333">
        <v>493</v>
      </c>
      <c r="Z378" s="333">
        <v>872</v>
      </c>
      <c r="AA378" s="333">
        <v>75</v>
      </c>
      <c r="AB378" s="333">
        <v>138</v>
      </c>
      <c r="AC378" s="333">
        <v>1584</v>
      </c>
      <c r="AD378" s="333">
        <v>479</v>
      </c>
      <c r="AE378" s="333">
        <v>877</v>
      </c>
      <c r="AF378" s="333">
        <v>71</v>
      </c>
      <c r="AG378" s="333">
        <v>157</v>
      </c>
      <c r="AH378" s="333">
        <v>1389</v>
      </c>
      <c r="AI378" s="333">
        <v>440</v>
      </c>
      <c r="AJ378" s="333">
        <v>796</v>
      </c>
      <c r="AK378" s="333">
        <v>38</v>
      </c>
      <c r="AL378" s="333">
        <v>115</v>
      </c>
    </row>
    <row r="379" spans="1:38" ht="22.5" customHeight="1" x14ac:dyDescent="0.2">
      <c r="A379" s="539"/>
      <c r="B379" s="347"/>
      <c r="K379" s="546"/>
      <c r="L379" s="332" t="s">
        <v>57</v>
      </c>
      <c r="M379" s="351"/>
      <c r="N379" s="333">
        <v>78</v>
      </c>
      <c r="O379" s="333">
        <v>34</v>
      </c>
      <c r="P379" s="333">
        <v>30</v>
      </c>
      <c r="Q379" s="333">
        <v>5</v>
      </c>
      <c r="R379" s="333">
        <v>9</v>
      </c>
      <c r="S379" s="333">
        <v>84</v>
      </c>
      <c r="T379" s="333">
        <v>28</v>
      </c>
      <c r="U379" s="333">
        <v>51</v>
      </c>
      <c r="V379" s="333">
        <v>4</v>
      </c>
      <c r="W379" s="333">
        <v>1</v>
      </c>
      <c r="X379" s="333">
        <v>88</v>
      </c>
      <c r="Y379" s="333">
        <v>28</v>
      </c>
      <c r="Z379" s="333">
        <v>49</v>
      </c>
      <c r="AA379" s="333">
        <v>5</v>
      </c>
      <c r="AB379" s="333">
        <v>6</v>
      </c>
      <c r="AC379" s="333">
        <v>100</v>
      </c>
      <c r="AD379" s="333">
        <v>37</v>
      </c>
      <c r="AE379" s="333">
        <v>51</v>
      </c>
      <c r="AF379" s="333">
        <v>5</v>
      </c>
      <c r="AG379" s="333">
        <v>7</v>
      </c>
      <c r="AH379" s="333">
        <v>110</v>
      </c>
      <c r="AI379" s="333">
        <v>48</v>
      </c>
      <c r="AJ379" s="333">
        <v>47</v>
      </c>
      <c r="AK379" s="333">
        <v>5</v>
      </c>
      <c r="AL379" s="333">
        <v>10</v>
      </c>
    </row>
    <row r="380" spans="1:38" ht="22.5" customHeight="1" x14ac:dyDescent="0.2">
      <c r="A380" s="539"/>
      <c r="B380" s="347"/>
      <c r="K380" s="546"/>
      <c r="L380" s="332" t="s">
        <v>285</v>
      </c>
      <c r="M380" s="351"/>
      <c r="N380" s="333">
        <v>2859</v>
      </c>
      <c r="O380" s="333">
        <v>1058</v>
      </c>
      <c r="P380" s="333">
        <v>1219</v>
      </c>
      <c r="Q380" s="333">
        <v>221</v>
      </c>
      <c r="R380" s="333">
        <v>361</v>
      </c>
      <c r="S380" s="333">
        <v>2676</v>
      </c>
      <c r="T380" s="333">
        <v>1107</v>
      </c>
      <c r="U380" s="333">
        <v>1162</v>
      </c>
      <c r="V380" s="333">
        <v>194</v>
      </c>
      <c r="W380" s="333">
        <v>213</v>
      </c>
      <c r="X380" s="333">
        <v>2391</v>
      </c>
      <c r="Y380" s="333">
        <v>1156</v>
      </c>
      <c r="Z380" s="333">
        <v>945</v>
      </c>
      <c r="AA380" s="333">
        <v>181</v>
      </c>
      <c r="AB380" s="333">
        <v>109</v>
      </c>
      <c r="AC380" s="333">
        <v>2089</v>
      </c>
      <c r="AD380" s="333">
        <v>1095</v>
      </c>
      <c r="AE380" s="333">
        <v>747</v>
      </c>
      <c r="AF380" s="333">
        <v>177</v>
      </c>
      <c r="AG380" s="333">
        <v>70</v>
      </c>
      <c r="AH380" s="333">
        <v>1980</v>
      </c>
      <c r="AI380" s="333">
        <v>957</v>
      </c>
      <c r="AJ380" s="333">
        <v>726</v>
      </c>
      <c r="AK380" s="333">
        <v>217</v>
      </c>
      <c r="AL380" s="333">
        <v>80</v>
      </c>
    </row>
    <row r="381" spans="1:38" ht="22.5" x14ac:dyDescent="0.2">
      <c r="A381" s="539"/>
      <c r="B381" s="347"/>
      <c r="K381" s="546"/>
      <c r="L381" s="332" t="s">
        <v>286</v>
      </c>
      <c r="M381" s="351"/>
      <c r="N381" s="333">
        <v>26314</v>
      </c>
      <c r="O381" s="333">
        <v>12439</v>
      </c>
      <c r="P381" s="333">
        <v>10206</v>
      </c>
      <c r="Q381" s="333">
        <v>1761</v>
      </c>
      <c r="R381" s="333">
        <v>1908</v>
      </c>
      <c r="S381" s="333">
        <v>25498</v>
      </c>
      <c r="T381" s="333">
        <v>11552</v>
      </c>
      <c r="U381" s="333">
        <v>10681</v>
      </c>
      <c r="V381" s="333">
        <v>1664</v>
      </c>
      <c r="W381" s="333">
        <v>1601</v>
      </c>
      <c r="X381" s="333">
        <v>25440</v>
      </c>
      <c r="Y381" s="333">
        <v>11674</v>
      </c>
      <c r="Z381" s="333">
        <v>10531</v>
      </c>
      <c r="AA381" s="333">
        <v>1802</v>
      </c>
      <c r="AB381" s="333">
        <v>1433</v>
      </c>
      <c r="AC381" s="333">
        <v>24852</v>
      </c>
      <c r="AD381" s="333">
        <v>11386</v>
      </c>
      <c r="AE381" s="333">
        <v>9994</v>
      </c>
      <c r="AF381" s="333">
        <v>1914</v>
      </c>
      <c r="AG381" s="333">
        <v>1558</v>
      </c>
      <c r="AH381" s="333">
        <v>24775</v>
      </c>
      <c r="AI381" s="333">
        <v>11265</v>
      </c>
      <c r="AJ381" s="333">
        <v>10159</v>
      </c>
      <c r="AK381" s="333">
        <v>1991</v>
      </c>
      <c r="AL381" s="333">
        <v>1360</v>
      </c>
    </row>
    <row r="382" spans="1:38" ht="22.5" x14ac:dyDescent="0.2">
      <c r="A382" s="539"/>
      <c r="B382" s="347"/>
      <c r="K382" s="546"/>
      <c r="L382" s="332" t="s">
        <v>170</v>
      </c>
      <c r="M382" s="351"/>
      <c r="N382" s="333">
        <v>40321</v>
      </c>
      <c r="O382" s="333">
        <v>25412</v>
      </c>
      <c r="P382" s="333">
        <v>10927</v>
      </c>
      <c r="Q382" s="333">
        <v>2202</v>
      </c>
      <c r="R382" s="333">
        <v>1780</v>
      </c>
      <c r="S382" s="333">
        <v>40405</v>
      </c>
      <c r="T382" s="333">
        <v>25064</v>
      </c>
      <c r="U382" s="333">
        <v>11440</v>
      </c>
      <c r="V382" s="333">
        <v>2132</v>
      </c>
      <c r="W382" s="333">
        <v>1769</v>
      </c>
      <c r="X382" s="333">
        <v>40198</v>
      </c>
      <c r="Y382" s="333">
        <v>25000</v>
      </c>
      <c r="Z382" s="333">
        <v>11353</v>
      </c>
      <c r="AA382" s="333">
        <v>2150</v>
      </c>
      <c r="AB382" s="333">
        <v>1695</v>
      </c>
      <c r="AC382" s="333">
        <v>39759</v>
      </c>
      <c r="AD382" s="333">
        <v>24690</v>
      </c>
      <c r="AE382" s="333">
        <v>10972</v>
      </c>
      <c r="AF382" s="333">
        <v>2291</v>
      </c>
      <c r="AG382" s="333">
        <v>1806</v>
      </c>
      <c r="AH382" s="333">
        <v>39799</v>
      </c>
      <c r="AI382" s="333">
        <v>24864</v>
      </c>
      <c r="AJ382" s="333">
        <v>10879</v>
      </c>
      <c r="AK382" s="333">
        <v>2353</v>
      </c>
      <c r="AL382" s="333">
        <v>1703</v>
      </c>
    </row>
    <row r="383" spans="1:38" ht="22.5" x14ac:dyDescent="0.2">
      <c r="A383" s="539"/>
      <c r="B383" s="347"/>
      <c r="K383" s="546"/>
      <c r="L383" s="332" t="s">
        <v>60</v>
      </c>
      <c r="M383" s="351"/>
      <c r="N383" s="333">
        <v>5952</v>
      </c>
      <c r="O383" s="333">
        <v>2528</v>
      </c>
      <c r="P383" s="333">
        <v>2780</v>
      </c>
      <c r="Q383" s="333">
        <v>357</v>
      </c>
      <c r="R383" s="333">
        <v>287</v>
      </c>
      <c r="S383" s="333">
        <v>5733</v>
      </c>
      <c r="T383" s="333">
        <v>2160</v>
      </c>
      <c r="U383" s="333">
        <v>2959</v>
      </c>
      <c r="V383" s="333">
        <v>319</v>
      </c>
      <c r="W383" s="333">
        <v>295</v>
      </c>
      <c r="X383" s="333">
        <v>5938</v>
      </c>
      <c r="Y383" s="333">
        <v>2182</v>
      </c>
      <c r="Z383" s="333">
        <v>3163</v>
      </c>
      <c r="AA383" s="333">
        <v>325</v>
      </c>
      <c r="AB383" s="333">
        <v>268</v>
      </c>
      <c r="AC383" s="333">
        <v>6230</v>
      </c>
      <c r="AD383" s="333">
        <v>2275</v>
      </c>
      <c r="AE383" s="333">
        <v>3316</v>
      </c>
      <c r="AF383" s="333">
        <v>377</v>
      </c>
      <c r="AG383" s="333">
        <v>262</v>
      </c>
      <c r="AH383" s="333">
        <v>6564</v>
      </c>
      <c r="AI383" s="333">
        <v>2401</v>
      </c>
      <c r="AJ383" s="333">
        <v>3428</v>
      </c>
      <c r="AK383" s="333">
        <v>379</v>
      </c>
      <c r="AL383" s="333">
        <v>356</v>
      </c>
    </row>
    <row r="384" spans="1:38" ht="22.5" customHeight="1" x14ac:dyDescent="0.2">
      <c r="A384" s="539"/>
      <c r="B384" s="347"/>
      <c r="K384" s="546"/>
      <c r="L384" s="332" t="s">
        <v>171</v>
      </c>
      <c r="M384" s="351"/>
      <c r="N384" s="333">
        <v>12692</v>
      </c>
      <c r="O384" s="333">
        <v>6640</v>
      </c>
      <c r="P384" s="333">
        <v>4945</v>
      </c>
      <c r="Q384" s="333">
        <v>630</v>
      </c>
      <c r="R384" s="333">
        <v>477</v>
      </c>
      <c r="S384" s="333">
        <v>12005</v>
      </c>
      <c r="T384" s="333">
        <v>5738</v>
      </c>
      <c r="U384" s="333">
        <v>5191</v>
      </c>
      <c r="V384" s="333">
        <v>563</v>
      </c>
      <c r="W384" s="333">
        <v>513</v>
      </c>
      <c r="X384" s="333">
        <v>12168</v>
      </c>
      <c r="Y384" s="333">
        <v>5606</v>
      </c>
      <c r="Z384" s="333">
        <v>5509</v>
      </c>
      <c r="AA384" s="333">
        <v>600</v>
      </c>
      <c r="AB384" s="333">
        <v>453</v>
      </c>
      <c r="AC384" s="333">
        <v>12487</v>
      </c>
      <c r="AD384" s="333">
        <v>5648</v>
      </c>
      <c r="AE384" s="333">
        <v>5672</v>
      </c>
      <c r="AF384" s="333">
        <v>672</v>
      </c>
      <c r="AG384" s="333">
        <v>495</v>
      </c>
      <c r="AH384" s="333">
        <v>13404</v>
      </c>
      <c r="AI384" s="333">
        <v>5850</v>
      </c>
      <c r="AJ384" s="333">
        <v>6272</v>
      </c>
      <c r="AK384" s="333">
        <v>698</v>
      </c>
      <c r="AL384" s="333">
        <v>584</v>
      </c>
    </row>
    <row r="385" spans="1:38" ht="22.5" customHeight="1" x14ac:dyDescent="0.2">
      <c r="A385" s="539"/>
      <c r="B385" s="347"/>
      <c r="K385" s="546"/>
      <c r="L385" s="332" t="s">
        <v>287</v>
      </c>
      <c r="M385" s="351"/>
      <c r="N385" s="333">
        <v>4776</v>
      </c>
      <c r="O385" s="333">
        <v>2469</v>
      </c>
      <c r="P385" s="333">
        <v>1781</v>
      </c>
      <c r="Q385" s="333">
        <v>288</v>
      </c>
      <c r="R385" s="333">
        <v>238</v>
      </c>
      <c r="S385" s="333">
        <v>4781</v>
      </c>
      <c r="T385" s="333">
        <v>2473</v>
      </c>
      <c r="U385" s="333">
        <v>1938</v>
      </c>
      <c r="V385" s="333">
        <v>240</v>
      </c>
      <c r="W385" s="333">
        <v>130</v>
      </c>
      <c r="X385" s="333">
        <v>4029</v>
      </c>
      <c r="Y385" s="333">
        <v>2124</v>
      </c>
      <c r="Z385" s="333">
        <v>1576</v>
      </c>
      <c r="AA385" s="333">
        <v>199</v>
      </c>
      <c r="AB385" s="333">
        <v>130</v>
      </c>
      <c r="AC385" s="333">
        <v>3843</v>
      </c>
      <c r="AD385" s="333">
        <v>1939</v>
      </c>
      <c r="AE385" s="333">
        <v>1505</v>
      </c>
      <c r="AF385" s="333">
        <v>249</v>
      </c>
      <c r="AG385" s="333">
        <v>150</v>
      </c>
      <c r="AH385" s="333">
        <v>4030</v>
      </c>
      <c r="AI385" s="333">
        <v>1747</v>
      </c>
      <c r="AJ385" s="333">
        <v>1843</v>
      </c>
      <c r="AK385" s="333">
        <v>264</v>
      </c>
      <c r="AL385" s="333">
        <v>176</v>
      </c>
    </row>
    <row r="386" spans="1:38" ht="22.5" customHeight="1" x14ac:dyDescent="0.2">
      <c r="A386" s="539"/>
      <c r="B386" s="347"/>
      <c r="K386" s="546"/>
      <c r="L386" s="332" t="s">
        <v>288</v>
      </c>
      <c r="M386" s="351"/>
      <c r="N386" s="333">
        <v>65352</v>
      </c>
      <c r="O386" s="333">
        <v>38181</v>
      </c>
      <c r="P386" s="333">
        <v>20257</v>
      </c>
      <c r="Q386" s="333">
        <v>3391</v>
      </c>
      <c r="R386" s="333">
        <v>3523</v>
      </c>
      <c r="S386" s="333">
        <v>65361</v>
      </c>
      <c r="T386" s="333">
        <v>37508</v>
      </c>
      <c r="U386" s="333">
        <v>21481</v>
      </c>
      <c r="V386" s="333">
        <v>3262</v>
      </c>
      <c r="W386" s="333">
        <v>3110</v>
      </c>
      <c r="X386" s="333">
        <v>64390</v>
      </c>
      <c r="Y386" s="333">
        <v>37324</v>
      </c>
      <c r="Z386" s="333">
        <v>20911</v>
      </c>
      <c r="AA386" s="333">
        <v>3314</v>
      </c>
      <c r="AB386" s="333">
        <v>2841</v>
      </c>
      <c r="AC386" s="333">
        <v>63897</v>
      </c>
      <c r="AD386" s="333">
        <v>37041</v>
      </c>
      <c r="AE386" s="333">
        <v>20264</v>
      </c>
      <c r="AF386" s="333">
        <v>3523</v>
      </c>
      <c r="AG386" s="333">
        <v>3069</v>
      </c>
      <c r="AH386" s="333">
        <v>64957</v>
      </c>
      <c r="AI386" s="333">
        <v>37195</v>
      </c>
      <c r="AJ386" s="333">
        <v>21060</v>
      </c>
      <c r="AK386" s="333">
        <v>3706</v>
      </c>
      <c r="AL386" s="333">
        <v>2996</v>
      </c>
    </row>
    <row r="387" spans="1:38" ht="22.5" customHeight="1" x14ac:dyDescent="0.2">
      <c r="A387" s="539"/>
      <c r="B387" s="347"/>
      <c r="K387" s="546"/>
      <c r="L387" s="332" t="s">
        <v>289</v>
      </c>
      <c r="M387" s="351"/>
      <c r="N387" s="333">
        <v>19581</v>
      </c>
      <c r="O387" s="333">
        <v>8760</v>
      </c>
      <c r="P387" s="333">
        <v>8236</v>
      </c>
      <c r="Q387" s="333">
        <v>1562</v>
      </c>
      <c r="R387" s="333">
        <v>1023</v>
      </c>
      <c r="S387" s="333">
        <v>18655</v>
      </c>
      <c r="T387" s="333">
        <v>7675</v>
      </c>
      <c r="U387" s="333">
        <v>8569</v>
      </c>
      <c r="V387" s="333">
        <v>1469</v>
      </c>
      <c r="W387" s="333">
        <v>942</v>
      </c>
      <c r="X387" s="333">
        <v>18718</v>
      </c>
      <c r="Y387" s="333">
        <v>7649</v>
      </c>
      <c r="Z387" s="333">
        <v>8696</v>
      </c>
      <c r="AA387" s="333">
        <v>1551</v>
      </c>
      <c r="AB387" s="333">
        <v>822</v>
      </c>
      <c r="AC387" s="333">
        <v>18773</v>
      </c>
      <c r="AD387" s="333">
        <v>7587</v>
      </c>
      <c r="AE387" s="333">
        <v>8658</v>
      </c>
      <c r="AF387" s="333">
        <v>1735</v>
      </c>
      <c r="AG387" s="333">
        <v>793</v>
      </c>
      <c r="AH387" s="333">
        <v>18660</v>
      </c>
      <c r="AI387" s="333">
        <v>7378</v>
      </c>
      <c r="AJ387" s="333">
        <v>8694</v>
      </c>
      <c r="AK387" s="333">
        <v>1811</v>
      </c>
      <c r="AL387" s="333">
        <v>777</v>
      </c>
    </row>
    <row r="388" spans="1:38" ht="22.5" customHeight="1" x14ac:dyDescent="0.2">
      <c r="A388" s="539"/>
      <c r="B388" s="347"/>
      <c r="K388" s="546"/>
      <c r="L388" s="332" t="s">
        <v>64</v>
      </c>
      <c r="M388" s="351"/>
      <c r="N388" s="333">
        <v>3668</v>
      </c>
      <c r="O388" s="333">
        <v>1803</v>
      </c>
      <c r="P388" s="333">
        <v>1495</v>
      </c>
      <c r="Q388" s="333">
        <v>184</v>
      </c>
      <c r="R388" s="333">
        <v>186</v>
      </c>
      <c r="S388" s="333">
        <v>3782</v>
      </c>
      <c r="T388" s="333">
        <v>1685</v>
      </c>
      <c r="U388" s="333">
        <v>1675</v>
      </c>
      <c r="V388" s="333">
        <v>197</v>
      </c>
      <c r="W388" s="333">
        <v>225</v>
      </c>
      <c r="X388" s="333">
        <v>3998</v>
      </c>
      <c r="Y388" s="333">
        <v>1661</v>
      </c>
      <c r="Z388" s="333">
        <v>1896</v>
      </c>
      <c r="AA388" s="333">
        <v>229</v>
      </c>
      <c r="AB388" s="333">
        <v>212</v>
      </c>
      <c r="AC388" s="333">
        <v>3858</v>
      </c>
      <c r="AD388" s="333">
        <v>1529</v>
      </c>
      <c r="AE388" s="333">
        <v>1845</v>
      </c>
      <c r="AF388" s="333">
        <v>235</v>
      </c>
      <c r="AG388" s="333">
        <v>249</v>
      </c>
      <c r="AH388" s="333">
        <v>4239</v>
      </c>
      <c r="AI388" s="333">
        <v>1667</v>
      </c>
      <c r="AJ388" s="333">
        <v>2060</v>
      </c>
      <c r="AK388" s="333">
        <v>237</v>
      </c>
      <c r="AL388" s="333">
        <v>275</v>
      </c>
    </row>
    <row r="389" spans="1:38" ht="22.5" customHeight="1" x14ac:dyDescent="0.2">
      <c r="A389" s="539"/>
      <c r="B389" s="347"/>
      <c r="K389" s="546"/>
      <c r="L389" s="332" t="s">
        <v>290</v>
      </c>
      <c r="M389" s="351"/>
      <c r="N389" s="333">
        <v>4313</v>
      </c>
      <c r="O389" s="333">
        <v>1802</v>
      </c>
      <c r="P389" s="333">
        <v>1870</v>
      </c>
      <c r="Q389" s="333">
        <v>322</v>
      </c>
      <c r="R389" s="333">
        <v>319</v>
      </c>
      <c r="S389" s="333">
        <v>3300</v>
      </c>
      <c r="T389" s="333">
        <v>1226</v>
      </c>
      <c r="U389" s="333">
        <v>1646</v>
      </c>
      <c r="V389" s="333">
        <v>184</v>
      </c>
      <c r="W389" s="333">
        <v>244</v>
      </c>
      <c r="X389" s="333">
        <v>3058</v>
      </c>
      <c r="Y389" s="333">
        <v>1108</v>
      </c>
      <c r="Z389" s="333">
        <v>1574</v>
      </c>
      <c r="AA389" s="333">
        <v>163</v>
      </c>
      <c r="AB389" s="333">
        <v>213</v>
      </c>
      <c r="AC389" s="333">
        <v>2732</v>
      </c>
      <c r="AD389" s="333">
        <v>876</v>
      </c>
      <c r="AE389" s="333">
        <v>1439</v>
      </c>
      <c r="AF389" s="333">
        <v>187</v>
      </c>
      <c r="AG389" s="333">
        <v>230</v>
      </c>
      <c r="AH389" s="333">
        <v>2696</v>
      </c>
      <c r="AI389" s="333">
        <v>844</v>
      </c>
      <c r="AJ389" s="333">
        <v>1493</v>
      </c>
      <c r="AK389" s="333">
        <v>148</v>
      </c>
      <c r="AL389" s="333">
        <v>211</v>
      </c>
    </row>
    <row r="390" spans="1:38" ht="22.5" x14ac:dyDescent="0.2">
      <c r="A390" s="539"/>
      <c r="B390" s="347"/>
      <c r="K390" s="546"/>
      <c r="L390" s="332" t="s">
        <v>40</v>
      </c>
      <c r="M390" s="351"/>
      <c r="N390" s="333">
        <v>829</v>
      </c>
      <c r="O390" s="333">
        <v>348</v>
      </c>
      <c r="P390" s="333">
        <v>300</v>
      </c>
      <c r="Q390" s="333">
        <v>162</v>
      </c>
      <c r="R390" s="333">
        <v>19</v>
      </c>
      <c r="S390" s="333">
        <v>790</v>
      </c>
      <c r="T390" s="333">
        <v>296</v>
      </c>
      <c r="U390" s="333">
        <v>295</v>
      </c>
      <c r="V390" s="333">
        <v>185</v>
      </c>
      <c r="W390" s="333">
        <v>14</v>
      </c>
      <c r="X390" s="333">
        <v>832</v>
      </c>
      <c r="Y390" s="333">
        <v>340</v>
      </c>
      <c r="Z390" s="333">
        <v>276</v>
      </c>
      <c r="AA390" s="333">
        <v>211</v>
      </c>
      <c r="AB390" s="333">
        <v>5</v>
      </c>
      <c r="AC390" s="333">
        <v>1168</v>
      </c>
      <c r="AD390" s="333">
        <v>461</v>
      </c>
      <c r="AE390" s="333">
        <v>430</v>
      </c>
      <c r="AF390" s="333">
        <v>243</v>
      </c>
      <c r="AG390" s="333">
        <v>34</v>
      </c>
      <c r="AH390" s="333">
        <v>1329</v>
      </c>
      <c r="AI390" s="333">
        <v>510</v>
      </c>
      <c r="AJ390" s="333">
        <v>513</v>
      </c>
      <c r="AK390" s="333">
        <v>269</v>
      </c>
      <c r="AL390" s="333">
        <v>37</v>
      </c>
    </row>
    <row r="391" spans="1:38" ht="22.5" x14ac:dyDescent="0.2">
      <c r="A391" s="539"/>
      <c r="B391" s="347"/>
      <c r="K391" s="546"/>
      <c r="L391" s="332" t="s">
        <v>291</v>
      </c>
      <c r="M391" s="351"/>
      <c r="N391" s="333">
        <v>54827</v>
      </c>
      <c r="O391" s="333">
        <v>34473</v>
      </c>
      <c r="P391" s="333">
        <v>14856</v>
      </c>
      <c r="Q391" s="333">
        <v>3313</v>
      </c>
      <c r="R391" s="333">
        <v>2185</v>
      </c>
      <c r="S391" s="333">
        <v>55338</v>
      </c>
      <c r="T391" s="333">
        <v>34100</v>
      </c>
      <c r="U391" s="333">
        <v>15971</v>
      </c>
      <c r="V391" s="333">
        <v>3305</v>
      </c>
      <c r="W391" s="333">
        <v>1962</v>
      </c>
      <c r="X391" s="333">
        <v>56456</v>
      </c>
      <c r="Y391" s="333">
        <v>34856</v>
      </c>
      <c r="Z391" s="333">
        <v>16244</v>
      </c>
      <c r="AA391" s="333">
        <v>3407</v>
      </c>
      <c r="AB391" s="333">
        <v>1949</v>
      </c>
      <c r="AC391" s="333">
        <v>58284</v>
      </c>
      <c r="AD391" s="333">
        <v>35300</v>
      </c>
      <c r="AE391" s="333">
        <v>17087</v>
      </c>
      <c r="AF391" s="333">
        <v>3763</v>
      </c>
      <c r="AG391" s="333">
        <v>2134</v>
      </c>
      <c r="AH391" s="333">
        <v>60610</v>
      </c>
      <c r="AI391" s="333">
        <v>36222</v>
      </c>
      <c r="AJ391" s="333">
        <v>18105</v>
      </c>
      <c r="AK391" s="333">
        <v>4019</v>
      </c>
      <c r="AL391" s="333">
        <v>2264</v>
      </c>
    </row>
    <row r="392" spans="1:38" ht="22.5" customHeight="1" x14ac:dyDescent="0.2">
      <c r="A392" s="539"/>
      <c r="B392" s="347"/>
      <c r="K392" s="546"/>
      <c r="L392" s="332" t="s">
        <v>293</v>
      </c>
      <c r="M392" s="351"/>
      <c r="N392" s="333">
        <v>5953</v>
      </c>
      <c r="O392" s="333">
        <v>1804</v>
      </c>
      <c r="P392" s="333">
        <v>3339</v>
      </c>
      <c r="Q392" s="333">
        <v>350</v>
      </c>
      <c r="R392" s="333">
        <v>460</v>
      </c>
      <c r="S392" s="333">
        <v>7087</v>
      </c>
      <c r="T392" s="333">
        <v>1961</v>
      </c>
      <c r="U392" s="333">
        <v>4192</v>
      </c>
      <c r="V392" s="333">
        <v>387</v>
      </c>
      <c r="W392" s="333">
        <v>547</v>
      </c>
      <c r="X392" s="333">
        <v>7788</v>
      </c>
      <c r="Y392" s="333">
        <v>2134</v>
      </c>
      <c r="Z392" s="333">
        <v>4740</v>
      </c>
      <c r="AA392" s="333">
        <v>462</v>
      </c>
      <c r="AB392" s="333">
        <v>452</v>
      </c>
      <c r="AC392" s="333">
        <v>7687</v>
      </c>
      <c r="AD392" s="333">
        <v>2122</v>
      </c>
      <c r="AE392" s="333">
        <v>4449</v>
      </c>
      <c r="AF392" s="333">
        <v>545</v>
      </c>
      <c r="AG392" s="333">
        <v>571</v>
      </c>
      <c r="AH392" s="333">
        <v>7627</v>
      </c>
      <c r="AI392" s="333">
        <v>1907</v>
      </c>
      <c r="AJ392" s="333">
        <v>4669</v>
      </c>
      <c r="AK392" s="333">
        <v>504</v>
      </c>
      <c r="AL392" s="333">
        <v>547</v>
      </c>
    </row>
    <row r="393" spans="1:38" ht="22.5" customHeight="1" x14ac:dyDescent="0.2">
      <c r="A393" s="539"/>
      <c r="B393" s="347"/>
      <c r="K393" s="546"/>
      <c r="L393" s="332" t="s">
        <v>271</v>
      </c>
      <c r="M393" s="351"/>
      <c r="N393" s="333">
        <v>92914</v>
      </c>
      <c r="O393" s="333">
        <v>50546</v>
      </c>
      <c r="P393" s="333">
        <v>31858</v>
      </c>
      <c r="Q393" s="333">
        <v>5459</v>
      </c>
      <c r="R393" s="333">
        <v>5051</v>
      </c>
      <c r="S393" s="333">
        <v>91098</v>
      </c>
      <c r="T393" s="333">
        <v>48094</v>
      </c>
      <c r="U393" s="333">
        <v>33371</v>
      </c>
      <c r="V393" s="333">
        <v>5112</v>
      </c>
      <c r="W393" s="333">
        <v>4521</v>
      </c>
      <c r="X393" s="333">
        <v>90164</v>
      </c>
      <c r="Y393" s="333">
        <v>47742</v>
      </c>
      <c r="Z393" s="333">
        <v>33077</v>
      </c>
      <c r="AA393" s="333">
        <v>5257</v>
      </c>
      <c r="AB393" s="333">
        <v>4088</v>
      </c>
      <c r="AC393" s="333">
        <v>89260</v>
      </c>
      <c r="AD393" s="333">
        <v>47033</v>
      </c>
      <c r="AE393" s="333">
        <v>32206</v>
      </c>
      <c r="AF393" s="333">
        <v>5680</v>
      </c>
      <c r="AG393" s="333">
        <v>4341</v>
      </c>
      <c r="AH393" s="333">
        <v>90552</v>
      </c>
      <c r="AI393" s="333">
        <v>47084</v>
      </c>
      <c r="AJ393" s="333">
        <v>33307</v>
      </c>
      <c r="AK393" s="333">
        <v>5902</v>
      </c>
      <c r="AL393" s="333">
        <v>4259</v>
      </c>
    </row>
    <row r="394" spans="1:38" ht="22.5" x14ac:dyDescent="0.2">
      <c r="A394" s="539"/>
      <c r="B394" s="347"/>
      <c r="K394" s="546"/>
      <c r="L394" s="332" t="s">
        <v>359</v>
      </c>
      <c r="M394" s="351"/>
      <c r="N394" s="333">
        <v>86961</v>
      </c>
      <c r="O394" s="333">
        <v>48742</v>
      </c>
      <c r="P394" s="333">
        <v>28519</v>
      </c>
      <c r="Q394" s="333">
        <v>5109</v>
      </c>
      <c r="R394" s="333">
        <v>4591</v>
      </c>
      <c r="S394" s="333">
        <v>84011</v>
      </c>
      <c r="T394" s="333">
        <v>46133</v>
      </c>
      <c r="U394" s="333">
        <v>29179</v>
      </c>
      <c r="V394" s="333">
        <v>4725</v>
      </c>
      <c r="W394" s="333">
        <v>3974</v>
      </c>
      <c r="X394" s="333">
        <v>82376</v>
      </c>
      <c r="Y394" s="333">
        <v>45608</v>
      </c>
      <c r="Z394" s="333">
        <v>28337</v>
      </c>
      <c r="AA394" s="333">
        <v>4795</v>
      </c>
      <c r="AB394" s="333">
        <v>3636</v>
      </c>
      <c r="AC394" s="333">
        <v>81573</v>
      </c>
      <c r="AD394" s="333">
        <v>44911</v>
      </c>
      <c r="AE394" s="333">
        <v>27757</v>
      </c>
      <c r="AF394" s="333">
        <v>5135</v>
      </c>
      <c r="AG394" s="333">
        <v>3770</v>
      </c>
      <c r="AH394" s="333">
        <v>82925</v>
      </c>
      <c r="AI394" s="333">
        <v>45177</v>
      </c>
      <c r="AJ394" s="333">
        <v>28638</v>
      </c>
      <c r="AK394" s="333">
        <v>5398</v>
      </c>
      <c r="AL394" s="333">
        <v>3712</v>
      </c>
    </row>
    <row r="395" spans="1:38" ht="22.5" customHeight="1" x14ac:dyDescent="0.2">
      <c r="A395" s="539"/>
      <c r="B395" s="347"/>
      <c r="K395" s="546"/>
      <c r="L395" s="332" t="s">
        <v>41</v>
      </c>
      <c r="M395" s="351"/>
      <c r="N395" s="333">
        <v>13762</v>
      </c>
      <c r="O395" s="333">
        <v>9419</v>
      </c>
      <c r="P395" s="333">
        <v>3320</v>
      </c>
      <c r="Q395" s="333">
        <v>772</v>
      </c>
      <c r="R395" s="333">
        <v>251</v>
      </c>
      <c r="S395" s="333">
        <v>15288</v>
      </c>
      <c r="T395" s="333">
        <v>10085</v>
      </c>
      <c r="U395" s="333">
        <v>3981</v>
      </c>
      <c r="V395" s="333">
        <v>972</v>
      </c>
      <c r="W395" s="333">
        <v>250</v>
      </c>
      <c r="X395" s="333">
        <v>15202</v>
      </c>
      <c r="Y395" s="333">
        <v>10079</v>
      </c>
      <c r="Z395" s="333">
        <v>3968</v>
      </c>
      <c r="AA395" s="333">
        <v>881</v>
      </c>
      <c r="AB395" s="333">
        <v>274</v>
      </c>
      <c r="AC395" s="333">
        <v>16167</v>
      </c>
      <c r="AD395" s="333">
        <v>10381</v>
      </c>
      <c r="AE395" s="333">
        <v>4450</v>
      </c>
      <c r="AF395" s="333">
        <v>1021</v>
      </c>
      <c r="AG395" s="333">
        <v>315</v>
      </c>
      <c r="AH395" s="333">
        <v>17128</v>
      </c>
      <c r="AI395" s="333">
        <v>11094</v>
      </c>
      <c r="AJ395" s="333">
        <v>4650</v>
      </c>
      <c r="AK395" s="333">
        <v>1045</v>
      </c>
      <c r="AL395" s="333">
        <v>339</v>
      </c>
    </row>
    <row r="396" spans="1:38" ht="22.5" customHeight="1" x14ac:dyDescent="0.2">
      <c r="A396" s="539"/>
      <c r="B396" s="347"/>
      <c r="K396" s="546"/>
      <c r="L396" s="332" t="s">
        <v>42</v>
      </c>
      <c r="M396" s="351"/>
      <c r="N396" s="333">
        <v>16122</v>
      </c>
      <c r="O396" s="333">
        <v>10729</v>
      </c>
      <c r="P396" s="333">
        <v>3900</v>
      </c>
      <c r="Q396" s="333">
        <v>992</v>
      </c>
      <c r="R396" s="333">
        <v>501</v>
      </c>
      <c r="S396" s="333">
        <v>16600</v>
      </c>
      <c r="T396" s="333">
        <v>11015</v>
      </c>
      <c r="U396" s="333">
        <v>4149</v>
      </c>
      <c r="V396" s="333">
        <v>962</v>
      </c>
      <c r="W396" s="333">
        <v>474</v>
      </c>
      <c r="X396" s="333">
        <v>17361</v>
      </c>
      <c r="Y396" s="333">
        <v>11498</v>
      </c>
      <c r="Z396" s="333">
        <v>4357</v>
      </c>
      <c r="AA396" s="333">
        <v>1020</v>
      </c>
      <c r="AB396" s="333">
        <v>486</v>
      </c>
      <c r="AC396" s="333">
        <v>16989</v>
      </c>
      <c r="AD396" s="333">
        <v>11025</v>
      </c>
      <c r="AE396" s="333">
        <v>4377</v>
      </c>
      <c r="AF396" s="333">
        <v>1072</v>
      </c>
      <c r="AG396" s="333">
        <v>515</v>
      </c>
      <c r="AH396" s="333">
        <v>17335</v>
      </c>
      <c r="AI396" s="333">
        <v>11174</v>
      </c>
      <c r="AJ396" s="333">
        <v>4481</v>
      </c>
      <c r="AK396" s="333">
        <v>1155</v>
      </c>
      <c r="AL396" s="333">
        <v>525</v>
      </c>
    </row>
    <row r="397" spans="1:38" ht="22.5" customHeight="1" x14ac:dyDescent="0.2">
      <c r="A397" s="539"/>
      <c r="B397" s="347"/>
      <c r="K397" s="546"/>
      <c r="L397" s="332" t="s">
        <v>43</v>
      </c>
      <c r="M397" s="351"/>
      <c r="N397" s="333">
        <v>13056</v>
      </c>
      <c r="O397" s="333">
        <v>7934</v>
      </c>
      <c r="P397" s="333">
        <v>3675</v>
      </c>
      <c r="Q397" s="333">
        <v>756</v>
      </c>
      <c r="R397" s="333">
        <v>691</v>
      </c>
      <c r="S397" s="333">
        <v>12725</v>
      </c>
      <c r="T397" s="333">
        <v>7511</v>
      </c>
      <c r="U397" s="333">
        <v>3905</v>
      </c>
      <c r="V397" s="333">
        <v>665</v>
      </c>
      <c r="W397" s="333">
        <v>644</v>
      </c>
      <c r="X397" s="333">
        <v>13100</v>
      </c>
      <c r="Y397" s="333">
        <v>7796</v>
      </c>
      <c r="Z397" s="333">
        <v>3954</v>
      </c>
      <c r="AA397" s="333">
        <v>732</v>
      </c>
      <c r="AB397" s="333">
        <v>618</v>
      </c>
      <c r="AC397" s="333">
        <v>13637</v>
      </c>
      <c r="AD397" s="333">
        <v>8025</v>
      </c>
      <c r="AE397" s="333">
        <v>4111</v>
      </c>
      <c r="AF397" s="333">
        <v>802</v>
      </c>
      <c r="AG397" s="333">
        <v>699</v>
      </c>
      <c r="AH397" s="333">
        <v>13758</v>
      </c>
      <c r="AI397" s="333">
        <v>7865</v>
      </c>
      <c r="AJ397" s="333">
        <v>4336</v>
      </c>
      <c r="AK397" s="333">
        <v>846</v>
      </c>
      <c r="AL397" s="333">
        <v>711</v>
      </c>
    </row>
    <row r="398" spans="1:38" ht="22.5" customHeight="1" x14ac:dyDescent="0.2">
      <c r="A398" s="539"/>
      <c r="B398" s="347"/>
      <c r="K398" s="546"/>
      <c r="L398" s="332" t="s">
        <v>44</v>
      </c>
      <c r="M398" s="351"/>
      <c r="N398" s="333">
        <v>11058</v>
      </c>
      <c r="O398" s="333">
        <v>6043</v>
      </c>
      <c r="P398" s="333">
        <v>3661</v>
      </c>
      <c r="Q398" s="333">
        <v>631</v>
      </c>
      <c r="R398" s="333">
        <v>723</v>
      </c>
      <c r="S398" s="333">
        <v>9935</v>
      </c>
      <c r="T398" s="333">
        <v>5193</v>
      </c>
      <c r="U398" s="333">
        <v>3641</v>
      </c>
      <c r="V398" s="333">
        <v>521</v>
      </c>
      <c r="W398" s="333">
        <v>580</v>
      </c>
      <c r="X398" s="333">
        <v>9961</v>
      </c>
      <c r="Y398" s="333">
        <v>5143</v>
      </c>
      <c r="Z398" s="333">
        <v>3689</v>
      </c>
      <c r="AA398" s="333">
        <v>563</v>
      </c>
      <c r="AB398" s="333">
        <v>566</v>
      </c>
      <c r="AC398" s="333">
        <v>10323</v>
      </c>
      <c r="AD398" s="333">
        <v>5408</v>
      </c>
      <c r="AE398" s="333">
        <v>3719</v>
      </c>
      <c r="AF398" s="333">
        <v>625</v>
      </c>
      <c r="AG398" s="333">
        <v>571</v>
      </c>
      <c r="AH398" s="333">
        <v>11060</v>
      </c>
      <c r="AI398" s="333">
        <v>5579</v>
      </c>
      <c r="AJ398" s="333">
        <v>4125</v>
      </c>
      <c r="AK398" s="333">
        <v>704</v>
      </c>
      <c r="AL398" s="333">
        <v>652</v>
      </c>
    </row>
    <row r="399" spans="1:38" ht="22.5" customHeight="1" x14ac:dyDescent="0.2">
      <c r="A399" s="539"/>
      <c r="B399" s="347"/>
      <c r="K399" s="546"/>
      <c r="L399" s="332" t="s">
        <v>46</v>
      </c>
      <c r="M399" s="351"/>
      <c r="N399" s="333">
        <v>8793</v>
      </c>
      <c r="O399" s="333">
        <v>4278</v>
      </c>
      <c r="P399" s="333">
        <v>3381</v>
      </c>
      <c r="Q399" s="333">
        <v>545</v>
      </c>
      <c r="R399" s="333">
        <v>589</v>
      </c>
      <c r="S399" s="333">
        <v>7824</v>
      </c>
      <c r="T399" s="333">
        <v>3607</v>
      </c>
      <c r="U399" s="333">
        <v>3289</v>
      </c>
      <c r="V399" s="333">
        <v>389</v>
      </c>
      <c r="W399" s="333">
        <v>539</v>
      </c>
      <c r="X399" s="333">
        <v>7237</v>
      </c>
      <c r="Y399" s="333">
        <v>3313</v>
      </c>
      <c r="Z399" s="333">
        <v>3092</v>
      </c>
      <c r="AA399" s="333">
        <v>394</v>
      </c>
      <c r="AB399" s="333">
        <v>438</v>
      </c>
      <c r="AC399" s="333">
        <v>7315</v>
      </c>
      <c r="AD399" s="333">
        <v>3439</v>
      </c>
      <c r="AE399" s="333">
        <v>2971</v>
      </c>
      <c r="AF399" s="333">
        <v>424</v>
      </c>
      <c r="AG399" s="333">
        <v>481</v>
      </c>
      <c r="AH399" s="333">
        <v>7428</v>
      </c>
      <c r="AI399" s="333">
        <v>3324</v>
      </c>
      <c r="AJ399" s="333">
        <v>3169</v>
      </c>
      <c r="AK399" s="333">
        <v>461</v>
      </c>
      <c r="AL399" s="333">
        <v>474</v>
      </c>
    </row>
    <row r="400" spans="1:38" ht="22.5" customHeight="1" x14ac:dyDescent="0.2">
      <c r="A400" s="539"/>
      <c r="B400" s="347"/>
      <c r="K400" s="546"/>
      <c r="L400" s="332" t="s">
        <v>47</v>
      </c>
      <c r="M400" s="351"/>
      <c r="N400" s="333">
        <v>7401</v>
      </c>
      <c r="O400" s="333">
        <v>3405</v>
      </c>
      <c r="P400" s="333">
        <v>3032</v>
      </c>
      <c r="Q400" s="333">
        <v>391</v>
      </c>
      <c r="R400" s="333">
        <v>573</v>
      </c>
      <c r="S400" s="333">
        <v>6385</v>
      </c>
      <c r="T400" s="333">
        <v>2763</v>
      </c>
      <c r="U400" s="333">
        <v>2847</v>
      </c>
      <c r="V400" s="333">
        <v>321</v>
      </c>
      <c r="W400" s="333">
        <v>454</v>
      </c>
      <c r="X400" s="333">
        <v>5774</v>
      </c>
      <c r="Y400" s="333">
        <v>2440</v>
      </c>
      <c r="Z400" s="333">
        <v>2641</v>
      </c>
      <c r="AA400" s="333">
        <v>300</v>
      </c>
      <c r="AB400" s="333">
        <v>393</v>
      </c>
      <c r="AC400" s="333">
        <v>5153</v>
      </c>
      <c r="AD400" s="333">
        <v>2107</v>
      </c>
      <c r="AE400" s="333">
        <v>2334</v>
      </c>
      <c r="AF400" s="333">
        <v>328</v>
      </c>
      <c r="AG400" s="333">
        <v>384</v>
      </c>
      <c r="AH400" s="333">
        <v>5111</v>
      </c>
      <c r="AI400" s="333">
        <v>2106</v>
      </c>
      <c r="AJ400" s="333">
        <v>2394</v>
      </c>
      <c r="AK400" s="333">
        <v>285</v>
      </c>
      <c r="AL400" s="333">
        <v>326</v>
      </c>
    </row>
    <row r="401" spans="1:38" ht="22.5" customHeight="1" x14ac:dyDescent="0.2">
      <c r="A401" s="539"/>
      <c r="B401" s="347"/>
      <c r="K401" s="546"/>
      <c r="L401" s="332" t="s">
        <v>292</v>
      </c>
      <c r="M401" s="351"/>
      <c r="N401" s="333">
        <v>6672</v>
      </c>
      <c r="O401" s="333">
        <v>2874</v>
      </c>
      <c r="P401" s="333">
        <v>2908</v>
      </c>
      <c r="Q401" s="333">
        <v>376</v>
      </c>
      <c r="R401" s="333">
        <v>514</v>
      </c>
      <c r="S401" s="333">
        <v>5380</v>
      </c>
      <c r="T401" s="333">
        <v>2148</v>
      </c>
      <c r="U401" s="333">
        <v>2597</v>
      </c>
      <c r="V401" s="333">
        <v>259</v>
      </c>
      <c r="W401" s="333">
        <v>376</v>
      </c>
      <c r="X401" s="333">
        <v>4735</v>
      </c>
      <c r="Y401" s="333">
        <v>1861</v>
      </c>
      <c r="Z401" s="333">
        <v>2292</v>
      </c>
      <c r="AA401" s="333">
        <v>253</v>
      </c>
      <c r="AB401" s="333">
        <v>329</v>
      </c>
      <c r="AC401" s="333">
        <v>4083</v>
      </c>
      <c r="AD401" s="333">
        <v>1640</v>
      </c>
      <c r="AE401" s="333">
        <v>1919</v>
      </c>
      <c r="AF401" s="333">
        <v>214</v>
      </c>
      <c r="AG401" s="333">
        <v>310</v>
      </c>
      <c r="AH401" s="333">
        <v>3832</v>
      </c>
      <c r="AI401" s="333">
        <v>1467</v>
      </c>
      <c r="AJ401" s="333">
        <v>1916</v>
      </c>
      <c r="AK401" s="333">
        <v>223</v>
      </c>
      <c r="AL401" s="333">
        <v>226</v>
      </c>
    </row>
    <row r="402" spans="1:38" ht="22.5" customHeight="1" x14ac:dyDescent="0.2">
      <c r="A402" s="539"/>
      <c r="B402" s="347"/>
      <c r="K402" s="546"/>
      <c r="L402" s="332" t="s">
        <v>49</v>
      </c>
      <c r="M402" s="351"/>
      <c r="N402" s="333">
        <v>5244</v>
      </c>
      <c r="O402" s="333">
        <v>2145</v>
      </c>
      <c r="P402" s="333">
        <v>2436</v>
      </c>
      <c r="Q402" s="333">
        <v>264</v>
      </c>
      <c r="R402" s="333">
        <v>399</v>
      </c>
      <c r="S402" s="333">
        <v>5118</v>
      </c>
      <c r="T402" s="333">
        <v>2033</v>
      </c>
      <c r="U402" s="333">
        <v>2467</v>
      </c>
      <c r="V402" s="333">
        <v>244</v>
      </c>
      <c r="W402" s="333">
        <v>374</v>
      </c>
      <c r="X402" s="333">
        <v>4240</v>
      </c>
      <c r="Y402" s="333">
        <v>1671</v>
      </c>
      <c r="Z402" s="333">
        <v>2083</v>
      </c>
      <c r="AA402" s="333">
        <v>219</v>
      </c>
      <c r="AB402" s="333">
        <v>267</v>
      </c>
      <c r="AC402" s="333">
        <v>3564</v>
      </c>
      <c r="AD402" s="333">
        <v>1300</v>
      </c>
      <c r="AE402" s="333">
        <v>1800</v>
      </c>
      <c r="AF402" s="333">
        <v>212</v>
      </c>
      <c r="AG402" s="333">
        <v>252</v>
      </c>
      <c r="AH402" s="333">
        <v>3219</v>
      </c>
      <c r="AI402" s="333">
        <v>1122</v>
      </c>
      <c r="AJ402" s="333">
        <v>1647</v>
      </c>
      <c r="AK402" s="333">
        <v>220</v>
      </c>
      <c r="AL402" s="333">
        <v>230</v>
      </c>
    </row>
    <row r="403" spans="1:38" ht="22.5" customHeight="1" x14ac:dyDescent="0.2">
      <c r="A403" s="539"/>
      <c r="B403" s="347"/>
      <c r="K403" s="546"/>
      <c r="L403" s="332" t="s">
        <v>50</v>
      </c>
      <c r="M403" s="351"/>
      <c r="N403" s="333">
        <v>4024</v>
      </c>
      <c r="O403" s="333">
        <v>1567</v>
      </c>
      <c r="P403" s="333">
        <v>1906</v>
      </c>
      <c r="Q403" s="333">
        <v>220</v>
      </c>
      <c r="R403" s="333">
        <v>331</v>
      </c>
      <c r="S403" s="333">
        <v>3966</v>
      </c>
      <c r="T403" s="333">
        <v>1482</v>
      </c>
      <c r="U403" s="333">
        <v>2008</v>
      </c>
      <c r="V403" s="333">
        <v>207</v>
      </c>
      <c r="W403" s="333">
        <v>269</v>
      </c>
      <c r="X403" s="333">
        <v>3934</v>
      </c>
      <c r="Y403" s="333">
        <v>1467</v>
      </c>
      <c r="Z403" s="333">
        <v>1985</v>
      </c>
      <c r="AA403" s="333">
        <v>222</v>
      </c>
      <c r="AB403" s="333">
        <v>260</v>
      </c>
      <c r="AC403" s="333">
        <v>3174</v>
      </c>
      <c r="AD403" s="333">
        <v>1125</v>
      </c>
      <c r="AE403" s="333">
        <v>1646</v>
      </c>
      <c r="AF403" s="333">
        <v>194</v>
      </c>
      <c r="AG403" s="333">
        <v>209</v>
      </c>
      <c r="AH403" s="333">
        <v>2725</v>
      </c>
      <c r="AI403" s="333">
        <v>936</v>
      </c>
      <c r="AJ403" s="333">
        <v>1407</v>
      </c>
      <c r="AK403" s="333">
        <v>190</v>
      </c>
      <c r="AL403" s="333">
        <v>192</v>
      </c>
    </row>
    <row r="404" spans="1:38" x14ac:dyDescent="0.2">
      <c r="A404" s="539" t="s">
        <v>254</v>
      </c>
      <c r="B404" s="347"/>
      <c r="K404" s="542" t="s">
        <v>118</v>
      </c>
      <c r="L404" s="332" t="s">
        <v>101</v>
      </c>
      <c r="M404" s="351"/>
      <c r="N404" s="333">
        <v>12199</v>
      </c>
      <c r="O404" s="333">
        <v>5152</v>
      </c>
      <c r="P404" s="333">
        <v>5008</v>
      </c>
      <c r="Q404" s="333">
        <v>657</v>
      </c>
      <c r="R404" s="333">
        <v>1382</v>
      </c>
      <c r="S404" s="333">
        <v>12413</v>
      </c>
      <c r="T404" s="333">
        <v>4796</v>
      </c>
      <c r="U404" s="333">
        <v>6234</v>
      </c>
      <c r="V404" s="333">
        <v>511</v>
      </c>
      <c r="W404" s="333">
        <v>872</v>
      </c>
      <c r="X404" s="333">
        <v>11913</v>
      </c>
      <c r="Y404" s="333">
        <v>4451</v>
      </c>
      <c r="Z404" s="333">
        <v>6040</v>
      </c>
      <c r="AA404" s="333">
        <v>510</v>
      </c>
      <c r="AB404" s="333">
        <v>912</v>
      </c>
      <c r="AC404" s="333">
        <v>12223</v>
      </c>
      <c r="AD404" s="333">
        <v>4434</v>
      </c>
      <c r="AE404" s="333">
        <v>6133</v>
      </c>
      <c r="AF404" s="333">
        <v>576</v>
      </c>
      <c r="AG404" s="333">
        <v>1080</v>
      </c>
      <c r="AH404" s="333">
        <v>12607</v>
      </c>
      <c r="AI404" s="333">
        <v>4456</v>
      </c>
      <c r="AJ404" s="333">
        <v>6604</v>
      </c>
      <c r="AK404" s="333">
        <v>498</v>
      </c>
      <c r="AL404" s="333">
        <v>1049</v>
      </c>
    </row>
    <row r="405" spans="1:38" x14ac:dyDescent="0.2">
      <c r="A405" s="539"/>
      <c r="B405" s="347"/>
      <c r="K405" s="542"/>
      <c r="L405" s="332" t="s">
        <v>102</v>
      </c>
      <c r="M405" s="351"/>
      <c r="N405" s="333">
        <v>9586</v>
      </c>
      <c r="O405" s="333">
        <v>4087</v>
      </c>
      <c r="P405" s="333">
        <v>3928</v>
      </c>
      <c r="Q405" s="333">
        <v>534</v>
      </c>
      <c r="R405" s="333">
        <v>1037</v>
      </c>
      <c r="S405" s="333">
        <v>9680</v>
      </c>
      <c r="T405" s="333">
        <v>3895</v>
      </c>
      <c r="U405" s="333">
        <v>4764</v>
      </c>
      <c r="V405" s="333">
        <v>381</v>
      </c>
      <c r="W405" s="333">
        <v>640</v>
      </c>
      <c r="X405" s="333">
        <v>9000</v>
      </c>
      <c r="Y405" s="333">
        <v>3661</v>
      </c>
      <c r="Z405" s="333">
        <v>4355</v>
      </c>
      <c r="AA405" s="333">
        <v>391</v>
      </c>
      <c r="AB405" s="333">
        <v>593</v>
      </c>
      <c r="AC405" s="333">
        <v>9053</v>
      </c>
      <c r="AD405" s="333">
        <v>3527</v>
      </c>
      <c r="AE405" s="333">
        <v>4428</v>
      </c>
      <c r="AF405" s="333">
        <v>384</v>
      </c>
      <c r="AG405" s="333">
        <v>714</v>
      </c>
      <c r="AH405" s="333">
        <v>9096</v>
      </c>
      <c r="AI405" s="333">
        <v>3491</v>
      </c>
      <c r="AJ405" s="333">
        <v>4604</v>
      </c>
      <c r="AK405" s="333">
        <v>350</v>
      </c>
      <c r="AL405" s="333">
        <v>651</v>
      </c>
    </row>
    <row r="406" spans="1:38" x14ac:dyDescent="0.2">
      <c r="A406" s="539"/>
      <c r="B406" s="347"/>
      <c r="K406" s="542"/>
      <c r="L406" s="332" t="s">
        <v>54</v>
      </c>
      <c r="M406" s="351"/>
      <c r="N406" s="333">
        <v>18269</v>
      </c>
      <c r="O406" s="333">
        <v>7993</v>
      </c>
      <c r="P406" s="333">
        <v>7344</v>
      </c>
      <c r="Q406" s="333">
        <v>993</v>
      </c>
      <c r="R406" s="333">
        <v>1939</v>
      </c>
      <c r="S406" s="333">
        <v>18400</v>
      </c>
      <c r="T406" s="333">
        <v>7453</v>
      </c>
      <c r="U406" s="333">
        <v>8951</v>
      </c>
      <c r="V406" s="333">
        <v>751</v>
      </c>
      <c r="W406" s="333">
        <v>1245</v>
      </c>
      <c r="X406" s="333">
        <v>17360</v>
      </c>
      <c r="Y406" s="333">
        <v>6984</v>
      </c>
      <c r="Z406" s="333">
        <v>8411</v>
      </c>
      <c r="AA406" s="333">
        <v>749</v>
      </c>
      <c r="AB406" s="333">
        <v>1216</v>
      </c>
      <c r="AC406" s="333">
        <v>17443</v>
      </c>
      <c r="AD406" s="333">
        <v>6750</v>
      </c>
      <c r="AE406" s="333">
        <v>8440</v>
      </c>
      <c r="AF406" s="333">
        <v>804</v>
      </c>
      <c r="AG406" s="333">
        <v>1449</v>
      </c>
      <c r="AH406" s="333">
        <v>17762</v>
      </c>
      <c r="AI406" s="333">
        <v>6753</v>
      </c>
      <c r="AJ406" s="333">
        <v>8941</v>
      </c>
      <c r="AK406" s="333">
        <v>723</v>
      </c>
      <c r="AL406" s="333">
        <v>1345</v>
      </c>
    </row>
    <row r="407" spans="1:38" x14ac:dyDescent="0.2">
      <c r="A407" s="539"/>
      <c r="B407" s="347"/>
      <c r="K407" s="542"/>
      <c r="L407" s="332" t="s">
        <v>55</v>
      </c>
      <c r="M407" s="351"/>
      <c r="N407" s="333">
        <v>3412</v>
      </c>
      <c r="O407" s="333">
        <v>1210</v>
      </c>
      <c r="P407" s="333">
        <v>1545</v>
      </c>
      <c r="Q407" s="333">
        <v>189</v>
      </c>
      <c r="R407" s="333">
        <v>468</v>
      </c>
      <c r="S407" s="333">
        <v>3569</v>
      </c>
      <c r="T407" s="333">
        <v>1187</v>
      </c>
      <c r="U407" s="333">
        <v>1990</v>
      </c>
      <c r="V407" s="333">
        <v>136</v>
      </c>
      <c r="W407" s="333">
        <v>256</v>
      </c>
      <c r="X407" s="333">
        <v>3445</v>
      </c>
      <c r="Y407" s="333">
        <v>1094</v>
      </c>
      <c r="Z407" s="333">
        <v>1923</v>
      </c>
      <c r="AA407" s="333">
        <v>149</v>
      </c>
      <c r="AB407" s="333">
        <v>279</v>
      </c>
      <c r="AC407" s="333">
        <v>3677</v>
      </c>
      <c r="AD407" s="333">
        <v>1151</v>
      </c>
      <c r="AE407" s="333">
        <v>2035</v>
      </c>
      <c r="AF407" s="333">
        <v>154</v>
      </c>
      <c r="AG407" s="333">
        <v>337</v>
      </c>
      <c r="AH407" s="333">
        <v>3842</v>
      </c>
      <c r="AI407" s="333">
        <v>1165</v>
      </c>
      <c r="AJ407" s="333">
        <v>2206</v>
      </c>
      <c r="AK407" s="333">
        <v>119</v>
      </c>
      <c r="AL407" s="333">
        <v>352</v>
      </c>
    </row>
    <row r="408" spans="1:38" x14ac:dyDescent="0.2">
      <c r="A408" s="539"/>
      <c r="B408" s="347"/>
      <c r="K408" s="542"/>
      <c r="L408" s="332" t="s">
        <v>284</v>
      </c>
      <c r="M408" s="351"/>
      <c r="N408" s="333">
        <v>1637</v>
      </c>
      <c r="O408" s="333">
        <v>575</v>
      </c>
      <c r="P408" s="333">
        <v>755</v>
      </c>
      <c r="Q408" s="333">
        <v>85</v>
      </c>
      <c r="R408" s="333">
        <v>222</v>
      </c>
      <c r="S408" s="333">
        <v>1622</v>
      </c>
      <c r="T408" s="333">
        <v>500</v>
      </c>
      <c r="U408" s="333">
        <v>938</v>
      </c>
      <c r="V408" s="333">
        <v>58</v>
      </c>
      <c r="W408" s="333">
        <v>126</v>
      </c>
      <c r="X408" s="333">
        <v>1471</v>
      </c>
      <c r="Y408" s="333">
        <v>453</v>
      </c>
      <c r="Z408" s="333">
        <v>820</v>
      </c>
      <c r="AA408" s="333">
        <v>69</v>
      </c>
      <c r="AB408" s="333">
        <v>129</v>
      </c>
      <c r="AC408" s="333">
        <v>1485</v>
      </c>
      <c r="AD408" s="333">
        <v>448</v>
      </c>
      <c r="AE408" s="333">
        <v>827</v>
      </c>
      <c r="AF408" s="333">
        <v>62</v>
      </c>
      <c r="AG408" s="333">
        <v>148</v>
      </c>
      <c r="AH408" s="333">
        <v>1285</v>
      </c>
      <c r="AI408" s="333">
        <v>398</v>
      </c>
      <c r="AJ408" s="333">
        <v>745</v>
      </c>
      <c r="AK408" s="333">
        <v>32</v>
      </c>
      <c r="AL408" s="333">
        <v>110</v>
      </c>
    </row>
    <row r="409" spans="1:38" x14ac:dyDescent="0.2">
      <c r="A409" s="539"/>
      <c r="B409" s="347"/>
      <c r="K409" s="542"/>
      <c r="L409" s="332" t="s">
        <v>57</v>
      </c>
      <c r="M409" s="351"/>
      <c r="N409" s="333">
        <v>60</v>
      </c>
      <c r="O409" s="333">
        <v>25</v>
      </c>
      <c r="P409" s="333">
        <v>24</v>
      </c>
      <c r="Q409" s="333">
        <v>2</v>
      </c>
      <c r="R409" s="333">
        <v>9</v>
      </c>
      <c r="S409" s="333">
        <v>68</v>
      </c>
      <c r="T409" s="333">
        <v>21</v>
      </c>
      <c r="U409" s="333">
        <v>44</v>
      </c>
      <c r="V409" s="333">
        <v>2</v>
      </c>
      <c r="W409" s="333">
        <v>1</v>
      </c>
      <c r="X409" s="333">
        <v>67</v>
      </c>
      <c r="Y409" s="333">
        <v>20</v>
      </c>
      <c r="Z409" s="333">
        <v>41</v>
      </c>
      <c r="AA409" s="333">
        <v>2</v>
      </c>
      <c r="AB409" s="333">
        <v>4</v>
      </c>
      <c r="AC409" s="333">
        <v>75</v>
      </c>
      <c r="AD409" s="333">
        <v>27</v>
      </c>
      <c r="AE409" s="333">
        <v>43</v>
      </c>
      <c r="AF409" s="333">
        <v>2</v>
      </c>
      <c r="AG409" s="333">
        <v>3</v>
      </c>
      <c r="AH409" s="333">
        <v>89</v>
      </c>
      <c r="AI409" s="333">
        <v>35</v>
      </c>
      <c r="AJ409" s="333">
        <v>41</v>
      </c>
      <c r="AK409" s="333">
        <v>4</v>
      </c>
      <c r="AL409" s="333">
        <v>9</v>
      </c>
    </row>
    <row r="410" spans="1:38" ht="12.75" customHeight="1" x14ac:dyDescent="0.2">
      <c r="A410" s="539"/>
      <c r="B410" s="347"/>
      <c r="K410" s="542"/>
      <c r="L410" s="332" t="s">
        <v>285</v>
      </c>
      <c r="M410" s="351"/>
      <c r="N410" s="333">
        <v>118</v>
      </c>
      <c r="O410" s="333">
        <v>54</v>
      </c>
      <c r="P410" s="333">
        <v>49</v>
      </c>
      <c r="Q410" s="333">
        <v>2</v>
      </c>
      <c r="R410" s="333">
        <v>13</v>
      </c>
      <c r="S410" s="333">
        <v>152</v>
      </c>
      <c r="T410" s="333">
        <v>70</v>
      </c>
      <c r="U410" s="333">
        <v>71</v>
      </c>
      <c r="V410" s="333">
        <v>8</v>
      </c>
      <c r="W410" s="333">
        <v>3</v>
      </c>
      <c r="X410" s="333">
        <v>118</v>
      </c>
      <c r="Y410" s="333">
        <v>57</v>
      </c>
      <c r="Z410" s="333">
        <v>54</v>
      </c>
      <c r="AA410" s="333">
        <v>5</v>
      </c>
      <c r="AB410" s="333">
        <v>2</v>
      </c>
      <c r="AC410" s="333">
        <v>114</v>
      </c>
      <c r="AD410" s="333">
        <v>67</v>
      </c>
      <c r="AE410" s="333">
        <v>40</v>
      </c>
      <c r="AF410" s="333">
        <v>4</v>
      </c>
      <c r="AG410" s="333">
        <v>3</v>
      </c>
      <c r="AH410" s="333">
        <v>113</v>
      </c>
      <c r="AI410" s="333">
        <v>55</v>
      </c>
      <c r="AJ410" s="333">
        <v>46</v>
      </c>
      <c r="AK410" s="333">
        <v>2</v>
      </c>
      <c r="AL410" s="333">
        <v>10</v>
      </c>
    </row>
    <row r="411" spans="1:38" ht="12.75" customHeight="1" x14ac:dyDescent="0.2">
      <c r="A411" s="539"/>
      <c r="B411" s="347"/>
      <c r="K411" s="542"/>
      <c r="L411" s="332" t="s">
        <v>286</v>
      </c>
      <c r="M411" s="351"/>
      <c r="N411" s="333">
        <v>7201</v>
      </c>
      <c r="O411" s="333">
        <v>2760</v>
      </c>
      <c r="P411" s="333">
        <v>3174</v>
      </c>
      <c r="Q411" s="333">
        <v>348</v>
      </c>
      <c r="R411" s="333">
        <v>919</v>
      </c>
      <c r="S411" s="333">
        <v>7280</v>
      </c>
      <c r="T411" s="333">
        <v>2587</v>
      </c>
      <c r="U411" s="333">
        <v>3885</v>
      </c>
      <c r="V411" s="333">
        <v>273</v>
      </c>
      <c r="W411" s="333">
        <v>535</v>
      </c>
      <c r="X411" s="333">
        <v>6844</v>
      </c>
      <c r="Y411" s="333">
        <v>2335</v>
      </c>
      <c r="Z411" s="333">
        <v>3695</v>
      </c>
      <c r="AA411" s="333">
        <v>278</v>
      </c>
      <c r="AB411" s="333">
        <v>536</v>
      </c>
      <c r="AC411" s="333">
        <v>6796</v>
      </c>
      <c r="AD411" s="333">
        <v>2299</v>
      </c>
      <c r="AE411" s="333">
        <v>3590</v>
      </c>
      <c r="AF411" s="333">
        <v>249</v>
      </c>
      <c r="AG411" s="333">
        <v>658</v>
      </c>
      <c r="AH411" s="333">
        <v>6693</v>
      </c>
      <c r="AI411" s="333">
        <v>2183</v>
      </c>
      <c r="AJ411" s="333">
        <v>3777</v>
      </c>
      <c r="AK411" s="333">
        <v>206</v>
      </c>
      <c r="AL411" s="333">
        <v>527</v>
      </c>
    </row>
    <row r="412" spans="1:38" ht="12.75" customHeight="1" x14ac:dyDescent="0.2">
      <c r="A412" s="539"/>
      <c r="B412" s="347"/>
      <c r="K412" s="542"/>
      <c r="L412" s="332" t="s">
        <v>170</v>
      </c>
      <c r="M412" s="351"/>
      <c r="N412" s="333">
        <v>8403</v>
      </c>
      <c r="O412" s="333">
        <v>3986</v>
      </c>
      <c r="P412" s="333">
        <v>3029</v>
      </c>
      <c r="Q412" s="333">
        <v>511</v>
      </c>
      <c r="R412" s="333">
        <v>877</v>
      </c>
      <c r="S412" s="333">
        <v>8473</v>
      </c>
      <c r="T412" s="333">
        <v>3723</v>
      </c>
      <c r="U412" s="333">
        <v>3761</v>
      </c>
      <c r="V412" s="333">
        <v>360</v>
      </c>
      <c r="W412" s="333">
        <v>629</v>
      </c>
      <c r="X412" s="333">
        <v>7993</v>
      </c>
      <c r="Y412" s="333">
        <v>3535</v>
      </c>
      <c r="Z412" s="333">
        <v>3477</v>
      </c>
      <c r="AA412" s="333">
        <v>347</v>
      </c>
      <c r="AB412" s="333">
        <v>634</v>
      </c>
      <c r="AC412" s="333">
        <v>8365</v>
      </c>
      <c r="AD412" s="333">
        <v>3511</v>
      </c>
      <c r="AE412" s="333">
        <v>3680</v>
      </c>
      <c r="AF412" s="333">
        <v>427</v>
      </c>
      <c r="AG412" s="333">
        <v>747</v>
      </c>
      <c r="AH412" s="333">
        <v>8331</v>
      </c>
      <c r="AI412" s="333">
        <v>3577</v>
      </c>
      <c r="AJ412" s="333">
        <v>3725</v>
      </c>
      <c r="AK412" s="333">
        <v>361</v>
      </c>
      <c r="AL412" s="333">
        <v>668</v>
      </c>
    </row>
    <row r="413" spans="1:38" ht="12.75" customHeight="1" x14ac:dyDescent="0.2">
      <c r="A413" s="539"/>
      <c r="B413" s="347"/>
      <c r="K413" s="542"/>
      <c r="L413" s="332" t="s">
        <v>60</v>
      </c>
      <c r="M413" s="351"/>
      <c r="N413" s="333">
        <v>1541</v>
      </c>
      <c r="O413" s="333">
        <v>604</v>
      </c>
      <c r="P413" s="333">
        <v>669</v>
      </c>
      <c r="Q413" s="333">
        <v>88</v>
      </c>
      <c r="R413" s="333">
        <v>180</v>
      </c>
      <c r="S413" s="333">
        <v>1461</v>
      </c>
      <c r="T413" s="333">
        <v>515</v>
      </c>
      <c r="U413" s="333">
        <v>771</v>
      </c>
      <c r="V413" s="333">
        <v>72</v>
      </c>
      <c r="W413" s="333">
        <v>103</v>
      </c>
      <c r="X413" s="333">
        <v>1519</v>
      </c>
      <c r="Y413" s="333">
        <v>564</v>
      </c>
      <c r="Z413" s="333">
        <v>795</v>
      </c>
      <c r="AA413" s="333">
        <v>68</v>
      </c>
      <c r="AB413" s="333">
        <v>92</v>
      </c>
      <c r="AC413" s="333">
        <v>1570</v>
      </c>
      <c r="AD413" s="333">
        <v>527</v>
      </c>
      <c r="AE413" s="333">
        <v>852</v>
      </c>
      <c r="AF413" s="333">
        <v>83</v>
      </c>
      <c r="AG413" s="333">
        <v>108</v>
      </c>
      <c r="AH413" s="333">
        <v>1690</v>
      </c>
      <c r="AI413" s="333">
        <v>553</v>
      </c>
      <c r="AJ413" s="333">
        <v>903</v>
      </c>
      <c r="AK413" s="333">
        <v>88</v>
      </c>
      <c r="AL413" s="333">
        <v>146</v>
      </c>
    </row>
    <row r="414" spans="1:38" ht="12.75" customHeight="1" x14ac:dyDescent="0.2">
      <c r="A414" s="539"/>
      <c r="B414" s="347"/>
      <c r="K414" s="542"/>
      <c r="L414" s="332" t="s">
        <v>171</v>
      </c>
      <c r="M414" s="351"/>
      <c r="N414" s="333">
        <v>2990</v>
      </c>
      <c r="O414" s="333">
        <v>1236</v>
      </c>
      <c r="P414" s="333">
        <v>1321</v>
      </c>
      <c r="Q414" s="333">
        <v>164</v>
      </c>
      <c r="R414" s="333">
        <v>269</v>
      </c>
      <c r="S414" s="333">
        <v>2914</v>
      </c>
      <c r="T414" s="333">
        <v>1126</v>
      </c>
      <c r="U414" s="333">
        <v>1505</v>
      </c>
      <c r="V414" s="333">
        <v>104</v>
      </c>
      <c r="W414" s="333">
        <v>179</v>
      </c>
      <c r="X414" s="333">
        <v>3027</v>
      </c>
      <c r="Y414" s="333">
        <v>1116</v>
      </c>
      <c r="Z414" s="333">
        <v>1583</v>
      </c>
      <c r="AA414" s="333">
        <v>150</v>
      </c>
      <c r="AB414" s="333">
        <v>178</v>
      </c>
      <c r="AC414" s="333">
        <v>3141</v>
      </c>
      <c r="AD414" s="333">
        <v>1100</v>
      </c>
      <c r="AE414" s="333">
        <v>1705</v>
      </c>
      <c r="AF414" s="333">
        <v>144</v>
      </c>
      <c r="AG414" s="333">
        <v>192</v>
      </c>
      <c r="AH414" s="333">
        <v>3459</v>
      </c>
      <c r="AI414" s="333">
        <v>1172</v>
      </c>
      <c r="AJ414" s="333">
        <v>1884</v>
      </c>
      <c r="AK414" s="333">
        <v>148</v>
      </c>
      <c r="AL414" s="333">
        <v>255</v>
      </c>
    </row>
    <row r="415" spans="1:38" ht="12.75" customHeight="1" x14ac:dyDescent="0.2">
      <c r="A415" s="539"/>
      <c r="B415" s="347"/>
      <c r="K415" s="542"/>
      <c r="L415" s="332" t="s">
        <v>287</v>
      </c>
      <c r="M415" s="351"/>
      <c r="N415" s="333">
        <v>1532</v>
      </c>
      <c r="O415" s="333">
        <v>599</v>
      </c>
      <c r="P415" s="333">
        <v>694</v>
      </c>
      <c r="Q415" s="333">
        <v>78</v>
      </c>
      <c r="R415" s="333">
        <v>161</v>
      </c>
      <c r="S415" s="333">
        <v>1813</v>
      </c>
      <c r="T415" s="333">
        <v>670</v>
      </c>
      <c r="U415" s="333">
        <v>1005</v>
      </c>
      <c r="V415" s="333">
        <v>75</v>
      </c>
      <c r="W415" s="333">
        <v>63</v>
      </c>
      <c r="X415" s="333">
        <v>1412</v>
      </c>
      <c r="Y415" s="333">
        <v>505</v>
      </c>
      <c r="Z415" s="333">
        <v>791</v>
      </c>
      <c r="AA415" s="333">
        <v>53</v>
      </c>
      <c r="AB415" s="333">
        <v>63</v>
      </c>
      <c r="AC415" s="333">
        <v>1290</v>
      </c>
      <c r="AD415" s="333">
        <v>457</v>
      </c>
      <c r="AE415" s="333">
        <v>694</v>
      </c>
      <c r="AF415" s="333">
        <v>53</v>
      </c>
      <c r="AG415" s="333">
        <v>86</v>
      </c>
      <c r="AH415" s="333">
        <v>1417</v>
      </c>
      <c r="AI415" s="333">
        <v>407</v>
      </c>
      <c r="AJ415" s="333">
        <v>873</v>
      </c>
      <c r="AK415" s="333">
        <v>43</v>
      </c>
      <c r="AL415" s="333">
        <v>94</v>
      </c>
    </row>
    <row r="416" spans="1:38" ht="12.75" customHeight="1" x14ac:dyDescent="0.2">
      <c r="A416" s="539"/>
      <c r="B416" s="347"/>
      <c r="K416" s="542"/>
      <c r="L416" s="332" t="s">
        <v>288</v>
      </c>
      <c r="M416" s="351"/>
      <c r="N416" s="333">
        <v>16682</v>
      </c>
      <c r="O416" s="333">
        <v>7336</v>
      </c>
      <c r="P416" s="333">
        <v>6663</v>
      </c>
      <c r="Q416" s="333">
        <v>884</v>
      </c>
      <c r="R416" s="333">
        <v>1799</v>
      </c>
      <c r="S416" s="333">
        <v>16619</v>
      </c>
      <c r="T416" s="333">
        <v>6841</v>
      </c>
      <c r="U416" s="333">
        <v>8010</v>
      </c>
      <c r="V416" s="333">
        <v>642</v>
      </c>
      <c r="W416" s="333">
        <v>1126</v>
      </c>
      <c r="X416" s="333">
        <v>15417</v>
      </c>
      <c r="Y416" s="333">
        <v>6285</v>
      </c>
      <c r="Z416" s="333">
        <v>7338</v>
      </c>
      <c r="AA416" s="333">
        <v>662</v>
      </c>
      <c r="AB416" s="333">
        <v>1132</v>
      </c>
      <c r="AC416" s="333">
        <v>15692</v>
      </c>
      <c r="AD416" s="333">
        <v>6167</v>
      </c>
      <c r="AE416" s="333">
        <v>7442</v>
      </c>
      <c r="AF416" s="333">
        <v>691</v>
      </c>
      <c r="AG416" s="333">
        <v>1392</v>
      </c>
      <c r="AH416" s="333">
        <v>15834</v>
      </c>
      <c r="AI416" s="333">
        <v>6104</v>
      </c>
      <c r="AJ416" s="333">
        <v>7889</v>
      </c>
      <c r="AK416" s="333">
        <v>602</v>
      </c>
      <c r="AL416" s="333">
        <v>1239</v>
      </c>
    </row>
    <row r="417" spans="1:38" ht="12.75" customHeight="1" x14ac:dyDescent="0.2">
      <c r="A417" s="539"/>
      <c r="B417" s="347"/>
      <c r="K417" s="542"/>
      <c r="L417" s="332" t="s">
        <v>289</v>
      </c>
      <c r="M417" s="351"/>
      <c r="N417" s="333">
        <v>3150</v>
      </c>
      <c r="O417" s="333">
        <v>1164</v>
      </c>
      <c r="P417" s="333">
        <v>1419</v>
      </c>
      <c r="Q417" s="333">
        <v>189</v>
      </c>
      <c r="R417" s="333">
        <v>378</v>
      </c>
      <c r="S417" s="333">
        <v>3324</v>
      </c>
      <c r="T417" s="333">
        <v>1151</v>
      </c>
      <c r="U417" s="333">
        <v>1785</v>
      </c>
      <c r="V417" s="333">
        <v>160</v>
      </c>
      <c r="W417" s="333">
        <v>228</v>
      </c>
      <c r="X417" s="333">
        <v>3214</v>
      </c>
      <c r="Y417" s="333">
        <v>1082</v>
      </c>
      <c r="Z417" s="333">
        <v>1773</v>
      </c>
      <c r="AA417" s="333">
        <v>145</v>
      </c>
      <c r="AB417" s="333">
        <v>214</v>
      </c>
      <c r="AC417" s="333">
        <v>3350</v>
      </c>
      <c r="AD417" s="333">
        <v>1125</v>
      </c>
      <c r="AE417" s="333">
        <v>1856</v>
      </c>
      <c r="AF417" s="333">
        <v>173</v>
      </c>
      <c r="AG417" s="333">
        <v>196</v>
      </c>
      <c r="AH417" s="333">
        <v>3359</v>
      </c>
      <c r="AI417" s="333">
        <v>1082</v>
      </c>
      <c r="AJ417" s="333">
        <v>1866</v>
      </c>
      <c r="AK417" s="333">
        <v>153</v>
      </c>
      <c r="AL417" s="333">
        <v>258</v>
      </c>
    </row>
    <row r="418" spans="1:38" ht="12.75" customHeight="1" x14ac:dyDescent="0.2">
      <c r="A418" s="539"/>
      <c r="B418" s="347"/>
      <c r="K418" s="542"/>
      <c r="L418" s="332" t="s">
        <v>64</v>
      </c>
      <c r="M418" s="351"/>
      <c r="N418" s="333">
        <v>782</v>
      </c>
      <c r="O418" s="333">
        <v>290</v>
      </c>
      <c r="P418" s="333">
        <v>366</v>
      </c>
      <c r="Q418" s="333">
        <v>36</v>
      </c>
      <c r="R418" s="333">
        <v>90</v>
      </c>
      <c r="S418" s="333">
        <v>923</v>
      </c>
      <c r="T418" s="333">
        <v>311</v>
      </c>
      <c r="U418" s="333">
        <v>517</v>
      </c>
      <c r="V418" s="333">
        <v>35</v>
      </c>
      <c r="W418" s="333">
        <v>60</v>
      </c>
      <c r="X418" s="333">
        <v>1026</v>
      </c>
      <c r="Y418" s="333">
        <v>345</v>
      </c>
      <c r="Z418" s="333">
        <v>579</v>
      </c>
      <c r="AA418" s="333">
        <v>43</v>
      </c>
      <c r="AB418" s="333">
        <v>59</v>
      </c>
      <c r="AC418" s="333">
        <v>1037</v>
      </c>
      <c r="AD418" s="333">
        <v>331</v>
      </c>
      <c r="AE418" s="333">
        <v>582</v>
      </c>
      <c r="AF418" s="333">
        <v>42</v>
      </c>
      <c r="AG418" s="333">
        <v>82</v>
      </c>
      <c r="AH418" s="333">
        <v>1183</v>
      </c>
      <c r="AI418" s="333">
        <v>379</v>
      </c>
      <c r="AJ418" s="333">
        <v>677</v>
      </c>
      <c r="AK418" s="333">
        <v>38</v>
      </c>
      <c r="AL418" s="333">
        <v>89</v>
      </c>
    </row>
    <row r="419" spans="1:38" ht="12.75" customHeight="1" x14ac:dyDescent="0.2">
      <c r="A419" s="539"/>
      <c r="B419" s="347"/>
      <c r="K419" s="542"/>
      <c r="L419" s="332" t="s">
        <v>290</v>
      </c>
      <c r="M419" s="351"/>
      <c r="N419" s="333">
        <v>1171</v>
      </c>
      <c r="O419" s="333">
        <v>449</v>
      </c>
      <c r="P419" s="333">
        <v>488</v>
      </c>
      <c r="Q419" s="333">
        <v>82</v>
      </c>
      <c r="R419" s="333">
        <v>152</v>
      </c>
      <c r="S419" s="333">
        <v>1227</v>
      </c>
      <c r="T419" s="333">
        <v>388</v>
      </c>
      <c r="U419" s="333">
        <v>686</v>
      </c>
      <c r="V419" s="333">
        <v>55</v>
      </c>
      <c r="W419" s="333">
        <v>98</v>
      </c>
      <c r="X419" s="333">
        <v>1256</v>
      </c>
      <c r="Y419" s="333">
        <v>400</v>
      </c>
      <c r="Z419" s="333">
        <v>705</v>
      </c>
      <c r="AA419" s="333">
        <v>51</v>
      </c>
      <c r="AB419" s="333">
        <v>100</v>
      </c>
      <c r="AC419" s="333">
        <v>1197</v>
      </c>
      <c r="AD419" s="333">
        <v>338</v>
      </c>
      <c r="AE419" s="333">
        <v>681</v>
      </c>
      <c r="AF419" s="333">
        <v>54</v>
      </c>
      <c r="AG419" s="333">
        <v>124</v>
      </c>
      <c r="AH419" s="333">
        <v>1327</v>
      </c>
      <c r="AI419" s="333">
        <v>382</v>
      </c>
      <c r="AJ419" s="333">
        <v>776</v>
      </c>
      <c r="AK419" s="333">
        <v>55</v>
      </c>
      <c r="AL419" s="333">
        <v>114</v>
      </c>
    </row>
    <row r="420" spans="1:38" ht="12.75" customHeight="1" x14ac:dyDescent="0.2">
      <c r="A420" s="539"/>
      <c r="B420" s="347"/>
      <c r="K420" s="542"/>
      <c r="L420" s="332" t="s">
        <v>40</v>
      </c>
      <c r="M420" s="351"/>
      <c r="N420" s="333">
        <v>34</v>
      </c>
      <c r="O420" s="333">
        <v>7</v>
      </c>
      <c r="P420" s="333">
        <v>19</v>
      </c>
      <c r="Q420" s="333">
        <v>7</v>
      </c>
      <c r="R420" s="333">
        <v>1</v>
      </c>
      <c r="S420" s="333">
        <v>27</v>
      </c>
      <c r="T420" s="333">
        <v>7</v>
      </c>
      <c r="U420" s="333">
        <v>12</v>
      </c>
      <c r="V420" s="333">
        <v>5</v>
      </c>
      <c r="W420" s="333">
        <v>3</v>
      </c>
      <c r="X420" s="333">
        <v>43</v>
      </c>
      <c r="Y420" s="333">
        <v>12</v>
      </c>
      <c r="Z420" s="333">
        <v>24</v>
      </c>
      <c r="AA420" s="333">
        <v>6</v>
      </c>
      <c r="AB420" s="333">
        <v>1</v>
      </c>
      <c r="AC420" s="333">
        <v>371</v>
      </c>
      <c r="AD420" s="333">
        <v>145</v>
      </c>
      <c r="AE420" s="333">
        <v>187</v>
      </c>
      <c r="AF420" s="333">
        <v>18</v>
      </c>
      <c r="AG420" s="333">
        <v>21</v>
      </c>
      <c r="AH420" s="333">
        <v>440</v>
      </c>
      <c r="AI420" s="333">
        <v>158</v>
      </c>
      <c r="AJ420" s="333">
        <v>229</v>
      </c>
      <c r="AK420" s="333">
        <v>30</v>
      </c>
      <c r="AL420" s="333">
        <v>23</v>
      </c>
    </row>
    <row r="421" spans="1:38" ht="12.75" customHeight="1" x14ac:dyDescent="0.2">
      <c r="A421" s="539"/>
      <c r="B421" s="347"/>
      <c r="K421" s="542"/>
      <c r="L421" s="332" t="s">
        <v>291</v>
      </c>
      <c r="M421" s="351"/>
      <c r="N421" s="333">
        <v>10551</v>
      </c>
      <c r="O421" s="333">
        <v>5089</v>
      </c>
      <c r="P421" s="333">
        <v>3778</v>
      </c>
      <c r="Q421" s="333">
        <v>597</v>
      </c>
      <c r="R421" s="333">
        <v>1087</v>
      </c>
      <c r="S421" s="333">
        <v>10523</v>
      </c>
      <c r="T421" s="333">
        <v>4790</v>
      </c>
      <c r="U421" s="333">
        <v>4564</v>
      </c>
      <c r="V421" s="333">
        <v>448</v>
      </c>
      <c r="W421" s="333">
        <v>721</v>
      </c>
      <c r="X421" s="333">
        <v>10074</v>
      </c>
      <c r="Y421" s="333">
        <v>4539</v>
      </c>
      <c r="Z421" s="333">
        <v>4331</v>
      </c>
      <c r="AA421" s="333">
        <v>454</v>
      </c>
      <c r="AB421" s="333">
        <v>750</v>
      </c>
      <c r="AC421" s="333">
        <v>10858</v>
      </c>
      <c r="AD421" s="333">
        <v>4636</v>
      </c>
      <c r="AE421" s="333">
        <v>4803</v>
      </c>
      <c r="AF421" s="333">
        <v>505</v>
      </c>
      <c r="AG421" s="333">
        <v>914</v>
      </c>
      <c r="AH421" s="333">
        <v>11461</v>
      </c>
      <c r="AI421" s="333">
        <v>4780</v>
      </c>
      <c r="AJ421" s="333">
        <v>5255</v>
      </c>
      <c r="AK421" s="333">
        <v>497</v>
      </c>
      <c r="AL421" s="333">
        <v>929</v>
      </c>
    </row>
    <row r="422" spans="1:38" x14ac:dyDescent="0.2">
      <c r="A422" s="539"/>
      <c r="B422" s="347"/>
      <c r="K422" s="542"/>
      <c r="L422" s="332" t="s">
        <v>293</v>
      </c>
      <c r="M422" s="351"/>
      <c r="N422" s="333">
        <v>1669</v>
      </c>
      <c r="O422" s="333">
        <v>406</v>
      </c>
      <c r="P422" s="333">
        <v>957</v>
      </c>
      <c r="Q422" s="333">
        <v>102</v>
      </c>
      <c r="R422" s="333">
        <v>204</v>
      </c>
      <c r="S422" s="333">
        <v>2204</v>
      </c>
      <c r="T422" s="333">
        <v>469</v>
      </c>
      <c r="U422" s="333">
        <v>1496</v>
      </c>
      <c r="V422" s="333">
        <v>99</v>
      </c>
      <c r="W422" s="333">
        <v>140</v>
      </c>
      <c r="X422" s="333">
        <v>2319</v>
      </c>
      <c r="Y422" s="333">
        <v>487</v>
      </c>
      <c r="Z422" s="333">
        <v>1606</v>
      </c>
      <c r="AA422" s="333">
        <v>113</v>
      </c>
      <c r="AB422" s="333">
        <v>113</v>
      </c>
      <c r="AC422" s="333">
        <v>2315</v>
      </c>
      <c r="AD422" s="333">
        <v>475</v>
      </c>
      <c r="AE422" s="333">
        <v>1550</v>
      </c>
      <c r="AF422" s="333">
        <v>115</v>
      </c>
      <c r="AG422" s="333">
        <v>175</v>
      </c>
      <c r="AH422" s="333">
        <v>2512</v>
      </c>
      <c r="AI422" s="333">
        <v>471</v>
      </c>
      <c r="AJ422" s="333">
        <v>1797</v>
      </c>
      <c r="AK422" s="333">
        <v>89</v>
      </c>
      <c r="AL422" s="333">
        <v>155</v>
      </c>
    </row>
    <row r="423" spans="1:38" x14ac:dyDescent="0.2">
      <c r="A423" s="539"/>
      <c r="B423" s="347"/>
      <c r="K423" s="542"/>
      <c r="L423" s="332" t="s">
        <v>271</v>
      </c>
      <c r="M423" s="351"/>
      <c r="N423" s="333">
        <v>21785</v>
      </c>
      <c r="O423" s="333">
        <v>9239</v>
      </c>
      <c r="P423" s="333">
        <v>8936</v>
      </c>
      <c r="Q423" s="333">
        <v>1191</v>
      </c>
      <c r="R423" s="333">
        <v>2419</v>
      </c>
      <c r="S423" s="333">
        <v>22093</v>
      </c>
      <c r="T423" s="333">
        <v>8691</v>
      </c>
      <c r="U423" s="333">
        <v>10998</v>
      </c>
      <c r="V423" s="333">
        <v>892</v>
      </c>
      <c r="W423" s="333">
        <v>1512</v>
      </c>
      <c r="X423" s="333">
        <v>20913</v>
      </c>
      <c r="Y423" s="333">
        <v>8112</v>
      </c>
      <c r="Z423" s="333">
        <v>10395</v>
      </c>
      <c r="AA423" s="333">
        <v>901</v>
      </c>
      <c r="AB423" s="333">
        <v>1505</v>
      </c>
      <c r="AC423" s="333">
        <v>21276</v>
      </c>
      <c r="AD423" s="333">
        <v>7961</v>
      </c>
      <c r="AE423" s="333">
        <v>10561</v>
      </c>
      <c r="AF423" s="333">
        <v>960</v>
      </c>
      <c r="AG423" s="333">
        <v>1794</v>
      </c>
      <c r="AH423" s="333">
        <v>21703</v>
      </c>
      <c r="AI423" s="333">
        <v>7947</v>
      </c>
      <c r="AJ423" s="333">
        <v>11208</v>
      </c>
      <c r="AK423" s="333">
        <v>848</v>
      </c>
      <c r="AL423" s="333">
        <v>1700</v>
      </c>
    </row>
    <row r="424" spans="1:38" ht="12.75" customHeight="1" x14ac:dyDescent="0.2">
      <c r="A424" s="539"/>
      <c r="B424" s="347"/>
      <c r="K424" s="542"/>
      <c r="L424" s="332" t="s">
        <v>359</v>
      </c>
      <c r="M424" s="351"/>
      <c r="N424" s="333">
        <v>20116</v>
      </c>
      <c r="O424" s="333">
        <v>8833</v>
      </c>
      <c r="P424" s="333">
        <v>7979</v>
      </c>
      <c r="Q424" s="333">
        <v>1089</v>
      </c>
      <c r="R424" s="333">
        <v>2215</v>
      </c>
      <c r="S424" s="333">
        <v>19889</v>
      </c>
      <c r="T424" s="333">
        <v>8222</v>
      </c>
      <c r="U424" s="333">
        <v>9502</v>
      </c>
      <c r="V424" s="333">
        <v>793</v>
      </c>
      <c r="W424" s="333">
        <v>1372</v>
      </c>
      <c r="X424" s="333">
        <v>18594</v>
      </c>
      <c r="Y424" s="333">
        <v>7625</v>
      </c>
      <c r="Z424" s="333">
        <v>8789</v>
      </c>
      <c r="AA424" s="333">
        <v>788</v>
      </c>
      <c r="AB424" s="333">
        <v>1392</v>
      </c>
      <c r="AC424" s="333">
        <v>18961</v>
      </c>
      <c r="AD424" s="333">
        <v>7486</v>
      </c>
      <c r="AE424" s="333">
        <v>9011</v>
      </c>
      <c r="AF424" s="333">
        <v>845</v>
      </c>
      <c r="AG424" s="333">
        <v>1619</v>
      </c>
      <c r="AH424" s="333">
        <v>19191</v>
      </c>
      <c r="AI424" s="333">
        <v>7476</v>
      </c>
      <c r="AJ424" s="333">
        <v>9411</v>
      </c>
      <c r="AK424" s="333">
        <v>759</v>
      </c>
      <c r="AL424" s="333">
        <v>1545</v>
      </c>
    </row>
    <row r="425" spans="1:38" x14ac:dyDescent="0.2">
      <c r="A425" s="539"/>
      <c r="B425" s="347"/>
      <c r="K425" s="542"/>
      <c r="L425" s="332" t="s">
        <v>41</v>
      </c>
      <c r="M425" s="351"/>
      <c r="N425" s="333">
        <v>1840</v>
      </c>
      <c r="O425" s="333">
        <v>916</v>
      </c>
      <c r="P425" s="333">
        <v>719</v>
      </c>
      <c r="Q425" s="333">
        <v>105</v>
      </c>
      <c r="R425" s="333">
        <v>100</v>
      </c>
      <c r="S425" s="333">
        <v>1944</v>
      </c>
      <c r="T425" s="333">
        <v>866</v>
      </c>
      <c r="U425" s="333">
        <v>867</v>
      </c>
      <c r="V425" s="333">
        <v>117</v>
      </c>
      <c r="W425" s="333">
        <v>94</v>
      </c>
      <c r="X425" s="333">
        <v>1861</v>
      </c>
      <c r="Y425" s="333">
        <v>841</v>
      </c>
      <c r="Z425" s="333">
        <v>807</v>
      </c>
      <c r="AA425" s="333">
        <v>106</v>
      </c>
      <c r="AB425" s="333">
        <v>107</v>
      </c>
      <c r="AC425" s="333">
        <v>2372</v>
      </c>
      <c r="AD425" s="333">
        <v>992</v>
      </c>
      <c r="AE425" s="333">
        <v>1141</v>
      </c>
      <c r="AF425" s="333">
        <v>109</v>
      </c>
      <c r="AG425" s="333">
        <v>130</v>
      </c>
      <c r="AH425" s="333">
        <v>2511</v>
      </c>
      <c r="AI425" s="333">
        <v>1051</v>
      </c>
      <c r="AJ425" s="333">
        <v>1185</v>
      </c>
      <c r="AK425" s="333">
        <v>127</v>
      </c>
      <c r="AL425" s="333">
        <v>148</v>
      </c>
    </row>
    <row r="426" spans="1:38" x14ac:dyDescent="0.2">
      <c r="A426" s="539"/>
      <c r="B426" s="347"/>
      <c r="K426" s="542"/>
      <c r="L426" s="332" t="s">
        <v>42</v>
      </c>
      <c r="M426" s="351"/>
      <c r="N426" s="333">
        <v>2860</v>
      </c>
      <c r="O426" s="333">
        <v>1438</v>
      </c>
      <c r="P426" s="333">
        <v>996</v>
      </c>
      <c r="Q426" s="333">
        <v>166</v>
      </c>
      <c r="R426" s="333">
        <v>260</v>
      </c>
      <c r="S426" s="333">
        <v>2835</v>
      </c>
      <c r="T426" s="333">
        <v>1380</v>
      </c>
      <c r="U426" s="333">
        <v>1144</v>
      </c>
      <c r="V426" s="333">
        <v>107</v>
      </c>
      <c r="W426" s="333">
        <v>204</v>
      </c>
      <c r="X426" s="333">
        <v>2807</v>
      </c>
      <c r="Y426" s="333">
        <v>1328</v>
      </c>
      <c r="Z426" s="333">
        <v>1140</v>
      </c>
      <c r="AA426" s="333">
        <v>136</v>
      </c>
      <c r="AB426" s="333">
        <v>203</v>
      </c>
      <c r="AC426" s="333">
        <v>2623</v>
      </c>
      <c r="AD426" s="333">
        <v>1147</v>
      </c>
      <c r="AE426" s="333">
        <v>1121</v>
      </c>
      <c r="AF426" s="333">
        <v>131</v>
      </c>
      <c r="AG426" s="333">
        <v>224</v>
      </c>
      <c r="AH426" s="333">
        <v>2846</v>
      </c>
      <c r="AI426" s="333">
        <v>1251</v>
      </c>
      <c r="AJ426" s="333">
        <v>1238</v>
      </c>
      <c r="AK426" s="333">
        <v>122</v>
      </c>
      <c r="AL426" s="333">
        <v>235</v>
      </c>
    </row>
    <row r="427" spans="1:38" x14ac:dyDescent="0.2">
      <c r="A427" s="539"/>
      <c r="B427" s="347"/>
      <c r="K427" s="542"/>
      <c r="L427" s="332" t="s">
        <v>43</v>
      </c>
      <c r="M427" s="351"/>
      <c r="N427" s="333">
        <v>2936</v>
      </c>
      <c r="O427" s="333">
        <v>1435</v>
      </c>
      <c r="P427" s="333">
        <v>997</v>
      </c>
      <c r="Q427" s="333">
        <v>168</v>
      </c>
      <c r="R427" s="333">
        <v>336</v>
      </c>
      <c r="S427" s="333">
        <v>2947</v>
      </c>
      <c r="T427" s="333">
        <v>1380</v>
      </c>
      <c r="U427" s="333">
        <v>1234</v>
      </c>
      <c r="V427" s="333">
        <v>109</v>
      </c>
      <c r="W427" s="333">
        <v>224</v>
      </c>
      <c r="X427" s="333">
        <v>2759</v>
      </c>
      <c r="Y427" s="333">
        <v>1266</v>
      </c>
      <c r="Z427" s="333">
        <v>1158</v>
      </c>
      <c r="AA427" s="333">
        <v>112</v>
      </c>
      <c r="AB427" s="333">
        <v>223</v>
      </c>
      <c r="AC427" s="333">
        <v>2893</v>
      </c>
      <c r="AD427" s="333">
        <v>1282</v>
      </c>
      <c r="AE427" s="333">
        <v>1181</v>
      </c>
      <c r="AF427" s="333">
        <v>131</v>
      </c>
      <c r="AG427" s="333">
        <v>299</v>
      </c>
      <c r="AH427" s="333">
        <v>2823</v>
      </c>
      <c r="AI427" s="333">
        <v>1203</v>
      </c>
      <c r="AJ427" s="333">
        <v>1271</v>
      </c>
      <c r="AK427" s="333">
        <v>103</v>
      </c>
      <c r="AL427" s="333">
        <v>246</v>
      </c>
    </row>
    <row r="428" spans="1:38" x14ac:dyDescent="0.2">
      <c r="A428" s="539"/>
      <c r="B428" s="347"/>
      <c r="K428" s="542"/>
      <c r="L428" s="332" t="s">
        <v>44</v>
      </c>
      <c r="M428" s="351"/>
      <c r="N428" s="333">
        <v>2881</v>
      </c>
      <c r="O428" s="333">
        <v>1293</v>
      </c>
      <c r="P428" s="333">
        <v>1047</v>
      </c>
      <c r="Q428" s="333">
        <v>151</v>
      </c>
      <c r="R428" s="333">
        <v>390</v>
      </c>
      <c r="S428" s="333">
        <v>2770</v>
      </c>
      <c r="T428" s="333">
        <v>1157</v>
      </c>
      <c r="U428" s="333">
        <v>1307</v>
      </c>
      <c r="V428" s="333">
        <v>110</v>
      </c>
      <c r="W428" s="333">
        <v>196</v>
      </c>
      <c r="X428" s="333">
        <v>2604</v>
      </c>
      <c r="Y428" s="333">
        <v>1092</v>
      </c>
      <c r="Z428" s="333">
        <v>1202</v>
      </c>
      <c r="AA428" s="333">
        <v>94</v>
      </c>
      <c r="AB428" s="333">
        <v>216</v>
      </c>
      <c r="AC428" s="333">
        <v>2599</v>
      </c>
      <c r="AD428" s="333">
        <v>1070</v>
      </c>
      <c r="AE428" s="333">
        <v>1173</v>
      </c>
      <c r="AF428" s="333">
        <v>116</v>
      </c>
      <c r="AG428" s="333">
        <v>240</v>
      </c>
      <c r="AH428" s="333">
        <v>2841</v>
      </c>
      <c r="AI428" s="333">
        <v>1117</v>
      </c>
      <c r="AJ428" s="333">
        <v>1332</v>
      </c>
      <c r="AK428" s="333">
        <v>115</v>
      </c>
      <c r="AL428" s="333">
        <v>277</v>
      </c>
    </row>
    <row r="429" spans="1:38" x14ac:dyDescent="0.2">
      <c r="A429" s="539"/>
      <c r="B429" s="347"/>
      <c r="K429" s="542"/>
      <c r="L429" s="332" t="s">
        <v>46</v>
      </c>
      <c r="M429" s="351"/>
      <c r="N429" s="333">
        <v>2636</v>
      </c>
      <c r="O429" s="333">
        <v>1133</v>
      </c>
      <c r="P429" s="333">
        <v>1055</v>
      </c>
      <c r="Q429" s="333">
        <v>166</v>
      </c>
      <c r="R429" s="333">
        <v>282</v>
      </c>
      <c r="S429" s="333">
        <v>2554</v>
      </c>
      <c r="T429" s="333">
        <v>1029</v>
      </c>
      <c r="U429" s="333">
        <v>1258</v>
      </c>
      <c r="V429" s="333">
        <v>82</v>
      </c>
      <c r="W429" s="333">
        <v>185</v>
      </c>
      <c r="X429" s="333">
        <v>2316</v>
      </c>
      <c r="Y429" s="333">
        <v>933</v>
      </c>
      <c r="Z429" s="333">
        <v>1104</v>
      </c>
      <c r="AA429" s="333">
        <v>110</v>
      </c>
      <c r="AB429" s="333">
        <v>169</v>
      </c>
      <c r="AC429" s="333">
        <v>2299</v>
      </c>
      <c r="AD429" s="333">
        <v>907</v>
      </c>
      <c r="AE429" s="333">
        <v>1089</v>
      </c>
      <c r="AF429" s="333">
        <v>101</v>
      </c>
      <c r="AG429" s="333">
        <v>202</v>
      </c>
      <c r="AH429" s="333">
        <v>2358</v>
      </c>
      <c r="AI429" s="333">
        <v>916</v>
      </c>
      <c r="AJ429" s="333">
        <v>1166</v>
      </c>
      <c r="AK429" s="333">
        <v>87</v>
      </c>
      <c r="AL429" s="333">
        <v>189</v>
      </c>
    </row>
    <row r="430" spans="1:38" x14ac:dyDescent="0.2">
      <c r="A430" s="539"/>
      <c r="B430" s="347"/>
      <c r="K430" s="542"/>
      <c r="L430" s="332" t="s">
        <v>47</v>
      </c>
      <c r="M430" s="351"/>
      <c r="N430" s="333">
        <v>2380</v>
      </c>
      <c r="O430" s="333">
        <v>976</v>
      </c>
      <c r="P430" s="333">
        <v>1012</v>
      </c>
      <c r="Q430" s="333">
        <v>111</v>
      </c>
      <c r="R430" s="333">
        <v>281</v>
      </c>
      <c r="S430" s="333">
        <v>2191</v>
      </c>
      <c r="T430" s="333">
        <v>821</v>
      </c>
      <c r="U430" s="333">
        <v>1125</v>
      </c>
      <c r="V430" s="333">
        <v>85</v>
      </c>
      <c r="W430" s="333">
        <v>160</v>
      </c>
      <c r="X430" s="333">
        <v>1951</v>
      </c>
      <c r="Y430" s="333">
        <v>725</v>
      </c>
      <c r="Z430" s="333">
        <v>997</v>
      </c>
      <c r="AA430" s="333">
        <v>67</v>
      </c>
      <c r="AB430" s="333">
        <v>162</v>
      </c>
      <c r="AC430" s="333">
        <v>1826</v>
      </c>
      <c r="AD430" s="333">
        <v>662</v>
      </c>
      <c r="AE430" s="333">
        <v>912</v>
      </c>
      <c r="AF430" s="333">
        <v>82</v>
      </c>
      <c r="AG430" s="333">
        <v>170</v>
      </c>
      <c r="AH430" s="333">
        <v>1754</v>
      </c>
      <c r="AI430" s="333">
        <v>631</v>
      </c>
      <c r="AJ430" s="333">
        <v>917</v>
      </c>
      <c r="AK430" s="333">
        <v>54</v>
      </c>
      <c r="AL430" s="333">
        <v>152</v>
      </c>
    </row>
    <row r="431" spans="1:38" x14ac:dyDescent="0.2">
      <c r="A431" s="539"/>
      <c r="B431" s="347"/>
      <c r="K431" s="542"/>
      <c r="L431" s="332" t="s">
        <v>292</v>
      </c>
      <c r="M431" s="351"/>
      <c r="N431" s="333">
        <v>1872</v>
      </c>
      <c r="O431" s="333">
        <v>716</v>
      </c>
      <c r="P431" s="333">
        <v>843</v>
      </c>
      <c r="Q431" s="333">
        <v>88</v>
      </c>
      <c r="R431" s="333">
        <v>225</v>
      </c>
      <c r="S431" s="333">
        <v>1833</v>
      </c>
      <c r="T431" s="333">
        <v>640</v>
      </c>
      <c r="U431" s="333">
        <v>994</v>
      </c>
      <c r="V431" s="333">
        <v>75</v>
      </c>
      <c r="W431" s="333">
        <v>124</v>
      </c>
      <c r="X431" s="333">
        <v>1620</v>
      </c>
      <c r="Y431" s="333">
        <v>552</v>
      </c>
      <c r="Z431" s="333">
        <v>876</v>
      </c>
      <c r="AA431" s="333">
        <v>67</v>
      </c>
      <c r="AB431" s="333">
        <v>125</v>
      </c>
      <c r="AC431" s="333">
        <v>1477</v>
      </c>
      <c r="AD431" s="333">
        <v>528</v>
      </c>
      <c r="AE431" s="333">
        <v>751</v>
      </c>
      <c r="AF431" s="333">
        <v>62</v>
      </c>
      <c r="AG431" s="333">
        <v>136</v>
      </c>
      <c r="AH431" s="333">
        <v>1367</v>
      </c>
      <c r="AI431" s="333">
        <v>475</v>
      </c>
      <c r="AJ431" s="333">
        <v>755</v>
      </c>
      <c r="AK431" s="333">
        <v>43</v>
      </c>
      <c r="AL431" s="333">
        <v>94</v>
      </c>
    </row>
    <row r="432" spans="1:38" x14ac:dyDescent="0.2">
      <c r="A432" s="539"/>
      <c r="B432" s="347"/>
      <c r="K432" s="542"/>
      <c r="L432" s="332" t="s">
        <v>49</v>
      </c>
      <c r="M432" s="351"/>
      <c r="N432" s="333">
        <v>1469</v>
      </c>
      <c r="O432" s="333">
        <v>506</v>
      </c>
      <c r="P432" s="333">
        <v>717</v>
      </c>
      <c r="Q432" s="333">
        <v>74</v>
      </c>
      <c r="R432" s="333">
        <v>172</v>
      </c>
      <c r="S432" s="333">
        <v>1554</v>
      </c>
      <c r="T432" s="333">
        <v>545</v>
      </c>
      <c r="U432" s="333">
        <v>854</v>
      </c>
      <c r="V432" s="333">
        <v>51</v>
      </c>
      <c r="W432" s="333">
        <v>104</v>
      </c>
      <c r="X432" s="333">
        <v>1432</v>
      </c>
      <c r="Y432" s="333">
        <v>470</v>
      </c>
      <c r="Z432" s="333">
        <v>803</v>
      </c>
      <c r="AA432" s="333">
        <v>58</v>
      </c>
      <c r="AB432" s="333">
        <v>101</v>
      </c>
      <c r="AC432" s="333">
        <v>1344</v>
      </c>
      <c r="AD432" s="333">
        <v>421</v>
      </c>
      <c r="AE432" s="333">
        <v>753</v>
      </c>
      <c r="AF432" s="333">
        <v>48</v>
      </c>
      <c r="AG432" s="333">
        <v>122</v>
      </c>
      <c r="AH432" s="333">
        <v>1196</v>
      </c>
      <c r="AI432" s="333">
        <v>353</v>
      </c>
      <c r="AJ432" s="333">
        <v>704</v>
      </c>
      <c r="AK432" s="333">
        <v>39</v>
      </c>
      <c r="AL432" s="333">
        <v>100</v>
      </c>
    </row>
    <row r="433" spans="1:38" x14ac:dyDescent="0.2">
      <c r="A433" s="539"/>
      <c r="B433" s="347"/>
      <c r="K433" s="542"/>
      <c r="L433" s="332" t="s">
        <v>50</v>
      </c>
      <c r="M433" s="351"/>
      <c r="N433" s="333">
        <v>1208</v>
      </c>
      <c r="O433" s="333">
        <v>413</v>
      </c>
      <c r="P433" s="333">
        <v>574</v>
      </c>
      <c r="Q433" s="333">
        <v>53</v>
      </c>
      <c r="R433" s="333">
        <v>168</v>
      </c>
      <c r="S433" s="333">
        <v>1234</v>
      </c>
      <c r="T433" s="333">
        <v>397</v>
      </c>
      <c r="U433" s="333">
        <v>707</v>
      </c>
      <c r="V433" s="333">
        <v>52</v>
      </c>
      <c r="W433" s="333">
        <v>78</v>
      </c>
      <c r="X433" s="333">
        <v>1201</v>
      </c>
      <c r="Y433" s="333">
        <v>406</v>
      </c>
      <c r="Z433" s="333">
        <v>678</v>
      </c>
      <c r="AA433" s="333">
        <v>32</v>
      </c>
      <c r="AB433" s="333">
        <v>85</v>
      </c>
      <c r="AC433" s="333">
        <v>1157</v>
      </c>
      <c r="AD433" s="333">
        <v>332</v>
      </c>
      <c r="AE433" s="333">
        <v>703</v>
      </c>
      <c r="AF433" s="333">
        <v>47</v>
      </c>
      <c r="AG433" s="333">
        <v>75</v>
      </c>
      <c r="AH433" s="333">
        <v>1055</v>
      </c>
      <c r="AI433" s="333">
        <v>321</v>
      </c>
      <c r="AJ433" s="333">
        <v>614</v>
      </c>
      <c r="AK433" s="333">
        <v>39</v>
      </c>
      <c r="AL433" s="333">
        <v>81</v>
      </c>
    </row>
    <row r="434" spans="1:38" ht="33.75" customHeight="1" x14ac:dyDescent="0.2">
      <c r="A434" s="539" t="s">
        <v>254</v>
      </c>
      <c r="B434" s="347"/>
      <c r="K434" s="542" t="s">
        <v>119</v>
      </c>
      <c r="L434" s="332" t="s">
        <v>101</v>
      </c>
      <c r="M434" s="351"/>
      <c r="N434" s="333">
        <v>8315</v>
      </c>
      <c r="O434" s="333">
        <v>4536</v>
      </c>
      <c r="P434" s="333">
        <v>2748</v>
      </c>
      <c r="Q434" s="333">
        <v>553</v>
      </c>
      <c r="R434" s="333">
        <v>478</v>
      </c>
      <c r="S434" s="333">
        <v>8118</v>
      </c>
      <c r="T434" s="333">
        <v>4386</v>
      </c>
      <c r="U434" s="333">
        <v>2751</v>
      </c>
      <c r="V434" s="333">
        <v>460</v>
      </c>
      <c r="W434" s="333">
        <v>521</v>
      </c>
      <c r="X434" s="333">
        <v>7756</v>
      </c>
      <c r="Y434" s="333">
        <v>4194</v>
      </c>
      <c r="Z434" s="333">
        <v>2734</v>
      </c>
      <c r="AA434" s="333">
        <v>396</v>
      </c>
      <c r="AB434" s="333">
        <v>432</v>
      </c>
      <c r="AC434" s="333">
        <v>8232</v>
      </c>
      <c r="AD434" s="333">
        <v>4489</v>
      </c>
      <c r="AE434" s="333">
        <v>2765</v>
      </c>
      <c r="AF434" s="333">
        <v>469</v>
      </c>
      <c r="AG434" s="333">
        <v>509</v>
      </c>
      <c r="AH434" s="333">
        <v>8597</v>
      </c>
      <c r="AI434" s="333">
        <v>4538</v>
      </c>
      <c r="AJ434" s="333">
        <v>3003</v>
      </c>
      <c r="AK434" s="333">
        <v>471</v>
      </c>
      <c r="AL434" s="333">
        <v>585</v>
      </c>
    </row>
    <row r="435" spans="1:38" ht="33.75" customHeight="1" x14ac:dyDescent="0.2">
      <c r="A435" s="539"/>
      <c r="B435" s="347"/>
      <c r="K435" s="542"/>
      <c r="L435" s="332" t="s">
        <v>102</v>
      </c>
      <c r="M435" s="351"/>
      <c r="N435" s="333">
        <v>6443</v>
      </c>
      <c r="O435" s="333">
        <v>3267</v>
      </c>
      <c r="P435" s="333">
        <v>2292</v>
      </c>
      <c r="Q435" s="333">
        <v>483</v>
      </c>
      <c r="R435" s="333">
        <v>401</v>
      </c>
      <c r="S435" s="333">
        <v>6222</v>
      </c>
      <c r="T435" s="333">
        <v>3161</v>
      </c>
      <c r="U435" s="333">
        <v>2274</v>
      </c>
      <c r="V435" s="333">
        <v>372</v>
      </c>
      <c r="W435" s="333">
        <v>415</v>
      </c>
      <c r="X435" s="333">
        <v>5764</v>
      </c>
      <c r="Y435" s="333">
        <v>2970</v>
      </c>
      <c r="Z435" s="333">
        <v>2142</v>
      </c>
      <c r="AA435" s="333">
        <v>324</v>
      </c>
      <c r="AB435" s="333">
        <v>328</v>
      </c>
      <c r="AC435" s="333">
        <v>5970</v>
      </c>
      <c r="AD435" s="333">
        <v>3031</v>
      </c>
      <c r="AE435" s="333">
        <v>2243</v>
      </c>
      <c r="AF435" s="333">
        <v>356</v>
      </c>
      <c r="AG435" s="333">
        <v>340</v>
      </c>
      <c r="AH435" s="333">
        <v>5908</v>
      </c>
      <c r="AI435" s="333">
        <v>2978</v>
      </c>
      <c r="AJ435" s="333">
        <v>2241</v>
      </c>
      <c r="AK435" s="333">
        <v>328</v>
      </c>
      <c r="AL435" s="333">
        <v>361</v>
      </c>
    </row>
    <row r="436" spans="1:38" ht="33.75" customHeight="1" x14ac:dyDescent="0.2">
      <c r="A436" s="539"/>
      <c r="B436" s="347"/>
      <c r="K436" s="542"/>
      <c r="L436" s="332" t="s">
        <v>54</v>
      </c>
      <c r="M436" s="351"/>
      <c r="N436" s="333">
        <v>14461</v>
      </c>
      <c r="O436" s="333">
        <v>7689</v>
      </c>
      <c r="P436" s="333">
        <v>4887</v>
      </c>
      <c r="Q436" s="333">
        <v>1020</v>
      </c>
      <c r="R436" s="333">
        <v>865</v>
      </c>
      <c r="S436" s="333">
        <v>14043</v>
      </c>
      <c r="T436" s="333">
        <v>7420</v>
      </c>
      <c r="U436" s="333">
        <v>4889</v>
      </c>
      <c r="V436" s="333">
        <v>816</v>
      </c>
      <c r="W436" s="333">
        <v>918</v>
      </c>
      <c r="X436" s="333">
        <v>13229</v>
      </c>
      <c r="Y436" s="333">
        <v>7040</v>
      </c>
      <c r="Z436" s="333">
        <v>4746</v>
      </c>
      <c r="AA436" s="333">
        <v>707</v>
      </c>
      <c r="AB436" s="333">
        <v>736</v>
      </c>
      <c r="AC436" s="333">
        <v>13839</v>
      </c>
      <c r="AD436" s="333">
        <v>7375</v>
      </c>
      <c r="AE436" s="333">
        <v>4868</v>
      </c>
      <c r="AF436" s="333">
        <v>786</v>
      </c>
      <c r="AG436" s="333">
        <v>810</v>
      </c>
      <c r="AH436" s="333">
        <v>13915</v>
      </c>
      <c r="AI436" s="333">
        <v>7341</v>
      </c>
      <c r="AJ436" s="333">
        <v>4912</v>
      </c>
      <c r="AK436" s="333">
        <v>771</v>
      </c>
      <c r="AL436" s="333">
        <v>891</v>
      </c>
    </row>
    <row r="437" spans="1:38" ht="33.75" customHeight="1" x14ac:dyDescent="0.2">
      <c r="A437" s="539"/>
      <c r="B437" s="347"/>
      <c r="K437" s="542"/>
      <c r="L437" s="332" t="s">
        <v>55</v>
      </c>
      <c r="M437" s="351"/>
      <c r="N437" s="333">
        <v>289</v>
      </c>
      <c r="O437" s="333">
        <v>114</v>
      </c>
      <c r="P437" s="333">
        <v>146</v>
      </c>
      <c r="Q437" s="333">
        <v>16</v>
      </c>
      <c r="R437" s="333">
        <v>13</v>
      </c>
      <c r="S437" s="333">
        <v>289</v>
      </c>
      <c r="T437" s="333">
        <v>126</v>
      </c>
      <c r="U437" s="333">
        <v>132</v>
      </c>
      <c r="V437" s="333">
        <v>14</v>
      </c>
      <c r="W437" s="333">
        <v>17</v>
      </c>
      <c r="X437" s="333">
        <v>284</v>
      </c>
      <c r="Y437" s="333">
        <v>120</v>
      </c>
      <c r="Z437" s="333">
        <v>127</v>
      </c>
      <c r="AA437" s="333">
        <v>13</v>
      </c>
      <c r="AB437" s="333">
        <v>24</v>
      </c>
      <c r="AC437" s="333">
        <v>353</v>
      </c>
      <c r="AD437" s="333">
        <v>143</v>
      </c>
      <c r="AE437" s="333">
        <v>134</v>
      </c>
      <c r="AF437" s="333">
        <v>39</v>
      </c>
      <c r="AG437" s="333">
        <v>37</v>
      </c>
      <c r="AH437" s="333">
        <v>585</v>
      </c>
      <c r="AI437" s="333">
        <v>175</v>
      </c>
      <c r="AJ437" s="333">
        <v>328</v>
      </c>
      <c r="AK437" s="333">
        <v>28</v>
      </c>
      <c r="AL437" s="333">
        <v>54</v>
      </c>
    </row>
    <row r="438" spans="1:38" ht="33.75" customHeight="1" x14ac:dyDescent="0.2">
      <c r="A438" s="539"/>
      <c r="B438" s="347"/>
      <c r="K438" s="542"/>
      <c r="L438" s="332" t="s">
        <v>284</v>
      </c>
      <c r="M438" s="351"/>
      <c r="N438" s="333">
        <v>27</v>
      </c>
      <c r="O438" s="333">
        <v>6</v>
      </c>
      <c r="P438" s="333">
        <v>18</v>
      </c>
      <c r="Q438" s="333">
        <v>2</v>
      </c>
      <c r="R438" s="333">
        <v>1</v>
      </c>
      <c r="S438" s="333">
        <v>29</v>
      </c>
      <c r="T438" s="333">
        <v>13</v>
      </c>
      <c r="U438" s="333">
        <v>12</v>
      </c>
      <c r="V438" s="333">
        <v>3</v>
      </c>
      <c r="W438" s="333">
        <v>1</v>
      </c>
      <c r="X438" s="333">
        <v>22</v>
      </c>
      <c r="Y438" s="333">
        <v>7</v>
      </c>
      <c r="Z438" s="333">
        <v>12</v>
      </c>
      <c r="AA438" s="333">
        <v>1</v>
      </c>
      <c r="AB438" s="333">
        <v>2</v>
      </c>
      <c r="AC438" s="333">
        <v>22</v>
      </c>
      <c r="AD438" s="333">
        <v>5</v>
      </c>
      <c r="AE438" s="333">
        <v>11</v>
      </c>
      <c r="AF438" s="333">
        <v>3</v>
      </c>
      <c r="AG438" s="333">
        <v>3</v>
      </c>
      <c r="AH438" s="333">
        <v>22</v>
      </c>
      <c r="AI438" s="333">
        <v>10</v>
      </c>
      <c r="AJ438" s="333">
        <v>11</v>
      </c>
      <c r="AK438" s="333">
        <v>1</v>
      </c>
      <c r="AL438" s="334">
        <v>0</v>
      </c>
    </row>
    <row r="439" spans="1:38" ht="33.75" customHeight="1" x14ac:dyDescent="0.2">
      <c r="A439" s="539"/>
      <c r="B439" s="347"/>
      <c r="K439" s="542"/>
      <c r="L439" s="332" t="s">
        <v>57</v>
      </c>
      <c r="M439" s="351"/>
      <c r="N439" s="333">
        <v>2</v>
      </c>
      <c r="O439" s="333">
        <v>1</v>
      </c>
      <c r="P439" s="333">
        <v>1</v>
      </c>
      <c r="Q439" s="334">
        <v>0</v>
      </c>
      <c r="R439" s="334">
        <v>0</v>
      </c>
      <c r="S439" s="333">
        <v>1</v>
      </c>
      <c r="T439" s="333">
        <v>1</v>
      </c>
      <c r="U439" s="334">
        <v>0</v>
      </c>
      <c r="V439" s="334">
        <v>0</v>
      </c>
      <c r="W439" s="334">
        <v>0</v>
      </c>
      <c r="X439" s="333">
        <v>4</v>
      </c>
      <c r="Y439" s="333">
        <v>2</v>
      </c>
      <c r="Z439" s="333">
        <v>2</v>
      </c>
      <c r="AA439" s="334">
        <v>0</v>
      </c>
      <c r="AB439" s="334">
        <v>0</v>
      </c>
      <c r="AC439" s="333">
        <v>5</v>
      </c>
      <c r="AD439" s="333">
        <v>2</v>
      </c>
      <c r="AE439" s="333">
        <v>1</v>
      </c>
      <c r="AF439" s="333">
        <v>1</v>
      </c>
      <c r="AG439" s="333">
        <v>1</v>
      </c>
      <c r="AH439" s="333">
        <v>4</v>
      </c>
      <c r="AI439" s="333">
        <v>3</v>
      </c>
      <c r="AJ439" s="334">
        <v>0</v>
      </c>
      <c r="AK439" s="334">
        <v>0</v>
      </c>
      <c r="AL439" s="333">
        <v>1</v>
      </c>
    </row>
    <row r="440" spans="1:38" ht="33.75" x14ac:dyDescent="0.2">
      <c r="A440" s="539"/>
      <c r="B440" s="347"/>
      <c r="K440" s="542"/>
      <c r="L440" s="332" t="s">
        <v>285</v>
      </c>
      <c r="M440" s="351"/>
      <c r="N440" s="333">
        <v>774</v>
      </c>
      <c r="O440" s="333">
        <v>227</v>
      </c>
      <c r="P440" s="333">
        <v>322</v>
      </c>
      <c r="Q440" s="333">
        <v>71</v>
      </c>
      <c r="R440" s="333">
        <v>154</v>
      </c>
      <c r="S440" s="333">
        <v>747</v>
      </c>
      <c r="T440" s="333">
        <v>291</v>
      </c>
      <c r="U440" s="333">
        <v>339</v>
      </c>
      <c r="V440" s="333">
        <v>31</v>
      </c>
      <c r="W440" s="333">
        <v>86</v>
      </c>
      <c r="X440" s="333">
        <v>586</v>
      </c>
      <c r="Y440" s="333">
        <v>262</v>
      </c>
      <c r="Z440" s="333">
        <v>258</v>
      </c>
      <c r="AA440" s="333">
        <v>37</v>
      </c>
      <c r="AB440" s="333">
        <v>29</v>
      </c>
      <c r="AC440" s="333">
        <v>488</v>
      </c>
      <c r="AD440" s="333">
        <v>264</v>
      </c>
      <c r="AE440" s="333">
        <v>176</v>
      </c>
      <c r="AF440" s="333">
        <v>18</v>
      </c>
      <c r="AG440" s="333">
        <v>30</v>
      </c>
      <c r="AH440" s="333">
        <v>493</v>
      </c>
      <c r="AI440" s="333">
        <v>245</v>
      </c>
      <c r="AJ440" s="333">
        <v>198</v>
      </c>
      <c r="AK440" s="333">
        <v>15</v>
      </c>
      <c r="AL440" s="333">
        <v>35</v>
      </c>
    </row>
    <row r="441" spans="1:38" ht="33.75" customHeight="1" x14ac:dyDescent="0.2">
      <c r="A441" s="539"/>
      <c r="B441" s="347"/>
      <c r="K441" s="542"/>
      <c r="L441" s="332" t="s">
        <v>286</v>
      </c>
      <c r="M441" s="351"/>
      <c r="N441" s="333">
        <v>4084</v>
      </c>
      <c r="O441" s="333">
        <v>1949</v>
      </c>
      <c r="P441" s="333">
        <v>1453</v>
      </c>
      <c r="Q441" s="333">
        <v>361</v>
      </c>
      <c r="R441" s="333">
        <v>321</v>
      </c>
      <c r="S441" s="333">
        <v>4080</v>
      </c>
      <c r="T441" s="333">
        <v>1890</v>
      </c>
      <c r="U441" s="333">
        <v>1572</v>
      </c>
      <c r="V441" s="333">
        <v>274</v>
      </c>
      <c r="W441" s="333">
        <v>344</v>
      </c>
      <c r="X441" s="333">
        <v>3911</v>
      </c>
      <c r="Y441" s="333">
        <v>1869</v>
      </c>
      <c r="Z441" s="333">
        <v>1524</v>
      </c>
      <c r="AA441" s="333">
        <v>245</v>
      </c>
      <c r="AB441" s="333">
        <v>273</v>
      </c>
      <c r="AC441" s="333">
        <v>3924</v>
      </c>
      <c r="AD441" s="333">
        <v>1909</v>
      </c>
      <c r="AE441" s="333">
        <v>1478</v>
      </c>
      <c r="AF441" s="333">
        <v>244</v>
      </c>
      <c r="AG441" s="333">
        <v>293</v>
      </c>
      <c r="AH441" s="333">
        <v>4029</v>
      </c>
      <c r="AI441" s="333">
        <v>1954</v>
      </c>
      <c r="AJ441" s="333">
        <v>1495</v>
      </c>
      <c r="AK441" s="333">
        <v>253</v>
      </c>
      <c r="AL441" s="333">
        <v>327</v>
      </c>
    </row>
    <row r="442" spans="1:38" ht="33.75" customHeight="1" x14ac:dyDescent="0.2">
      <c r="A442" s="539"/>
      <c r="B442" s="347"/>
      <c r="K442" s="542"/>
      <c r="L442" s="332" t="s">
        <v>170</v>
      </c>
      <c r="M442" s="351"/>
      <c r="N442" s="333">
        <v>5254</v>
      </c>
      <c r="O442" s="333">
        <v>3110</v>
      </c>
      <c r="P442" s="333">
        <v>1563</v>
      </c>
      <c r="Q442" s="333">
        <v>321</v>
      </c>
      <c r="R442" s="333">
        <v>260</v>
      </c>
      <c r="S442" s="333">
        <v>5150</v>
      </c>
      <c r="T442" s="333">
        <v>3036</v>
      </c>
      <c r="U442" s="333">
        <v>1538</v>
      </c>
      <c r="V442" s="333">
        <v>292</v>
      </c>
      <c r="W442" s="333">
        <v>284</v>
      </c>
      <c r="X442" s="333">
        <v>5007</v>
      </c>
      <c r="Y442" s="333">
        <v>2933</v>
      </c>
      <c r="Z442" s="333">
        <v>1559</v>
      </c>
      <c r="AA442" s="333">
        <v>230</v>
      </c>
      <c r="AB442" s="333">
        <v>285</v>
      </c>
      <c r="AC442" s="333">
        <v>5320</v>
      </c>
      <c r="AD442" s="333">
        <v>3151</v>
      </c>
      <c r="AE442" s="333">
        <v>1562</v>
      </c>
      <c r="AF442" s="333">
        <v>301</v>
      </c>
      <c r="AG442" s="333">
        <v>306</v>
      </c>
      <c r="AH442" s="333">
        <v>5209</v>
      </c>
      <c r="AI442" s="333">
        <v>3059</v>
      </c>
      <c r="AJ442" s="333">
        <v>1545</v>
      </c>
      <c r="AK442" s="333">
        <v>266</v>
      </c>
      <c r="AL442" s="333">
        <v>339</v>
      </c>
    </row>
    <row r="443" spans="1:38" ht="33.75" customHeight="1" x14ac:dyDescent="0.2">
      <c r="A443" s="539"/>
      <c r="B443" s="347"/>
      <c r="K443" s="542"/>
      <c r="L443" s="332" t="s">
        <v>60</v>
      </c>
      <c r="M443" s="351"/>
      <c r="N443" s="333">
        <v>1106</v>
      </c>
      <c r="O443" s="333">
        <v>517</v>
      </c>
      <c r="P443" s="333">
        <v>470</v>
      </c>
      <c r="Q443" s="333">
        <v>74</v>
      </c>
      <c r="R443" s="333">
        <v>45</v>
      </c>
      <c r="S443" s="333">
        <v>1136</v>
      </c>
      <c r="T443" s="333">
        <v>504</v>
      </c>
      <c r="U443" s="333">
        <v>484</v>
      </c>
      <c r="V443" s="333">
        <v>75</v>
      </c>
      <c r="W443" s="333">
        <v>73</v>
      </c>
      <c r="X443" s="333">
        <v>1074</v>
      </c>
      <c r="Y443" s="333">
        <v>477</v>
      </c>
      <c r="Z443" s="333">
        <v>466</v>
      </c>
      <c r="AA443" s="333">
        <v>69</v>
      </c>
      <c r="AB443" s="333">
        <v>62</v>
      </c>
      <c r="AC443" s="333">
        <v>1223</v>
      </c>
      <c r="AD443" s="333">
        <v>514</v>
      </c>
      <c r="AE443" s="333">
        <v>572</v>
      </c>
      <c r="AF443" s="333">
        <v>70</v>
      </c>
      <c r="AG443" s="333">
        <v>67</v>
      </c>
      <c r="AH443" s="333">
        <v>1317</v>
      </c>
      <c r="AI443" s="333">
        <v>593</v>
      </c>
      <c r="AJ443" s="333">
        <v>558</v>
      </c>
      <c r="AK443" s="333">
        <v>83</v>
      </c>
      <c r="AL443" s="333">
        <v>83</v>
      </c>
    </row>
    <row r="444" spans="1:38" ht="33.75" x14ac:dyDescent="0.2">
      <c r="A444" s="539"/>
      <c r="B444" s="347"/>
      <c r="K444" s="542"/>
      <c r="L444" s="332" t="s">
        <v>171</v>
      </c>
      <c r="M444" s="351"/>
      <c r="N444" s="333">
        <v>2758</v>
      </c>
      <c r="O444" s="333">
        <v>1578</v>
      </c>
      <c r="P444" s="333">
        <v>961</v>
      </c>
      <c r="Q444" s="333">
        <v>143</v>
      </c>
      <c r="R444" s="333">
        <v>76</v>
      </c>
      <c r="S444" s="333">
        <v>2534</v>
      </c>
      <c r="T444" s="333">
        <v>1411</v>
      </c>
      <c r="U444" s="333">
        <v>870</v>
      </c>
      <c r="V444" s="333">
        <v>129</v>
      </c>
      <c r="W444" s="333">
        <v>124</v>
      </c>
      <c r="X444" s="333">
        <v>2264</v>
      </c>
      <c r="Y444" s="333">
        <v>1194</v>
      </c>
      <c r="Z444" s="333">
        <v>887</v>
      </c>
      <c r="AA444" s="333">
        <v>106</v>
      </c>
      <c r="AB444" s="333">
        <v>77</v>
      </c>
      <c r="AC444" s="333">
        <v>2591</v>
      </c>
      <c r="AD444" s="333">
        <v>1332</v>
      </c>
      <c r="AE444" s="333">
        <v>975</v>
      </c>
      <c r="AF444" s="333">
        <v>159</v>
      </c>
      <c r="AG444" s="333">
        <v>125</v>
      </c>
      <c r="AH444" s="333">
        <v>2676</v>
      </c>
      <c r="AI444" s="333">
        <v>1280</v>
      </c>
      <c r="AJ444" s="333">
        <v>1135</v>
      </c>
      <c r="AK444" s="333">
        <v>145</v>
      </c>
      <c r="AL444" s="333">
        <v>116</v>
      </c>
    </row>
    <row r="445" spans="1:38" ht="33.75" customHeight="1" x14ac:dyDescent="0.2">
      <c r="A445" s="539"/>
      <c r="B445" s="347"/>
      <c r="K445" s="542"/>
      <c r="L445" s="332" t="s">
        <v>287</v>
      </c>
      <c r="M445" s="351"/>
      <c r="N445" s="333">
        <v>782</v>
      </c>
      <c r="O445" s="333">
        <v>422</v>
      </c>
      <c r="P445" s="333">
        <v>271</v>
      </c>
      <c r="Q445" s="333">
        <v>66</v>
      </c>
      <c r="R445" s="333">
        <v>23</v>
      </c>
      <c r="S445" s="333">
        <v>693</v>
      </c>
      <c r="T445" s="333">
        <v>415</v>
      </c>
      <c r="U445" s="333">
        <v>222</v>
      </c>
      <c r="V445" s="333">
        <v>31</v>
      </c>
      <c r="W445" s="333">
        <v>25</v>
      </c>
      <c r="X445" s="333">
        <v>678</v>
      </c>
      <c r="Y445" s="333">
        <v>429</v>
      </c>
      <c r="Z445" s="333">
        <v>182</v>
      </c>
      <c r="AA445" s="333">
        <v>33</v>
      </c>
      <c r="AB445" s="333">
        <v>34</v>
      </c>
      <c r="AC445" s="333">
        <v>656</v>
      </c>
      <c r="AD445" s="333">
        <v>350</v>
      </c>
      <c r="AE445" s="333">
        <v>245</v>
      </c>
      <c r="AF445" s="333">
        <v>33</v>
      </c>
      <c r="AG445" s="333">
        <v>28</v>
      </c>
      <c r="AH445" s="333">
        <v>781</v>
      </c>
      <c r="AI445" s="333">
        <v>385</v>
      </c>
      <c r="AJ445" s="333">
        <v>313</v>
      </c>
      <c r="AK445" s="333">
        <v>37</v>
      </c>
      <c r="AL445" s="333">
        <v>46</v>
      </c>
    </row>
    <row r="446" spans="1:38" ht="33.75" x14ac:dyDescent="0.2">
      <c r="A446" s="539"/>
      <c r="B446" s="347"/>
      <c r="K446" s="542"/>
      <c r="L446" s="332" t="s">
        <v>288</v>
      </c>
      <c r="M446" s="351"/>
      <c r="N446" s="333">
        <v>12423</v>
      </c>
      <c r="O446" s="333">
        <v>6669</v>
      </c>
      <c r="P446" s="333">
        <v>4155</v>
      </c>
      <c r="Q446" s="333">
        <v>850</v>
      </c>
      <c r="R446" s="333">
        <v>749</v>
      </c>
      <c r="S446" s="333">
        <v>12435</v>
      </c>
      <c r="T446" s="333">
        <v>6751</v>
      </c>
      <c r="U446" s="333">
        <v>4217</v>
      </c>
      <c r="V446" s="333">
        <v>695</v>
      </c>
      <c r="W446" s="333">
        <v>772</v>
      </c>
      <c r="X446" s="333">
        <v>11785</v>
      </c>
      <c r="Y446" s="333">
        <v>6455</v>
      </c>
      <c r="Z446" s="333">
        <v>4056</v>
      </c>
      <c r="AA446" s="333">
        <v>624</v>
      </c>
      <c r="AB446" s="333">
        <v>650</v>
      </c>
      <c r="AC446" s="333">
        <v>12497</v>
      </c>
      <c r="AD446" s="333">
        <v>6904</v>
      </c>
      <c r="AE446" s="333">
        <v>4178</v>
      </c>
      <c r="AF446" s="333">
        <v>706</v>
      </c>
      <c r="AG446" s="333">
        <v>709</v>
      </c>
      <c r="AH446" s="333">
        <v>12667</v>
      </c>
      <c r="AI446" s="333">
        <v>6863</v>
      </c>
      <c r="AJ446" s="333">
        <v>4291</v>
      </c>
      <c r="AK446" s="333">
        <v>709</v>
      </c>
      <c r="AL446" s="333">
        <v>804</v>
      </c>
    </row>
    <row r="447" spans="1:38" ht="33.75" x14ac:dyDescent="0.2">
      <c r="A447" s="539"/>
      <c r="B447" s="347"/>
      <c r="K447" s="542"/>
      <c r="L447" s="332" t="s">
        <v>289</v>
      </c>
      <c r="M447" s="351"/>
      <c r="N447" s="333">
        <v>663</v>
      </c>
      <c r="O447" s="333">
        <v>250</v>
      </c>
      <c r="P447" s="333">
        <v>276</v>
      </c>
      <c r="Q447" s="333">
        <v>54</v>
      </c>
      <c r="R447" s="333">
        <v>83</v>
      </c>
      <c r="S447" s="333">
        <v>645</v>
      </c>
      <c r="T447" s="333">
        <v>227</v>
      </c>
      <c r="U447" s="333">
        <v>303</v>
      </c>
      <c r="V447" s="333">
        <v>44</v>
      </c>
      <c r="W447" s="333">
        <v>71</v>
      </c>
      <c r="X447" s="333">
        <v>562</v>
      </c>
      <c r="Y447" s="333">
        <v>210</v>
      </c>
      <c r="Z447" s="333">
        <v>279</v>
      </c>
      <c r="AA447" s="333">
        <v>40</v>
      </c>
      <c r="AB447" s="333">
        <v>33</v>
      </c>
      <c r="AC447" s="333">
        <v>638</v>
      </c>
      <c r="AD447" s="333">
        <v>216</v>
      </c>
      <c r="AE447" s="333">
        <v>324</v>
      </c>
      <c r="AF447" s="333">
        <v>46</v>
      </c>
      <c r="AG447" s="333">
        <v>52</v>
      </c>
      <c r="AH447" s="333">
        <v>698</v>
      </c>
      <c r="AI447" s="333">
        <v>267</v>
      </c>
      <c r="AJ447" s="333">
        <v>339</v>
      </c>
      <c r="AK447" s="333">
        <v>43</v>
      </c>
      <c r="AL447" s="333">
        <v>49</v>
      </c>
    </row>
    <row r="448" spans="1:38" ht="33.75" x14ac:dyDescent="0.2">
      <c r="A448" s="539"/>
      <c r="B448" s="347"/>
      <c r="K448" s="542"/>
      <c r="L448" s="332" t="s">
        <v>64</v>
      </c>
      <c r="M448" s="351"/>
      <c r="N448" s="333">
        <v>482</v>
      </c>
      <c r="O448" s="333">
        <v>228</v>
      </c>
      <c r="P448" s="333">
        <v>215</v>
      </c>
      <c r="Q448" s="333">
        <v>23</v>
      </c>
      <c r="R448" s="333">
        <v>16</v>
      </c>
      <c r="S448" s="333">
        <v>493</v>
      </c>
      <c r="T448" s="333">
        <v>241</v>
      </c>
      <c r="U448" s="333">
        <v>190</v>
      </c>
      <c r="V448" s="333">
        <v>25</v>
      </c>
      <c r="W448" s="333">
        <v>37</v>
      </c>
      <c r="X448" s="333">
        <v>508</v>
      </c>
      <c r="Y448" s="333">
        <v>235</v>
      </c>
      <c r="Z448" s="333">
        <v>222</v>
      </c>
      <c r="AA448" s="333">
        <v>20</v>
      </c>
      <c r="AB448" s="333">
        <v>31</v>
      </c>
      <c r="AC448" s="333">
        <v>499</v>
      </c>
      <c r="AD448" s="333">
        <v>208</v>
      </c>
      <c r="AE448" s="333">
        <v>210</v>
      </c>
      <c r="AF448" s="333">
        <v>31</v>
      </c>
      <c r="AG448" s="333">
        <v>50</v>
      </c>
      <c r="AH448" s="333">
        <v>561</v>
      </c>
      <c r="AI448" s="333">
        <v>234</v>
      </c>
      <c r="AJ448" s="333">
        <v>256</v>
      </c>
      <c r="AK448" s="333">
        <v>23</v>
      </c>
      <c r="AL448" s="333">
        <v>48</v>
      </c>
    </row>
    <row r="449" spans="1:38" ht="33.75" x14ac:dyDescent="0.2">
      <c r="A449" s="539"/>
      <c r="B449" s="347"/>
      <c r="K449" s="542"/>
      <c r="L449" s="332" t="s">
        <v>290</v>
      </c>
      <c r="M449" s="351"/>
      <c r="N449" s="333">
        <v>1190</v>
      </c>
      <c r="O449" s="333">
        <v>656</v>
      </c>
      <c r="P449" s="333">
        <v>394</v>
      </c>
      <c r="Q449" s="333">
        <v>109</v>
      </c>
      <c r="R449" s="333">
        <v>31</v>
      </c>
      <c r="S449" s="333">
        <v>767</v>
      </c>
      <c r="T449" s="333">
        <v>328</v>
      </c>
      <c r="U449" s="333">
        <v>315</v>
      </c>
      <c r="V449" s="333">
        <v>68</v>
      </c>
      <c r="W449" s="333">
        <v>56</v>
      </c>
      <c r="X449" s="333">
        <v>665</v>
      </c>
      <c r="Y449" s="333">
        <v>264</v>
      </c>
      <c r="Z449" s="333">
        <v>319</v>
      </c>
      <c r="AA449" s="333">
        <v>36</v>
      </c>
      <c r="AB449" s="333">
        <v>46</v>
      </c>
      <c r="AC449" s="333">
        <v>568</v>
      </c>
      <c r="AD449" s="333">
        <v>192</v>
      </c>
      <c r="AE449" s="333">
        <v>296</v>
      </c>
      <c r="AF449" s="333">
        <v>42</v>
      </c>
      <c r="AG449" s="333">
        <v>38</v>
      </c>
      <c r="AH449" s="333">
        <v>579</v>
      </c>
      <c r="AI449" s="333">
        <v>152</v>
      </c>
      <c r="AJ449" s="333">
        <v>358</v>
      </c>
      <c r="AK449" s="333">
        <v>24</v>
      </c>
      <c r="AL449" s="333">
        <v>45</v>
      </c>
    </row>
    <row r="450" spans="1:38" ht="33.75" customHeight="1" x14ac:dyDescent="0.2">
      <c r="A450" s="539"/>
      <c r="B450" s="347"/>
      <c r="K450" s="542"/>
      <c r="L450" s="332" t="s">
        <v>40</v>
      </c>
      <c r="M450" s="351"/>
      <c r="N450" s="333">
        <v>21</v>
      </c>
      <c r="O450" s="333">
        <v>3</v>
      </c>
      <c r="P450" s="333">
        <v>9</v>
      </c>
      <c r="Q450" s="333">
        <v>7</v>
      </c>
      <c r="R450" s="333">
        <v>2</v>
      </c>
      <c r="S450" s="333">
        <v>18</v>
      </c>
      <c r="T450" s="333">
        <v>5</v>
      </c>
      <c r="U450" s="333">
        <v>7</v>
      </c>
      <c r="V450" s="333">
        <v>6</v>
      </c>
      <c r="W450" s="334">
        <v>0</v>
      </c>
      <c r="X450" s="333">
        <v>15</v>
      </c>
      <c r="Y450" s="333">
        <v>6</v>
      </c>
      <c r="Z450" s="333">
        <v>5</v>
      </c>
      <c r="AA450" s="333">
        <v>3</v>
      </c>
      <c r="AB450" s="333">
        <v>1</v>
      </c>
      <c r="AC450" s="333">
        <v>33</v>
      </c>
      <c r="AD450" s="333">
        <v>11</v>
      </c>
      <c r="AE450" s="333">
        <v>19</v>
      </c>
      <c r="AF450" s="333">
        <v>2</v>
      </c>
      <c r="AG450" s="333">
        <v>1</v>
      </c>
      <c r="AH450" s="333">
        <v>58</v>
      </c>
      <c r="AI450" s="333">
        <v>26</v>
      </c>
      <c r="AJ450" s="333">
        <v>18</v>
      </c>
      <c r="AK450" s="333">
        <v>12</v>
      </c>
      <c r="AL450" s="333">
        <v>2</v>
      </c>
    </row>
    <row r="451" spans="1:38" ht="33.75" customHeight="1" x14ac:dyDescent="0.2">
      <c r="A451" s="539"/>
      <c r="B451" s="347"/>
      <c r="K451" s="542"/>
      <c r="L451" s="332" t="s">
        <v>291</v>
      </c>
      <c r="M451" s="351"/>
      <c r="N451" s="333">
        <v>8505</v>
      </c>
      <c r="O451" s="333">
        <v>5220</v>
      </c>
      <c r="P451" s="333">
        <v>2317</v>
      </c>
      <c r="Q451" s="333">
        <v>599</v>
      </c>
      <c r="R451" s="333">
        <v>369</v>
      </c>
      <c r="S451" s="333">
        <v>8590</v>
      </c>
      <c r="T451" s="333">
        <v>5336</v>
      </c>
      <c r="U451" s="333">
        <v>2379</v>
      </c>
      <c r="V451" s="333">
        <v>478</v>
      </c>
      <c r="W451" s="333">
        <v>397</v>
      </c>
      <c r="X451" s="333">
        <v>8340</v>
      </c>
      <c r="Y451" s="333">
        <v>5176</v>
      </c>
      <c r="Z451" s="333">
        <v>2360</v>
      </c>
      <c r="AA451" s="333">
        <v>445</v>
      </c>
      <c r="AB451" s="333">
        <v>359</v>
      </c>
      <c r="AC451" s="333">
        <v>9387</v>
      </c>
      <c r="AD451" s="333">
        <v>5757</v>
      </c>
      <c r="AE451" s="333">
        <v>2685</v>
      </c>
      <c r="AF451" s="333">
        <v>553</v>
      </c>
      <c r="AG451" s="333">
        <v>392</v>
      </c>
      <c r="AH451" s="333">
        <v>9548</v>
      </c>
      <c r="AI451" s="333">
        <v>5757</v>
      </c>
      <c r="AJ451" s="333">
        <v>2752</v>
      </c>
      <c r="AK451" s="333">
        <v>559</v>
      </c>
      <c r="AL451" s="333">
        <v>480</v>
      </c>
    </row>
    <row r="452" spans="1:38" ht="33.75" customHeight="1" x14ac:dyDescent="0.2">
      <c r="A452" s="539"/>
      <c r="B452" s="347"/>
      <c r="K452" s="542"/>
      <c r="L452" s="332" t="s">
        <v>293</v>
      </c>
      <c r="M452" s="351"/>
      <c r="N452" s="333">
        <v>936</v>
      </c>
      <c r="O452" s="333">
        <v>266</v>
      </c>
      <c r="P452" s="333">
        <v>548</v>
      </c>
      <c r="Q452" s="333">
        <v>54</v>
      </c>
      <c r="R452" s="333">
        <v>68</v>
      </c>
      <c r="S452" s="333">
        <v>1119</v>
      </c>
      <c r="T452" s="333">
        <v>273</v>
      </c>
      <c r="U452" s="333">
        <v>669</v>
      </c>
      <c r="V452" s="333">
        <v>73</v>
      </c>
      <c r="W452" s="333">
        <v>104</v>
      </c>
      <c r="X452" s="333">
        <v>1233</v>
      </c>
      <c r="Y452" s="333">
        <v>287</v>
      </c>
      <c r="Z452" s="333">
        <v>803</v>
      </c>
      <c r="AA452" s="333">
        <v>48</v>
      </c>
      <c r="AB452" s="333">
        <v>95</v>
      </c>
      <c r="AC452" s="333">
        <v>1302</v>
      </c>
      <c r="AD452" s="333">
        <v>307</v>
      </c>
      <c r="AE452" s="333">
        <v>797</v>
      </c>
      <c r="AF452" s="333">
        <v>76</v>
      </c>
      <c r="AG452" s="333">
        <v>122</v>
      </c>
      <c r="AH452" s="333">
        <v>1252</v>
      </c>
      <c r="AI452" s="333">
        <v>268</v>
      </c>
      <c r="AJ452" s="333">
        <v>773</v>
      </c>
      <c r="AK452" s="333">
        <v>48</v>
      </c>
      <c r="AL452" s="333">
        <v>163</v>
      </c>
    </row>
    <row r="453" spans="1:38" ht="33.75" customHeight="1" x14ac:dyDescent="0.2">
      <c r="A453" s="539"/>
      <c r="B453" s="347"/>
      <c r="K453" s="542"/>
      <c r="L453" s="332" t="s">
        <v>271</v>
      </c>
      <c r="M453" s="351"/>
      <c r="N453" s="333">
        <v>14758</v>
      </c>
      <c r="O453" s="333">
        <v>7803</v>
      </c>
      <c r="P453" s="333">
        <v>5040</v>
      </c>
      <c r="Q453" s="333">
        <v>1036</v>
      </c>
      <c r="R453" s="333">
        <v>879</v>
      </c>
      <c r="S453" s="333">
        <v>14340</v>
      </c>
      <c r="T453" s="333">
        <v>7547</v>
      </c>
      <c r="U453" s="333">
        <v>5025</v>
      </c>
      <c r="V453" s="333">
        <v>832</v>
      </c>
      <c r="W453" s="333">
        <v>936</v>
      </c>
      <c r="X453" s="333">
        <v>13520</v>
      </c>
      <c r="Y453" s="333">
        <v>7164</v>
      </c>
      <c r="Z453" s="333">
        <v>4876</v>
      </c>
      <c r="AA453" s="333">
        <v>720</v>
      </c>
      <c r="AB453" s="333">
        <v>760</v>
      </c>
      <c r="AC453" s="333">
        <v>14202</v>
      </c>
      <c r="AD453" s="333">
        <v>7520</v>
      </c>
      <c r="AE453" s="333">
        <v>5008</v>
      </c>
      <c r="AF453" s="333">
        <v>825</v>
      </c>
      <c r="AG453" s="333">
        <v>849</v>
      </c>
      <c r="AH453" s="333">
        <v>14505</v>
      </c>
      <c r="AI453" s="333">
        <v>7516</v>
      </c>
      <c r="AJ453" s="333">
        <v>5244</v>
      </c>
      <c r="AK453" s="333">
        <v>799</v>
      </c>
      <c r="AL453" s="333">
        <v>946</v>
      </c>
    </row>
    <row r="454" spans="1:38" ht="33.75" customHeight="1" x14ac:dyDescent="0.2">
      <c r="A454" s="539"/>
      <c r="B454" s="347"/>
      <c r="K454" s="542"/>
      <c r="L454" s="332" t="s">
        <v>359</v>
      </c>
      <c r="M454" s="351"/>
      <c r="N454" s="333">
        <v>13822</v>
      </c>
      <c r="O454" s="333">
        <v>7537</v>
      </c>
      <c r="P454" s="333">
        <v>4492</v>
      </c>
      <c r="Q454" s="333">
        <v>982</v>
      </c>
      <c r="R454" s="333">
        <v>811</v>
      </c>
      <c r="S454" s="333">
        <v>13221</v>
      </c>
      <c r="T454" s="333">
        <v>7274</v>
      </c>
      <c r="U454" s="333">
        <v>4356</v>
      </c>
      <c r="V454" s="333">
        <v>759</v>
      </c>
      <c r="W454" s="333">
        <v>832</v>
      </c>
      <c r="X454" s="333">
        <v>12287</v>
      </c>
      <c r="Y454" s="333">
        <v>6877</v>
      </c>
      <c r="Z454" s="333">
        <v>4073</v>
      </c>
      <c r="AA454" s="333">
        <v>672</v>
      </c>
      <c r="AB454" s="333">
        <v>665</v>
      </c>
      <c r="AC454" s="333">
        <v>12900</v>
      </c>
      <c r="AD454" s="333">
        <v>7213</v>
      </c>
      <c r="AE454" s="333">
        <v>4211</v>
      </c>
      <c r="AF454" s="333">
        <v>749</v>
      </c>
      <c r="AG454" s="333">
        <v>727</v>
      </c>
      <c r="AH454" s="333">
        <v>13253</v>
      </c>
      <c r="AI454" s="333">
        <v>7248</v>
      </c>
      <c r="AJ454" s="333">
        <v>4471</v>
      </c>
      <c r="AK454" s="333">
        <v>751</v>
      </c>
      <c r="AL454" s="333">
        <v>783</v>
      </c>
    </row>
    <row r="455" spans="1:38" ht="33.75" customHeight="1" x14ac:dyDescent="0.2">
      <c r="A455" s="539"/>
      <c r="B455" s="347"/>
      <c r="K455" s="542"/>
      <c r="L455" s="332" t="s">
        <v>41</v>
      </c>
      <c r="M455" s="351"/>
      <c r="N455" s="333">
        <v>1890</v>
      </c>
      <c r="O455" s="333">
        <v>1203</v>
      </c>
      <c r="P455" s="333">
        <v>516</v>
      </c>
      <c r="Q455" s="333">
        <v>124</v>
      </c>
      <c r="R455" s="333">
        <v>47</v>
      </c>
      <c r="S455" s="333">
        <v>2080</v>
      </c>
      <c r="T455" s="333">
        <v>1297</v>
      </c>
      <c r="U455" s="333">
        <v>620</v>
      </c>
      <c r="V455" s="333">
        <v>115</v>
      </c>
      <c r="W455" s="333">
        <v>48</v>
      </c>
      <c r="X455" s="333">
        <v>1981</v>
      </c>
      <c r="Y455" s="333">
        <v>1286</v>
      </c>
      <c r="Z455" s="333">
        <v>548</v>
      </c>
      <c r="AA455" s="333">
        <v>101</v>
      </c>
      <c r="AB455" s="333">
        <v>46</v>
      </c>
      <c r="AC455" s="333">
        <v>2464</v>
      </c>
      <c r="AD455" s="333">
        <v>1543</v>
      </c>
      <c r="AE455" s="333">
        <v>705</v>
      </c>
      <c r="AF455" s="333">
        <v>152</v>
      </c>
      <c r="AG455" s="333">
        <v>64</v>
      </c>
      <c r="AH455" s="333">
        <v>2577</v>
      </c>
      <c r="AI455" s="333">
        <v>1628</v>
      </c>
      <c r="AJ455" s="333">
        <v>743</v>
      </c>
      <c r="AK455" s="333">
        <v>134</v>
      </c>
      <c r="AL455" s="333">
        <v>72</v>
      </c>
    </row>
    <row r="456" spans="1:38" ht="33.75" customHeight="1" x14ac:dyDescent="0.2">
      <c r="A456" s="539"/>
      <c r="B456" s="347"/>
      <c r="K456" s="542"/>
      <c r="L456" s="332" t="s">
        <v>42</v>
      </c>
      <c r="M456" s="351"/>
      <c r="N456" s="333">
        <v>2416</v>
      </c>
      <c r="O456" s="333">
        <v>1533</v>
      </c>
      <c r="P456" s="333">
        <v>618</v>
      </c>
      <c r="Q456" s="333">
        <v>175</v>
      </c>
      <c r="R456" s="333">
        <v>90</v>
      </c>
      <c r="S456" s="333">
        <v>2430</v>
      </c>
      <c r="T456" s="333">
        <v>1609</v>
      </c>
      <c r="U456" s="333">
        <v>602</v>
      </c>
      <c r="V456" s="333">
        <v>137</v>
      </c>
      <c r="W456" s="333">
        <v>82</v>
      </c>
      <c r="X456" s="333">
        <v>2517</v>
      </c>
      <c r="Y456" s="333">
        <v>1650</v>
      </c>
      <c r="Z456" s="333">
        <v>644</v>
      </c>
      <c r="AA456" s="333">
        <v>137</v>
      </c>
      <c r="AB456" s="333">
        <v>86</v>
      </c>
      <c r="AC456" s="333">
        <v>2617</v>
      </c>
      <c r="AD456" s="333">
        <v>1732</v>
      </c>
      <c r="AE456" s="333">
        <v>650</v>
      </c>
      <c r="AF456" s="333">
        <v>144</v>
      </c>
      <c r="AG456" s="333">
        <v>91</v>
      </c>
      <c r="AH456" s="333">
        <v>2499</v>
      </c>
      <c r="AI456" s="333">
        <v>1592</v>
      </c>
      <c r="AJ456" s="333">
        <v>650</v>
      </c>
      <c r="AK456" s="333">
        <v>159</v>
      </c>
      <c r="AL456" s="333">
        <v>98</v>
      </c>
    </row>
    <row r="457" spans="1:38" ht="33.75" customHeight="1" x14ac:dyDescent="0.2">
      <c r="A457" s="539"/>
      <c r="B457" s="347"/>
      <c r="K457" s="542"/>
      <c r="L457" s="332" t="s">
        <v>43</v>
      </c>
      <c r="M457" s="351"/>
      <c r="N457" s="333">
        <v>2186</v>
      </c>
      <c r="O457" s="333">
        <v>1343</v>
      </c>
      <c r="P457" s="333">
        <v>573</v>
      </c>
      <c r="Q457" s="333">
        <v>150</v>
      </c>
      <c r="R457" s="333">
        <v>120</v>
      </c>
      <c r="S457" s="333">
        <v>2253</v>
      </c>
      <c r="T457" s="333">
        <v>1412</v>
      </c>
      <c r="U457" s="333">
        <v>590</v>
      </c>
      <c r="V457" s="333">
        <v>117</v>
      </c>
      <c r="W457" s="333">
        <v>134</v>
      </c>
      <c r="X457" s="333">
        <v>2124</v>
      </c>
      <c r="Y457" s="333">
        <v>1330</v>
      </c>
      <c r="Z457" s="333">
        <v>570</v>
      </c>
      <c r="AA457" s="333">
        <v>109</v>
      </c>
      <c r="AB457" s="333">
        <v>115</v>
      </c>
      <c r="AC457" s="333">
        <v>2333</v>
      </c>
      <c r="AD457" s="333">
        <v>1400</v>
      </c>
      <c r="AE457" s="333">
        <v>680</v>
      </c>
      <c r="AF457" s="333">
        <v>129</v>
      </c>
      <c r="AG457" s="333">
        <v>124</v>
      </c>
      <c r="AH457" s="333">
        <v>2366</v>
      </c>
      <c r="AI457" s="333">
        <v>1400</v>
      </c>
      <c r="AJ457" s="333">
        <v>659</v>
      </c>
      <c r="AK457" s="333">
        <v>146</v>
      </c>
      <c r="AL457" s="333">
        <v>161</v>
      </c>
    </row>
    <row r="458" spans="1:38" ht="33.75" customHeight="1" x14ac:dyDescent="0.2">
      <c r="A458" s="539"/>
      <c r="B458" s="347"/>
      <c r="K458" s="542"/>
      <c r="L458" s="332" t="s">
        <v>44</v>
      </c>
      <c r="M458" s="351"/>
      <c r="N458" s="333">
        <v>1992</v>
      </c>
      <c r="O458" s="333">
        <v>1138</v>
      </c>
      <c r="P458" s="333">
        <v>601</v>
      </c>
      <c r="Q458" s="333">
        <v>143</v>
      </c>
      <c r="R458" s="333">
        <v>110</v>
      </c>
      <c r="S458" s="333">
        <v>1809</v>
      </c>
      <c r="T458" s="333">
        <v>1013</v>
      </c>
      <c r="U458" s="333">
        <v>560</v>
      </c>
      <c r="V458" s="333">
        <v>103</v>
      </c>
      <c r="W458" s="333">
        <v>133</v>
      </c>
      <c r="X458" s="333">
        <v>1703</v>
      </c>
      <c r="Y458" s="333">
        <v>904</v>
      </c>
      <c r="Z458" s="333">
        <v>593</v>
      </c>
      <c r="AA458" s="333">
        <v>95</v>
      </c>
      <c r="AB458" s="333">
        <v>111</v>
      </c>
      <c r="AC458" s="333">
        <v>1940</v>
      </c>
      <c r="AD458" s="333">
        <v>1071</v>
      </c>
      <c r="AE458" s="333">
        <v>631</v>
      </c>
      <c r="AF458" s="333">
        <v>126</v>
      </c>
      <c r="AG458" s="333">
        <v>112</v>
      </c>
      <c r="AH458" s="333">
        <v>2048</v>
      </c>
      <c r="AI458" s="333">
        <v>1111</v>
      </c>
      <c r="AJ458" s="333">
        <v>682</v>
      </c>
      <c r="AK458" s="333">
        <v>108</v>
      </c>
      <c r="AL458" s="333">
        <v>147</v>
      </c>
    </row>
    <row r="459" spans="1:38" ht="33.75" customHeight="1" x14ac:dyDescent="0.2">
      <c r="A459" s="539"/>
      <c r="B459" s="347"/>
      <c r="K459" s="542"/>
      <c r="L459" s="332" t="s">
        <v>46</v>
      </c>
      <c r="M459" s="351"/>
      <c r="N459" s="333">
        <v>1502</v>
      </c>
      <c r="O459" s="333">
        <v>759</v>
      </c>
      <c r="P459" s="333">
        <v>519</v>
      </c>
      <c r="Q459" s="333">
        <v>119</v>
      </c>
      <c r="R459" s="333">
        <v>105</v>
      </c>
      <c r="S459" s="333">
        <v>1337</v>
      </c>
      <c r="T459" s="333">
        <v>642</v>
      </c>
      <c r="U459" s="333">
        <v>487</v>
      </c>
      <c r="V459" s="333">
        <v>84</v>
      </c>
      <c r="W459" s="333">
        <v>124</v>
      </c>
      <c r="X459" s="333">
        <v>1204</v>
      </c>
      <c r="Y459" s="333">
        <v>594</v>
      </c>
      <c r="Z459" s="333">
        <v>454</v>
      </c>
      <c r="AA459" s="333">
        <v>72</v>
      </c>
      <c r="AB459" s="333">
        <v>84</v>
      </c>
      <c r="AC459" s="333">
        <v>1270</v>
      </c>
      <c r="AD459" s="333">
        <v>620</v>
      </c>
      <c r="AE459" s="333">
        <v>478</v>
      </c>
      <c r="AF459" s="333">
        <v>77</v>
      </c>
      <c r="AG459" s="333">
        <v>95</v>
      </c>
      <c r="AH459" s="333">
        <v>1333</v>
      </c>
      <c r="AI459" s="333">
        <v>618</v>
      </c>
      <c r="AJ459" s="333">
        <v>539</v>
      </c>
      <c r="AK459" s="333">
        <v>72</v>
      </c>
      <c r="AL459" s="333">
        <v>104</v>
      </c>
    </row>
    <row r="460" spans="1:38" ht="33.75" customHeight="1" x14ac:dyDescent="0.2">
      <c r="A460" s="539"/>
      <c r="B460" s="347"/>
      <c r="K460" s="542"/>
      <c r="L460" s="332" t="s">
        <v>47</v>
      </c>
      <c r="M460" s="351"/>
      <c r="N460" s="333">
        <v>1233</v>
      </c>
      <c r="O460" s="333">
        <v>604</v>
      </c>
      <c r="P460" s="333">
        <v>464</v>
      </c>
      <c r="Q460" s="333">
        <v>71</v>
      </c>
      <c r="R460" s="333">
        <v>94</v>
      </c>
      <c r="S460" s="333">
        <v>1035</v>
      </c>
      <c r="T460" s="333">
        <v>465</v>
      </c>
      <c r="U460" s="333">
        <v>411</v>
      </c>
      <c r="V460" s="333">
        <v>66</v>
      </c>
      <c r="W460" s="333">
        <v>93</v>
      </c>
      <c r="X460" s="333">
        <v>885</v>
      </c>
      <c r="Y460" s="333">
        <v>388</v>
      </c>
      <c r="Z460" s="333">
        <v>385</v>
      </c>
      <c r="AA460" s="333">
        <v>49</v>
      </c>
      <c r="AB460" s="333">
        <v>63</v>
      </c>
      <c r="AC460" s="333">
        <v>780</v>
      </c>
      <c r="AD460" s="333">
        <v>325</v>
      </c>
      <c r="AE460" s="333">
        <v>338</v>
      </c>
      <c r="AF460" s="333">
        <v>46</v>
      </c>
      <c r="AG460" s="333">
        <v>71</v>
      </c>
      <c r="AH460" s="333">
        <v>876</v>
      </c>
      <c r="AI460" s="333">
        <v>385</v>
      </c>
      <c r="AJ460" s="333">
        <v>380</v>
      </c>
      <c r="AK460" s="333">
        <v>44</v>
      </c>
      <c r="AL460" s="333">
        <v>67</v>
      </c>
    </row>
    <row r="461" spans="1:38" ht="33.75" customHeight="1" x14ac:dyDescent="0.2">
      <c r="A461" s="539"/>
      <c r="B461" s="347"/>
      <c r="K461" s="542"/>
      <c r="L461" s="332" t="s">
        <v>292</v>
      </c>
      <c r="M461" s="351"/>
      <c r="N461" s="333">
        <v>1072</v>
      </c>
      <c r="O461" s="333">
        <v>430</v>
      </c>
      <c r="P461" s="333">
        <v>452</v>
      </c>
      <c r="Q461" s="333">
        <v>88</v>
      </c>
      <c r="R461" s="333">
        <v>102</v>
      </c>
      <c r="S461" s="333">
        <v>803</v>
      </c>
      <c r="T461" s="333">
        <v>320</v>
      </c>
      <c r="U461" s="333">
        <v>366</v>
      </c>
      <c r="V461" s="333">
        <v>40</v>
      </c>
      <c r="W461" s="333">
        <v>77</v>
      </c>
      <c r="X461" s="333">
        <v>681</v>
      </c>
      <c r="Y461" s="333">
        <v>270</v>
      </c>
      <c r="Z461" s="333">
        <v>312</v>
      </c>
      <c r="AA461" s="333">
        <v>35</v>
      </c>
      <c r="AB461" s="333">
        <v>64</v>
      </c>
      <c r="AC461" s="333">
        <v>566</v>
      </c>
      <c r="AD461" s="333">
        <v>223</v>
      </c>
      <c r="AE461" s="333">
        <v>256</v>
      </c>
      <c r="AF461" s="333">
        <v>26</v>
      </c>
      <c r="AG461" s="333">
        <v>61</v>
      </c>
      <c r="AH461" s="333">
        <v>619</v>
      </c>
      <c r="AI461" s="333">
        <v>215</v>
      </c>
      <c r="AJ461" s="333">
        <v>322</v>
      </c>
      <c r="AK461" s="333">
        <v>31</v>
      </c>
      <c r="AL461" s="333">
        <v>51</v>
      </c>
    </row>
    <row r="462" spans="1:38" ht="33.75" customHeight="1" x14ac:dyDescent="0.2">
      <c r="A462" s="539"/>
      <c r="B462" s="347"/>
      <c r="K462" s="542"/>
      <c r="L462" s="332" t="s">
        <v>49</v>
      </c>
      <c r="M462" s="351"/>
      <c r="N462" s="333">
        <v>871</v>
      </c>
      <c r="O462" s="333">
        <v>309</v>
      </c>
      <c r="P462" s="333">
        <v>422</v>
      </c>
      <c r="Q462" s="333">
        <v>57</v>
      </c>
      <c r="R462" s="333">
        <v>83</v>
      </c>
      <c r="S462" s="333">
        <v>820</v>
      </c>
      <c r="T462" s="333">
        <v>300</v>
      </c>
      <c r="U462" s="333">
        <v>395</v>
      </c>
      <c r="V462" s="333">
        <v>51</v>
      </c>
      <c r="W462" s="333">
        <v>74</v>
      </c>
      <c r="X462" s="333">
        <v>566</v>
      </c>
      <c r="Y462" s="333">
        <v>227</v>
      </c>
      <c r="Z462" s="333">
        <v>276</v>
      </c>
      <c r="AA462" s="333">
        <v>26</v>
      </c>
      <c r="AB462" s="333">
        <v>37</v>
      </c>
      <c r="AC462" s="333">
        <v>480</v>
      </c>
      <c r="AD462" s="333">
        <v>159</v>
      </c>
      <c r="AE462" s="333">
        <v>240</v>
      </c>
      <c r="AF462" s="333">
        <v>27</v>
      </c>
      <c r="AG462" s="333">
        <v>54</v>
      </c>
      <c r="AH462" s="333">
        <v>476</v>
      </c>
      <c r="AI462" s="333">
        <v>161</v>
      </c>
      <c r="AJ462" s="333">
        <v>244</v>
      </c>
      <c r="AK462" s="333">
        <v>23</v>
      </c>
      <c r="AL462" s="333">
        <v>48</v>
      </c>
    </row>
    <row r="463" spans="1:38" ht="33.75" customHeight="1" x14ac:dyDescent="0.2">
      <c r="A463" s="539"/>
      <c r="B463" s="347"/>
      <c r="K463" s="542"/>
      <c r="L463" s="332" t="s">
        <v>50</v>
      </c>
      <c r="M463" s="351"/>
      <c r="N463" s="333">
        <v>639</v>
      </c>
      <c r="O463" s="333">
        <v>215</v>
      </c>
      <c r="P463" s="333">
        <v>318</v>
      </c>
      <c r="Q463" s="333">
        <v>48</v>
      </c>
      <c r="R463" s="333">
        <v>58</v>
      </c>
      <c r="S463" s="333">
        <v>636</v>
      </c>
      <c r="T463" s="333">
        <v>211</v>
      </c>
      <c r="U463" s="333">
        <v>318</v>
      </c>
      <c r="V463" s="333">
        <v>40</v>
      </c>
      <c r="W463" s="333">
        <v>67</v>
      </c>
      <c r="X463" s="333">
        <v>611</v>
      </c>
      <c r="Y463" s="333">
        <v>222</v>
      </c>
      <c r="Z463" s="333">
        <v>286</v>
      </c>
      <c r="AA463" s="333">
        <v>45</v>
      </c>
      <c r="AB463" s="333">
        <v>58</v>
      </c>
      <c r="AC463" s="333">
        <v>417</v>
      </c>
      <c r="AD463" s="333">
        <v>129</v>
      </c>
      <c r="AE463" s="333">
        <v>214</v>
      </c>
      <c r="AF463" s="333">
        <v>20</v>
      </c>
      <c r="AG463" s="333">
        <v>54</v>
      </c>
      <c r="AH463" s="333">
        <v>401</v>
      </c>
      <c r="AI463" s="333">
        <v>112</v>
      </c>
      <c r="AJ463" s="333">
        <v>234</v>
      </c>
      <c r="AK463" s="333">
        <v>22</v>
      </c>
      <c r="AL463" s="333">
        <v>33</v>
      </c>
    </row>
    <row r="464" spans="1:38" ht="56.25" customHeight="1" x14ac:dyDescent="0.2">
      <c r="A464" s="539" t="s">
        <v>254</v>
      </c>
      <c r="B464" s="347"/>
      <c r="K464" s="542" t="s">
        <v>120</v>
      </c>
      <c r="L464" s="332" t="s">
        <v>101</v>
      </c>
      <c r="M464" s="351"/>
      <c r="N464" s="333">
        <v>4919</v>
      </c>
      <c r="O464" s="333">
        <v>2977</v>
      </c>
      <c r="P464" s="333">
        <v>1603</v>
      </c>
      <c r="Q464" s="333">
        <v>235</v>
      </c>
      <c r="R464" s="333">
        <v>104</v>
      </c>
      <c r="S464" s="333">
        <v>4906</v>
      </c>
      <c r="T464" s="333">
        <v>2873</v>
      </c>
      <c r="U464" s="333">
        <v>1584</v>
      </c>
      <c r="V464" s="333">
        <v>278</v>
      </c>
      <c r="W464" s="333">
        <v>171</v>
      </c>
      <c r="X464" s="333">
        <v>4982</v>
      </c>
      <c r="Y464" s="333">
        <v>2814</v>
      </c>
      <c r="Z464" s="333">
        <v>1584</v>
      </c>
      <c r="AA464" s="333">
        <v>364</v>
      </c>
      <c r="AB464" s="333">
        <v>220</v>
      </c>
      <c r="AC464" s="333">
        <v>5019</v>
      </c>
      <c r="AD464" s="333">
        <v>2817</v>
      </c>
      <c r="AE464" s="333">
        <v>1594</v>
      </c>
      <c r="AF464" s="333">
        <v>388</v>
      </c>
      <c r="AG464" s="333">
        <v>220</v>
      </c>
      <c r="AH464" s="333">
        <v>5047</v>
      </c>
      <c r="AI464" s="333">
        <v>2766</v>
      </c>
      <c r="AJ464" s="333">
        <v>1606</v>
      </c>
      <c r="AK464" s="333">
        <v>424</v>
      </c>
      <c r="AL464" s="333">
        <v>251</v>
      </c>
    </row>
    <row r="465" spans="1:38" ht="56.25" customHeight="1" x14ac:dyDescent="0.2">
      <c r="A465" s="539"/>
      <c r="B465" s="347"/>
      <c r="K465" s="542"/>
      <c r="L465" s="332" t="s">
        <v>102</v>
      </c>
      <c r="M465" s="351"/>
      <c r="N465" s="333">
        <v>4028</v>
      </c>
      <c r="O465" s="333">
        <v>2347</v>
      </c>
      <c r="P465" s="333">
        <v>1354</v>
      </c>
      <c r="Q465" s="333">
        <v>229</v>
      </c>
      <c r="R465" s="333">
        <v>98</v>
      </c>
      <c r="S465" s="333">
        <v>3933</v>
      </c>
      <c r="T465" s="333">
        <v>2212</v>
      </c>
      <c r="U465" s="333">
        <v>1312</v>
      </c>
      <c r="V465" s="333">
        <v>268</v>
      </c>
      <c r="W465" s="333">
        <v>141</v>
      </c>
      <c r="X465" s="333">
        <v>3998</v>
      </c>
      <c r="Y465" s="333">
        <v>2187</v>
      </c>
      <c r="Z465" s="333">
        <v>1306</v>
      </c>
      <c r="AA465" s="333">
        <v>323</v>
      </c>
      <c r="AB465" s="333">
        <v>182</v>
      </c>
      <c r="AC465" s="333">
        <v>3963</v>
      </c>
      <c r="AD465" s="333">
        <v>2110</v>
      </c>
      <c r="AE465" s="333">
        <v>1355</v>
      </c>
      <c r="AF465" s="333">
        <v>332</v>
      </c>
      <c r="AG465" s="333">
        <v>166</v>
      </c>
      <c r="AH465" s="333">
        <v>3850</v>
      </c>
      <c r="AI465" s="333">
        <v>2033</v>
      </c>
      <c r="AJ465" s="333">
        <v>1238</v>
      </c>
      <c r="AK465" s="333">
        <v>397</v>
      </c>
      <c r="AL465" s="333">
        <v>182</v>
      </c>
    </row>
    <row r="466" spans="1:38" ht="56.25" customHeight="1" x14ac:dyDescent="0.2">
      <c r="A466" s="539"/>
      <c r="B466" s="347"/>
      <c r="K466" s="542"/>
      <c r="L466" s="332" t="s">
        <v>54</v>
      </c>
      <c r="M466" s="351"/>
      <c r="N466" s="333">
        <v>8770</v>
      </c>
      <c r="O466" s="333">
        <v>5225</v>
      </c>
      <c r="P466" s="333">
        <v>2890</v>
      </c>
      <c r="Q466" s="333">
        <v>457</v>
      </c>
      <c r="R466" s="333">
        <v>198</v>
      </c>
      <c r="S466" s="333">
        <v>8663</v>
      </c>
      <c r="T466" s="333">
        <v>4989</v>
      </c>
      <c r="U466" s="333">
        <v>2841</v>
      </c>
      <c r="V466" s="333">
        <v>527</v>
      </c>
      <c r="W466" s="333">
        <v>306</v>
      </c>
      <c r="X466" s="333">
        <v>8784</v>
      </c>
      <c r="Y466" s="333">
        <v>4911</v>
      </c>
      <c r="Z466" s="333">
        <v>2812</v>
      </c>
      <c r="AA466" s="333">
        <v>674</v>
      </c>
      <c r="AB466" s="333">
        <v>387</v>
      </c>
      <c r="AC466" s="333">
        <v>8769</v>
      </c>
      <c r="AD466" s="333">
        <v>4833</v>
      </c>
      <c r="AE466" s="333">
        <v>2856</v>
      </c>
      <c r="AF466" s="333">
        <v>703</v>
      </c>
      <c r="AG466" s="333">
        <v>377</v>
      </c>
      <c r="AH466" s="333">
        <v>8651</v>
      </c>
      <c r="AI466" s="333">
        <v>4711</v>
      </c>
      <c r="AJ466" s="333">
        <v>2736</v>
      </c>
      <c r="AK466" s="333">
        <v>780</v>
      </c>
      <c r="AL466" s="333">
        <v>424</v>
      </c>
    </row>
    <row r="467" spans="1:38" ht="56.25" customHeight="1" x14ac:dyDescent="0.2">
      <c r="A467" s="539"/>
      <c r="B467" s="347"/>
      <c r="K467" s="542"/>
      <c r="L467" s="332" t="s">
        <v>55</v>
      </c>
      <c r="M467" s="351"/>
      <c r="N467" s="333">
        <v>174</v>
      </c>
      <c r="O467" s="333">
        <v>96</v>
      </c>
      <c r="P467" s="333">
        <v>67</v>
      </c>
      <c r="Q467" s="333">
        <v>7</v>
      </c>
      <c r="R467" s="333">
        <v>4</v>
      </c>
      <c r="S467" s="333">
        <v>168</v>
      </c>
      <c r="T467" s="333">
        <v>95</v>
      </c>
      <c r="U467" s="333">
        <v>48</v>
      </c>
      <c r="V467" s="333">
        <v>19</v>
      </c>
      <c r="W467" s="333">
        <v>6</v>
      </c>
      <c r="X467" s="333">
        <v>188</v>
      </c>
      <c r="Y467" s="333">
        <v>86</v>
      </c>
      <c r="Z467" s="333">
        <v>76</v>
      </c>
      <c r="AA467" s="333">
        <v>12</v>
      </c>
      <c r="AB467" s="333">
        <v>14</v>
      </c>
      <c r="AC467" s="333">
        <v>208</v>
      </c>
      <c r="AD467" s="333">
        <v>92</v>
      </c>
      <c r="AE467" s="333">
        <v>91</v>
      </c>
      <c r="AF467" s="333">
        <v>16</v>
      </c>
      <c r="AG467" s="333">
        <v>9</v>
      </c>
      <c r="AH467" s="333">
        <v>243</v>
      </c>
      <c r="AI467" s="333">
        <v>87</v>
      </c>
      <c r="AJ467" s="333">
        <v>106</v>
      </c>
      <c r="AK467" s="333">
        <v>41</v>
      </c>
      <c r="AL467" s="333">
        <v>9</v>
      </c>
    </row>
    <row r="468" spans="1:38" ht="56.25" customHeight="1" x14ac:dyDescent="0.2">
      <c r="A468" s="539"/>
      <c r="B468" s="347"/>
      <c r="K468" s="542"/>
      <c r="L468" s="332" t="s">
        <v>284</v>
      </c>
      <c r="M468" s="351"/>
      <c r="N468" s="333">
        <v>16</v>
      </c>
      <c r="O468" s="333">
        <v>10</v>
      </c>
      <c r="P468" s="333">
        <v>6</v>
      </c>
      <c r="Q468" s="334">
        <v>0</v>
      </c>
      <c r="R468" s="334">
        <v>0</v>
      </c>
      <c r="S468" s="333">
        <v>14</v>
      </c>
      <c r="T468" s="333">
        <v>9</v>
      </c>
      <c r="U468" s="333">
        <v>3</v>
      </c>
      <c r="V468" s="333">
        <v>1</v>
      </c>
      <c r="W468" s="333">
        <v>1</v>
      </c>
      <c r="X468" s="333">
        <v>12</v>
      </c>
      <c r="Y468" s="333">
        <v>4</v>
      </c>
      <c r="Z468" s="333">
        <v>7</v>
      </c>
      <c r="AA468" s="334">
        <v>0</v>
      </c>
      <c r="AB468" s="333">
        <v>1</v>
      </c>
      <c r="AC468" s="333">
        <v>14</v>
      </c>
      <c r="AD468" s="333">
        <v>7</v>
      </c>
      <c r="AE468" s="333">
        <v>6</v>
      </c>
      <c r="AF468" s="333">
        <v>1</v>
      </c>
      <c r="AG468" s="334">
        <v>0</v>
      </c>
      <c r="AH468" s="333">
        <v>10</v>
      </c>
      <c r="AI468" s="333">
        <v>2</v>
      </c>
      <c r="AJ468" s="333">
        <v>5</v>
      </c>
      <c r="AK468" s="333">
        <v>2</v>
      </c>
      <c r="AL468" s="333">
        <v>1</v>
      </c>
    </row>
    <row r="469" spans="1:38" ht="56.25" customHeight="1" x14ac:dyDescent="0.2">
      <c r="A469" s="539"/>
      <c r="B469" s="347"/>
      <c r="K469" s="542"/>
      <c r="L469" s="332" t="s">
        <v>57</v>
      </c>
      <c r="M469" s="351"/>
      <c r="N469" s="333">
        <v>3</v>
      </c>
      <c r="O469" s="333">
        <v>3</v>
      </c>
      <c r="P469" s="334">
        <v>0</v>
      </c>
      <c r="Q469" s="334">
        <v>0</v>
      </c>
      <c r="R469" s="334">
        <v>0</v>
      </c>
      <c r="S469" s="333">
        <v>1</v>
      </c>
      <c r="T469" s="334">
        <v>0</v>
      </c>
      <c r="U469" s="333">
        <v>1</v>
      </c>
      <c r="V469" s="334">
        <v>0</v>
      </c>
      <c r="W469" s="334">
        <v>0</v>
      </c>
      <c r="X469" s="333">
        <v>3</v>
      </c>
      <c r="Y469" s="333">
        <v>1</v>
      </c>
      <c r="Z469" s="333">
        <v>2</v>
      </c>
      <c r="AA469" s="334">
        <v>0</v>
      </c>
      <c r="AB469" s="334">
        <v>0</v>
      </c>
      <c r="AC469" s="333">
        <v>4</v>
      </c>
      <c r="AD469" s="333">
        <v>2</v>
      </c>
      <c r="AE469" s="333">
        <v>1</v>
      </c>
      <c r="AF469" s="334">
        <v>0</v>
      </c>
      <c r="AG469" s="333">
        <v>1</v>
      </c>
      <c r="AH469" s="333">
        <v>2</v>
      </c>
      <c r="AI469" s="333">
        <v>1</v>
      </c>
      <c r="AJ469" s="333">
        <v>1</v>
      </c>
      <c r="AK469" s="334">
        <v>0</v>
      </c>
      <c r="AL469" s="334">
        <v>0</v>
      </c>
    </row>
    <row r="470" spans="1:38" ht="56.25" customHeight="1" x14ac:dyDescent="0.2">
      <c r="A470" s="539"/>
      <c r="B470" s="347"/>
      <c r="K470" s="542"/>
      <c r="L470" s="332" t="s">
        <v>285</v>
      </c>
      <c r="M470" s="351"/>
      <c r="N470" s="333">
        <v>359</v>
      </c>
      <c r="O470" s="333">
        <v>198</v>
      </c>
      <c r="P470" s="333">
        <v>128</v>
      </c>
      <c r="Q470" s="333">
        <v>16</v>
      </c>
      <c r="R470" s="333">
        <v>17</v>
      </c>
      <c r="S470" s="333">
        <v>273</v>
      </c>
      <c r="T470" s="333">
        <v>141</v>
      </c>
      <c r="U470" s="333">
        <v>114</v>
      </c>
      <c r="V470" s="333">
        <v>10</v>
      </c>
      <c r="W470" s="333">
        <v>8</v>
      </c>
      <c r="X470" s="333">
        <v>294</v>
      </c>
      <c r="Y470" s="333">
        <v>176</v>
      </c>
      <c r="Z470" s="333">
        <v>75</v>
      </c>
      <c r="AA470" s="333">
        <v>33</v>
      </c>
      <c r="AB470" s="333">
        <v>10</v>
      </c>
      <c r="AC470" s="333">
        <v>289</v>
      </c>
      <c r="AD470" s="333">
        <v>141</v>
      </c>
      <c r="AE470" s="333">
        <v>92</v>
      </c>
      <c r="AF470" s="333">
        <v>46</v>
      </c>
      <c r="AG470" s="333">
        <v>10</v>
      </c>
      <c r="AH470" s="333">
        <v>243</v>
      </c>
      <c r="AI470" s="333">
        <v>112</v>
      </c>
      <c r="AJ470" s="333">
        <v>80</v>
      </c>
      <c r="AK470" s="333">
        <v>40</v>
      </c>
      <c r="AL470" s="333">
        <v>11</v>
      </c>
    </row>
    <row r="471" spans="1:38" ht="56.25" customHeight="1" x14ac:dyDescent="0.2">
      <c r="A471" s="539"/>
      <c r="B471" s="347"/>
      <c r="K471" s="542"/>
      <c r="L471" s="332" t="s">
        <v>286</v>
      </c>
      <c r="M471" s="351"/>
      <c r="N471" s="333">
        <v>2396</v>
      </c>
      <c r="O471" s="333">
        <v>1278</v>
      </c>
      <c r="P471" s="333">
        <v>894</v>
      </c>
      <c r="Q471" s="333">
        <v>147</v>
      </c>
      <c r="R471" s="333">
        <v>77</v>
      </c>
      <c r="S471" s="333">
        <v>2243</v>
      </c>
      <c r="T471" s="333">
        <v>1116</v>
      </c>
      <c r="U471" s="333">
        <v>860</v>
      </c>
      <c r="V471" s="333">
        <v>176</v>
      </c>
      <c r="W471" s="333">
        <v>91</v>
      </c>
      <c r="X471" s="333">
        <v>2395</v>
      </c>
      <c r="Y471" s="333">
        <v>1181</v>
      </c>
      <c r="Z471" s="333">
        <v>845</v>
      </c>
      <c r="AA471" s="333">
        <v>248</v>
      </c>
      <c r="AB471" s="333">
        <v>121</v>
      </c>
      <c r="AC471" s="333">
        <v>2277</v>
      </c>
      <c r="AD471" s="333">
        <v>1089</v>
      </c>
      <c r="AE471" s="333">
        <v>826</v>
      </c>
      <c r="AF471" s="333">
        <v>246</v>
      </c>
      <c r="AG471" s="333">
        <v>116</v>
      </c>
      <c r="AH471" s="333">
        <v>2295</v>
      </c>
      <c r="AI471" s="333">
        <v>1099</v>
      </c>
      <c r="AJ471" s="333">
        <v>779</v>
      </c>
      <c r="AK471" s="333">
        <v>272</v>
      </c>
      <c r="AL471" s="333">
        <v>145</v>
      </c>
    </row>
    <row r="472" spans="1:38" ht="56.25" customHeight="1" x14ac:dyDescent="0.2">
      <c r="A472" s="539"/>
      <c r="B472" s="347"/>
      <c r="K472" s="542"/>
      <c r="L472" s="332" t="s">
        <v>170</v>
      </c>
      <c r="M472" s="351"/>
      <c r="N472" s="333">
        <v>4055</v>
      </c>
      <c r="O472" s="333">
        <v>2719</v>
      </c>
      <c r="P472" s="333">
        <v>1054</v>
      </c>
      <c r="Q472" s="333">
        <v>202</v>
      </c>
      <c r="R472" s="333">
        <v>80</v>
      </c>
      <c r="S472" s="333">
        <v>4269</v>
      </c>
      <c r="T472" s="333">
        <v>2792</v>
      </c>
      <c r="U472" s="333">
        <v>1076</v>
      </c>
      <c r="V472" s="333">
        <v>253</v>
      </c>
      <c r="W472" s="333">
        <v>148</v>
      </c>
      <c r="X472" s="333">
        <v>4246</v>
      </c>
      <c r="Y472" s="333">
        <v>2704</v>
      </c>
      <c r="Z472" s="333">
        <v>1082</v>
      </c>
      <c r="AA472" s="333">
        <v>274</v>
      </c>
      <c r="AB472" s="333">
        <v>186</v>
      </c>
      <c r="AC472" s="333">
        <v>4223</v>
      </c>
      <c r="AD472" s="333">
        <v>2715</v>
      </c>
      <c r="AE472" s="333">
        <v>1052</v>
      </c>
      <c r="AF472" s="333">
        <v>263</v>
      </c>
      <c r="AG472" s="333">
        <v>193</v>
      </c>
      <c r="AH472" s="333">
        <v>4066</v>
      </c>
      <c r="AI472" s="333">
        <v>2592</v>
      </c>
      <c r="AJ472" s="333">
        <v>971</v>
      </c>
      <c r="AK472" s="333">
        <v>317</v>
      </c>
      <c r="AL472" s="333">
        <v>186</v>
      </c>
    </row>
    <row r="473" spans="1:38" ht="56.25" customHeight="1" x14ac:dyDescent="0.2">
      <c r="A473" s="539"/>
      <c r="B473" s="347"/>
      <c r="K473" s="542"/>
      <c r="L473" s="332" t="s">
        <v>60</v>
      </c>
      <c r="M473" s="351"/>
      <c r="N473" s="333">
        <v>399</v>
      </c>
      <c r="O473" s="333">
        <v>187</v>
      </c>
      <c r="P473" s="333">
        <v>181</v>
      </c>
      <c r="Q473" s="333">
        <v>23</v>
      </c>
      <c r="R473" s="333">
        <v>8</v>
      </c>
      <c r="S473" s="333">
        <v>345</v>
      </c>
      <c r="T473" s="333">
        <v>158</v>
      </c>
      <c r="U473" s="333">
        <v>153</v>
      </c>
      <c r="V473" s="333">
        <v>19</v>
      </c>
      <c r="W473" s="333">
        <v>15</v>
      </c>
      <c r="X473" s="333">
        <v>386</v>
      </c>
      <c r="Y473" s="333">
        <v>171</v>
      </c>
      <c r="Z473" s="333">
        <v>163</v>
      </c>
      <c r="AA473" s="333">
        <v>27</v>
      </c>
      <c r="AB473" s="333">
        <v>25</v>
      </c>
      <c r="AC473" s="333">
        <v>382</v>
      </c>
      <c r="AD473" s="333">
        <v>168</v>
      </c>
      <c r="AE473" s="333">
        <v>161</v>
      </c>
      <c r="AF473" s="333">
        <v>30</v>
      </c>
      <c r="AG473" s="333">
        <v>23</v>
      </c>
      <c r="AH473" s="333">
        <v>373</v>
      </c>
      <c r="AI473" s="333">
        <v>156</v>
      </c>
      <c r="AJ473" s="333">
        <v>159</v>
      </c>
      <c r="AK473" s="333">
        <v>28</v>
      </c>
      <c r="AL473" s="333">
        <v>30</v>
      </c>
    </row>
    <row r="474" spans="1:38" ht="56.25" customHeight="1" x14ac:dyDescent="0.2">
      <c r="A474" s="539"/>
      <c r="B474" s="347"/>
      <c r="K474" s="542"/>
      <c r="L474" s="332" t="s">
        <v>171</v>
      </c>
      <c r="M474" s="351"/>
      <c r="N474" s="333">
        <v>1290</v>
      </c>
      <c r="O474" s="333">
        <v>674</v>
      </c>
      <c r="P474" s="333">
        <v>545</v>
      </c>
      <c r="Q474" s="333">
        <v>54</v>
      </c>
      <c r="R474" s="333">
        <v>17</v>
      </c>
      <c r="S474" s="333">
        <v>1166</v>
      </c>
      <c r="T474" s="333">
        <v>543</v>
      </c>
      <c r="U474" s="333">
        <v>530</v>
      </c>
      <c r="V474" s="333">
        <v>49</v>
      </c>
      <c r="W474" s="333">
        <v>44</v>
      </c>
      <c r="X474" s="333">
        <v>1297</v>
      </c>
      <c r="Y474" s="333">
        <v>586</v>
      </c>
      <c r="Z474" s="333">
        <v>579</v>
      </c>
      <c r="AA474" s="333">
        <v>82</v>
      </c>
      <c r="AB474" s="333">
        <v>50</v>
      </c>
      <c r="AC474" s="333">
        <v>1415</v>
      </c>
      <c r="AD474" s="333">
        <v>622</v>
      </c>
      <c r="AE474" s="333">
        <v>665</v>
      </c>
      <c r="AF474" s="333">
        <v>92</v>
      </c>
      <c r="AG474" s="333">
        <v>36</v>
      </c>
      <c r="AH474" s="333">
        <v>1527</v>
      </c>
      <c r="AI474" s="333">
        <v>655</v>
      </c>
      <c r="AJ474" s="333">
        <v>710</v>
      </c>
      <c r="AK474" s="333">
        <v>110</v>
      </c>
      <c r="AL474" s="333">
        <v>52</v>
      </c>
    </row>
    <row r="475" spans="1:38" ht="56.25" customHeight="1" x14ac:dyDescent="0.2">
      <c r="A475" s="539"/>
      <c r="B475" s="347"/>
      <c r="K475" s="542"/>
      <c r="L475" s="332" t="s">
        <v>287</v>
      </c>
      <c r="M475" s="351"/>
      <c r="N475" s="333">
        <v>448</v>
      </c>
      <c r="O475" s="333">
        <v>268</v>
      </c>
      <c r="P475" s="333">
        <v>155</v>
      </c>
      <c r="Q475" s="333">
        <v>22</v>
      </c>
      <c r="R475" s="333">
        <v>3</v>
      </c>
      <c r="S475" s="333">
        <v>543</v>
      </c>
      <c r="T475" s="333">
        <v>335</v>
      </c>
      <c r="U475" s="333">
        <v>163</v>
      </c>
      <c r="V475" s="333">
        <v>39</v>
      </c>
      <c r="W475" s="333">
        <v>6</v>
      </c>
      <c r="X475" s="333">
        <v>362</v>
      </c>
      <c r="Y475" s="333">
        <v>183</v>
      </c>
      <c r="Z475" s="333">
        <v>146</v>
      </c>
      <c r="AA475" s="333">
        <v>23</v>
      </c>
      <c r="AB475" s="333">
        <v>10</v>
      </c>
      <c r="AC475" s="333">
        <v>396</v>
      </c>
      <c r="AD475" s="333">
        <v>192</v>
      </c>
      <c r="AE475" s="333">
        <v>153</v>
      </c>
      <c r="AF475" s="333">
        <v>43</v>
      </c>
      <c r="AG475" s="333">
        <v>8</v>
      </c>
      <c r="AH475" s="333">
        <v>393</v>
      </c>
      <c r="AI475" s="333">
        <v>185</v>
      </c>
      <c r="AJ475" s="333">
        <v>145</v>
      </c>
      <c r="AK475" s="333">
        <v>54</v>
      </c>
      <c r="AL475" s="333">
        <v>9</v>
      </c>
    </row>
    <row r="476" spans="1:38" ht="56.25" customHeight="1" x14ac:dyDescent="0.2">
      <c r="A476" s="539"/>
      <c r="B476" s="347"/>
      <c r="K476" s="542"/>
      <c r="L476" s="332" t="s">
        <v>288</v>
      </c>
      <c r="M476" s="351"/>
      <c r="N476" s="333">
        <v>6679</v>
      </c>
      <c r="O476" s="333">
        <v>4298</v>
      </c>
      <c r="P476" s="333">
        <v>1942</v>
      </c>
      <c r="Q476" s="333">
        <v>316</v>
      </c>
      <c r="R476" s="333">
        <v>123</v>
      </c>
      <c r="S476" s="333">
        <v>6747</v>
      </c>
      <c r="T476" s="333">
        <v>4192</v>
      </c>
      <c r="U476" s="333">
        <v>1922</v>
      </c>
      <c r="V476" s="333">
        <v>406</v>
      </c>
      <c r="W476" s="333">
        <v>227</v>
      </c>
      <c r="X476" s="333">
        <v>6823</v>
      </c>
      <c r="Y476" s="333">
        <v>4072</v>
      </c>
      <c r="Z476" s="333">
        <v>1935</v>
      </c>
      <c r="AA476" s="333">
        <v>529</v>
      </c>
      <c r="AB476" s="333">
        <v>287</v>
      </c>
      <c r="AC476" s="333">
        <v>6797</v>
      </c>
      <c r="AD476" s="333">
        <v>4098</v>
      </c>
      <c r="AE476" s="333">
        <v>1901</v>
      </c>
      <c r="AF476" s="333">
        <v>520</v>
      </c>
      <c r="AG476" s="333">
        <v>278</v>
      </c>
      <c r="AH476" s="333">
        <v>6727</v>
      </c>
      <c r="AI476" s="333">
        <v>3989</v>
      </c>
      <c r="AJ476" s="333">
        <v>1824</v>
      </c>
      <c r="AK476" s="333">
        <v>601</v>
      </c>
      <c r="AL476" s="333">
        <v>313</v>
      </c>
    </row>
    <row r="477" spans="1:38" ht="56.25" customHeight="1" x14ac:dyDescent="0.2">
      <c r="A477" s="539"/>
      <c r="B477" s="347"/>
      <c r="K477" s="542"/>
      <c r="L477" s="332" t="s">
        <v>289</v>
      </c>
      <c r="M477" s="351"/>
      <c r="N477" s="333">
        <v>1356</v>
      </c>
      <c r="O477" s="333">
        <v>676</v>
      </c>
      <c r="P477" s="333">
        <v>575</v>
      </c>
      <c r="Q477" s="333">
        <v>84</v>
      </c>
      <c r="R477" s="333">
        <v>21</v>
      </c>
      <c r="S477" s="333">
        <v>1316</v>
      </c>
      <c r="T477" s="333">
        <v>575</v>
      </c>
      <c r="U477" s="333">
        <v>602</v>
      </c>
      <c r="V477" s="333">
        <v>97</v>
      </c>
      <c r="W477" s="333">
        <v>42</v>
      </c>
      <c r="X477" s="333">
        <v>1401</v>
      </c>
      <c r="Y477" s="333">
        <v>632</v>
      </c>
      <c r="Z477" s="333">
        <v>611</v>
      </c>
      <c r="AA477" s="333">
        <v>96</v>
      </c>
      <c r="AB477" s="333">
        <v>62</v>
      </c>
      <c r="AC477" s="333">
        <v>1356</v>
      </c>
      <c r="AD477" s="333">
        <v>537</v>
      </c>
      <c r="AE477" s="333">
        <v>645</v>
      </c>
      <c r="AF477" s="333">
        <v>117</v>
      </c>
      <c r="AG477" s="333">
        <v>57</v>
      </c>
      <c r="AH477" s="333">
        <v>1357</v>
      </c>
      <c r="AI477" s="333">
        <v>513</v>
      </c>
      <c r="AJ477" s="333">
        <v>645</v>
      </c>
      <c r="AK477" s="333">
        <v>147</v>
      </c>
      <c r="AL477" s="333">
        <v>52</v>
      </c>
    </row>
    <row r="478" spans="1:38" ht="56.25" customHeight="1" x14ac:dyDescent="0.2">
      <c r="A478" s="539"/>
      <c r="B478" s="347"/>
      <c r="K478" s="542"/>
      <c r="L478" s="332" t="s">
        <v>64</v>
      </c>
      <c r="M478" s="351"/>
      <c r="N478" s="333">
        <v>412</v>
      </c>
      <c r="O478" s="333">
        <v>199</v>
      </c>
      <c r="P478" s="333">
        <v>183</v>
      </c>
      <c r="Q478" s="333">
        <v>17</v>
      </c>
      <c r="R478" s="333">
        <v>13</v>
      </c>
      <c r="S478" s="333">
        <v>395</v>
      </c>
      <c r="T478" s="333">
        <v>175</v>
      </c>
      <c r="U478" s="333">
        <v>166</v>
      </c>
      <c r="V478" s="333">
        <v>26</v>
      </c>
      <c r="W478" s="333">
        <v>28</v>
      </c>
      <c r="X478" s="333">
        <v>417</v>
      </c>
      <c r="Y478" s="333">
        <v>165</v>
      </c>
      <c r="Z478" s="333">
        <v>188</v>
      </c>
      <c r="AA478" s="333">
        <v>35</v>
      </c>
      <c r="AB478" s="333">
        <v>29</v>
      </c>
      <c r="AC478" s="333">
        <v>483</v>
      </c>
      <c r="AD478" s="333">
        <v>185</v>
      </c>
      <c r="AE478" s="333">
        <v>228</v>
      </c>
      <c r="AF478" s="333">
        <v>47</v>
      </c>
      <c r="AG478" s="333">
        <v>23</v>
      </c>
      <c r="AH478" s="333">
        <v>512</v>
      </c>
      <c r="AI478" s="333">
        <v>188</v>
      </c>
      <c r="AJ478" s="333">
        <v>244</v>
      </c>
      <c r="AK478" s="333">
        <v>45</v>
      </c>
      <c r="AL478" s="333">
        <v>35</v>
      </c>
    </row>
    <row r="479" spans="1:38" ht="56.25" customHeight="1" x14ac:dyDescent="0.2">
      <c r="A479" s="539"/>
      <c r="B479" s="347"/>
      <c r="K479" s="542"/>
      <c r="L479" s="332" t="s">
        <v>290</v>
      </c>
      <c r="M479" s="351"/>
      <c r="N479" s="333">
        <v>500</v>
      </c>
      <c r="O479" s="333">
        <v>151</v>
      </c>
      <c r="P479" s="333">
        <v>257</v>
      </c>
      <c r="Q479" s="333">
        <v>47</v>
      </c>
      <c r="R479" s="333">
        <v>45</v>
      </c>
      <c r="S479" s="333">
        <v>381</v>
      </c>
      <c r="T479" s="333">
        <v>143</v>
      </c>
      <c r="U479" s="333">
        <v>206</v>
      </c>
      <c r="V479" s="333">
        <v>17</v>
      </c>
      <c r="W479" s="333">
        <v>15</v>
      </c>
      <c r="X479" s="333">
        <v>339</v>
      </c>
      <c r="Y479" s="333">
        <v>132</v>
      </c>
      <c r="Z479" s="333">
        <v>156</v>
      </c>
      <c r="AA479" s="333">
        <v>27</v>
      </c>
      <c r="AB479" s="333">
        <v>24</v>
      </c>
      <c r="AC479" s="333">
        <v>346</v>
      </c>
      <c r="AD479" s="333">
        <v>107</v>
      </c>
      <c r="AE479" s="333">
        <v>175</v>
      </c>
      <c r="AF479" s="333">
        <v>36</v>
      </c>
      <c r="AG479" s="333">
        <v>28</v>
      </c>
      <c r="AH479" s="333">
        <v>301</v>
      </c>
      <c r="AI479" s="333">
        <v>109</v>
      </c>
      <c r="AJ479" s="333">
        <v>131</v>
      </c>
      <c r="AK479" s="333">
        <v>28</v>
      </c>
      <c r="AL479" s="333">
        <v>33</v>
      </c>
    </row>
    <row r="480" spans="1:38" ht="56.25" customHeight="1" x14ac:dyDescent="0.2">
      <c r="A480" s="539"/>
      <c r="B480" s="347"/>
      <c r="K480" s="542"/>
      <c r="L480" s="332" t="s">
        <v>40</v>
      </c>
      <c r="M480" s="351"/>
      <c r="N480" s="333">
        <v>59</v>
      </c>
      <c r="O480" s="333">
        <v>22</v>
      </c>
      <c r="P480" s="333">
        <v>29</v>
      </c>
      <c r="Q480" s="333">
        <v>8</v>
      </c>
      <c r="R480" s="334">
        <v>0</v>
      </c>
      <c r="S480" s="333">
        <v>55</v>
      </c>
      <c r="T480" s="333">
        <v>14</v>
      </c>
      <c r="U480" s="333">
        <v>24</v>
      </c>
      <c r="V480" s="333">
        <v>16</v>
      </c>
      <c r="W480" s="333">
        <v>1</v>
      </c>
      <c r="X480" s="333">
        <v>62</v>
      </c>
      <c r="Y480" s="333">
        <v>14</v>
      </c>
      <c r="Z480" s="333">
        <v>25</v>
      </c>
      <c r="AA480" s="333">
        <v>23</v>
      </c>
      <c r="AB480" s="334">
        <v>0</v>
      </c>
      <c r="AC480" s="333">
        <v>74</v>
      </c>
      <c r="AD480" s="333">
        <v>25</v>
      </c>
      <c r="AE480" s="333">
        <v>16</v>
      </c>
      <c r="AF480" s="333">
        <v>30</v>
      </c>
      <c r="AG480" s="333">
        <v>3</v>
      </c>
      <c r="AH480" s="333">
        <v>85</v>
      </c>
      <c r="AI480" s="333">
        <v>30</v>
      </c>
      <c r="AJ480" s="333">
        <v>27</v>
      </c>
      <c r="AK480" s="333">
        <v>21</v>
      </c>
      <c r="AL480" s="333">
        <v>7</v>
      </c>
    </row>
    <row r="481" spans="1:38" ht="56.25" customHeight="1" x14ac:dyDescent="0.2">
      <c r="A481" s="539"/>
      <c r="B481" s="347"/>
      <c r="K481" s="542"/>
      <c r="L481" s="332" t="s">
        <v>291</v>
      </c>
      <c r="M481" s="351"/>
      <c r="N481" s="333">
        <v>5516</v>
      </c>
      <c r="O481" s="333">
        <v>3801</v>
      </c>
      <c r="P481" s="333">
        <v>1347</v>
      </c>
      <c r="Q481" s="333">
        <v>280</v>
      </c>
      <c r="R481" s="333">
        <v>88</v>
      </c>
      <c r="S481" s="333">
        <v>5802</v>
      </c>
      <c r="T481" s="333">
        <v>3798</v>
      </c>
      <c r="U481" s="333">
        <v>1479</v>
      </c>
      <c r="V481" s="333">
        <v>379</v>
      </c>
      <c r="W481" s="333">
        <v>146</v>
      </c>
      <c r="X481" s="333">
        <v>6051</v>
      </c>
      <c r="Y481" s="333">
        <v>3842</v>
      </c>
      <c r="Z481" s="333">
        <v>1542</v>
      </c>
      <c r="AA481" s="333">
        <v>457</v>
      </c>
      <c r="AB481" s="333">
        <v>210</v>
      </c>
      <c r="AC481" s="333">
        <v>6108</v>
      </c>
      <c r="AD481" s="333">
        <v>3793</v>
      </c>
      <c r="AE481" s="333">
        <v>1634</v>
      </c>
      <c r="AF481" s="333">
        <v>457</v>
      </c>
      <c r="AG481" s="333">
        <v>224</v>
      </c>
      <c r="AH481" s="333">
        <v>6214</v>
      </c>
      <c r="AI481" s="333">
        <v>3789</v>
      </c>
      <c r="AJ481" s="333">
        <v>1636</v>
      </c>
      <c r="AK481" s="333">
        <v>532</v>
      </c>
      <c r="AL481" s="333">
        <v>257</v>
      </c>
    </row>
    <row r="482" spans="1:38" ht="56.25" customHeight="1" x14ac:dyDescent="0.2">
      <c r="A482" s="539"/>
      <c r="B482" s="347"/>
      <c r="K482" s="542"/>
      <c r="L482" s="332" t="s">
        <v>293</v>
      </c>
      <c r="M482" s="351"/>
      <c r="N482" s="333">
        <v>604</v>
      </c>
      <c r="O482" s="333">
        <v>195</v>
      </c>
      <c r="P482" s="333">
        <v>347</v>
      </c>
      <c r="Q482" s="333">
        <v>35</v>
      </c>
      <c r="R482" s="333">
        <v>27</v>
      </c>
      <c r="S482" s="333">
        <v>663</v>
      </c>
      <c r="T482" s="333">
        <v>212</v>
      </c>
      <c r="U482" s="333">
        <v>367</v>
      </c>
      <c r="V482" s="333">
        <v>44</v>
      </c>
      <c r="W482" s="333">
        <v>40</v>
      </c>
      <c r="X482" s="333">
        <v>726</v>
      </c>
      <c r="Y482" s="333">
        <v>197</v>
      </c>
      <c r="Z482" s="333">
        <v>419</v>
      </c>
      <c r="AA482" s="333">
        <v>62</v>
      </c>
      <c r="AB482" s="333">
        <v>48</v>
      </c>
      <c r="AC482" s="333">
        <v>751</v>
      </c>
      <c r="AD482" s="333">
        <v>230</v>
      </c>
      <c r="AE482" s="333">
        <v>384</v>
      </c>
      <c r="AF482" s="333">
        <v>95</v>
      </c>
      <c r="AG482" s="333">
        <v>42</v>
      </c>
      <c r="AH482" s="333">
        <v>668</v>
      </c>
      <c r="AI482" s="333">
        <v>187</v>
      </c>
      <c r="AJ482" s="333">
        <v>347</v>
      </c>
      <c r="AK482" s="333">
        <v>85</v>
      </c>
      <c r="AL482" s="333">
        <v>49</v>
      </c>
    </row>
    <row r="483" spans="1:38" ht="56.25" customHeight="1" x14ac:dyDescent="0.2">
      <c r="A483" s="539"/>
      <c r="B483" s="347"/>
      <c r="K483" s="542"/>
      <c r="L483" s="332" t="s">
        <v>271</v>
      </c>
      <c r="M483" s="351"/>
      <c r="N483" s="333">
        <v>8947</v>
      </c>
      <c r="O483" s="333">
        <v>5324</v>
      </c>
      <c r="P483" s="333">
        <v>2957</v>
      </c>
      <c r="Q483" s="333">
        <v>464</v>
      </c>
      <c r="R483" s="333">
        <v>202</v>
      </c>
      <c r="S483" s="333">
        <v>8839</v>
      </c>
      <c r="T483" s="333">
        <v>5085</v>
      </c>
      <c r="U483" s="333">
        <v>2896</v>
      </c>
      <c r="V483" s="333">
        <v>546</v>
      </c>
      <c r="W483" s="333">
        <v>312</v>
      </c>
      <c r="X483" s="333">
        <v>8980</v>
      </c>
      <c r="Y483" s="333">
        <v>5001</v>
      </c>
      <c r="Z483" s="333">
        <v>2890</v>
      </c>
      <c r="AA483" s="333">
        <v>687</v>
      </c>
      <c r="AB483" s="333">
        <v>402</v>
      </c>
      <c r="AC483" s="333">
        <v>8982</v>
      </c>
      <c r="AD483" s="333">
        <v>4927</v>
      </c>
      <c r="AE483" s="333">
        <v>2949</v>
      </c>
      <c r="AF483" s="333">
        <v>720</v>
      </c>
      <c r="AG483" s="333">
        <v>386</v>
      </c>
      <c r="AH483" s="333">
        <v>8897</v>
      </c>
      <c r="AI483" s="333">
        <v>4799</v>
      </c>
      <c r="AJ483" s="333">
        <v>2844</v>
      </c>
      <c r="AK483" s="333">
        <v>821</v>
      </c>
      <c r="AL483" s="333">
        <v>433</v>
      </c>
    </row>
    <row r="484" spans="1:38" ht="56.25" customHeight="1" x14ac:dyDescent="0.2">
      <c r="A484" s="539"/>
      <c r="B484" s="347"/>
      <c r="K484" s="542"/>
      <c r="L484" s="332" t="s">
        <v>359</v>
      </c>
      <c r="M484" s="351"/>
      <c r="N484" s="333">
        <v>8343</v>
      </c>
      <c r="O484" s="333">
        <v>5129</v>
      </c>
      <c r="P484" s="333">
        <v>2610</v>
      </c>
      <c r="Q484" s="333">
        <v>429</v>
      </c>
      <c r="R484" s="333">
        <v>175</v>
      </c>
      <c r="S484" s="333">
        <v>8176</v>
      </c>
      <c r="T484" s="333">
        <v>4873</v>
      </c>
      <c r="U484" s="333">
        <v>2529</v>
      </c>
      <c r="V484" s="333">
        <v>502</v>
      </c>
      <c r="W484" s="333">
        <v>272</v>
      </c>
      <c r="X484" s="333">
        <v>8254</v>
      </c>
      <c r="Y484" s="333">
        <v>4804</v>
      </c>
      <c r="Z484" s="333">
        <v>2471</v>
      </c>
      <c r="AA484" s="333">
        <v>625</v>
      </c>
      <c r="AB484" s="333">
        <v>354</v>
      </c>
      <c r="AC484" s="333">
        <v>8231</v>
      </c>
      <c r="AD484" s="333">
        <v>4697</v>
      </c>
      <c r="AE484" s="333">
        <v>2565</v>
      </c>
      <c r="AF484" s="333">
        <v>625</v>
      </c>
      <c r="AG484" s="333">
        <v>344</v>
      </c>
      <c r="AH484" s="333">
        <v>8229</v>
      </c>
      <c r="AI484" s="333">
        <v>4612</v>
      </c>
      <c r="AJ484" s="333">
        <v>2497</v>
      </c>
      <c r="AK484" s="333">
        <v>736</v>
      </c>
      <c r="AL484" s="333">
        <v>384</v>
      </c>
    </row>
    <row r="485" spans="1:38" ht="56.25" customHeight="1" x14ac:dyDescent="0.2">
      <c r="A485" s="539"/>
      <c r="B485" s="347"/>
      <c r="K485" s="542"/>
      <c r="L485" s="332" t="s">
        <v>41</v>
      </c>
      <c r="M485" s="351"/>
      <c r="N485" s="333">
        <v>1395</v>
      </c>
      <c r="O485" s="333">
        <v>1013</v>
      </c>
      <c r="P485" s="333">
        <v>305</v>
      </c>
      <c r="Q485" s="333">
        <v>61</v>
      </c>
      <c r="R485" s="333">
        <v>16</v>
      </c>
      <c r="S485" s="333">
        <v>1627</v>
      </c>
      <c r="T485" s="333">
        <v>1113</v>
      </c>
      <c r="U485" s="333">
        <v>389</v>
      </c>
      <c r="V485" s="333">
        <v>99</v>
      </c>
      <c r="W485" s="333">
        <v>26</v>
      </c>
      <c r="X485" s="333">
        <v>1403</v>
      </c>
      <c r="Y485" s="333">
        <v>942</v>
      </c>
      <c r="Z485" s="333">
        <v>337</v>
      </c>
      <c r="AA485" s="333">
        <v>91</v>
      </c>
      <c r="AB485" s="333">
        <v>33</v>
      </c>
      <c r="AC485" s="333">
        <v>1456</v>
      </c>
      <c r="AD485" s="333">
        <v>984</v>
      </c>
      <c r="AE485" s="333">
        <v>352</v>
      </c>
      <c r="AF485" s="333">
        <v>85</v>
      </c>
      <c r="AG485" s="333">
        <v>35</v>
      </c>
      <c r="AH485" s="333">
        <v>1467</v>
      </c>
      <c r="AI485" s="333">
        <v>957</v>
      </c>
      <c r="AJ485" s="333">
        <v>344</v>
      </c>
      <c r="AK485" s="333">
        <v>128</v>
      </c>
      <c r="AL485" s="333">
        <v>38</v>
      </c>
    </row>
    <row r="486" spans="1:38" ht="56.25" customHeight="1" x14ac:dyDescent="0.2">
      <c r="A486" s="539"/>
      <c r="B486" s="347"/>
      <c r="K486" s="542"/>
      <c r="L486" s="332" t="s">
        <v>42</v>
      </c>
      <c r="M486" s="351"/>
      <c r="N486" s="333">
        <v>1762</v>
      </c>
      <c r="O486" s="333">
        <v>1286</v>
      </c>
      <c r="P486" s="333">
        <v>376</v>
      </c>
      <c r="Q486" s="333">
        <v>86</v>
      </c>
      <c r="R486" s="333">
        <v>14</v>
      </c>
      <c r="S486" s="333">
        <v>1927</v>
      </c>
      <c r="T486" s="333">
        <v>1371</v>
      </c>
      <c r="U486" s="333">
        <v>395</v>
      </c>
      <c r="V486" s="333">
        <v>121</v>
      </c>
      <c r="W486" s="333">
        <v>40</v>
      </c>
      <c r="X486" s="333">
        <v>2030</v>
      </c>
      <c r="Y486" s="333">
        <v>1392</v>
      </c>
      <c r="Z486" s="333">
        <v>443</v>
      </c>
      <c r="AA486" s="333">
        <v>138</v>
      </c>
      <c r="AB486" s="333">
        <v>57</v>
      </c>
      <c r="AC486" s="333">
        <v>1927</v>
      </c>
      <c r="AD486" s="333">
        <v>1262</v>
      </c>
      <c r="AE486" s="333">
        <v>472</v>
      </c>
      <c r="AF486" s="333">
        <v>132</v>
      </c>
      <c r="AG486" s="333">
        <v>61</v>
      </c>
      <c r="AH486" s="333">
        <v>1929</v>
      </c>
      <c r="AI486" s="333">
        <v>1276</v>
      </c>
      <c r="AJ486" s="333">
        <v>427</v>
      </c>
      <c r="AK486" s="333">
        <v>172</v>
      </c>
      <c r="AL486" s="333">
        <v>54</v>
      </c>
    </row>
    <row r="487" spans="1:38" ht="56.25" customHeight="1" x14ac:dyDescent="0.2">
      <c r="A487" s="539"/>
      <c r="B487" s="347"/>
      <c r="K487" s="542"/>
      <c r="L487" s="332" t="s">
        <v>43</v>
      </c>
      <c r="M487" s="351"/>
      <c r="N487" s="333">
        <v>1330</v>
      </c>
      <c r="O487" s="333">
        <v>896</v>
      </c>
      <c r="P487" s="333">
        <v>329</v>
      </c>
      <c r="Q487" s="333">
        <v>71</v>
      </c>
      <c r="R487" s="333">
        <v>34</v>
      </c>
      <c r="S487" s="333">
        <v>1308</v>
      </c>
      <c r="T487" s="333">
        <v>821</v>
      </c>
      <c r="U487" s="333">
        <v>362</v>
      </c>
      <c r="V487" s="333">
        <v>82</v>
      </c>
      <c r="W487" s="333">
        <v>43</v>
      </c>
      <c r="X487" s="333">
        <v>1544</v>
      </c>
      <c r="Y487" s="333">
        <v>962</v>
      </c>
      <c r="Z487" s="333">
        <v>411</v>
      </c>
      <c r="AA487" s="333">
        <v>108</v>
      </c>
      <c r="AB487" s="333">
        <v>63</v>
      </c>
      <c r="AC487" s="333">
        <v>1546</v>
      </c>
      <c r="AD487" s="333">
        <v>933</v>
      </c>
      <c r="AE487" s="333">
        <v>429</v>
      </c>
      <c r="AF487" s="333">
        <v>120</v>
      </c>
      <c r="AG487" s="333">
        <v>64</v>
      </c>
      <c r="AH487" s="333">
        <v>1605</v>
      </c>
      <c r="AI487" s="333">
        <v>951</v>
      </c>
      <c r="AJ487" s="333">
        <v>443</v>
      </c>
      <c r="AK487" s="333">
        <v>125</v>
      </c>
      <c r="AL487" s="333">
        <v>86</v>
      </c>
    </row>
    <row r="488" spans="1:38" ht="56.25" customHeight="1" x14ac:dyDescent="0.2">
      <c r="A488" s="539"/>
      <c r="B488" s="347"/>
      <c r="K488" s="542"/>
      <c r="L488" s="332" t="s">
        <v>44</v>
      </c>
      <c r="M488" s="351"/>
      <c r="N488" s="333">
        <v>970</v>
      </c>
      <c r="O488" s="333">
        <v>584</v>
      </c>
      <c r="P488" s="333">
        <v>308</v>
      </c>
      <c r="Q488" s="333">
        <v>54</v>
      </c>
      <c r="R488" s="333">
        <v>24</v>
      </c>
      <c r="S488" s="333">
        <v>885</v>
      </c>
      <c r="T488" s="333">
        <v>479</v>
      </c>
      <c r="U488" s="333">
        <v>309</v>
      </c>
      <c r="V488" s="333">
        <v>61</v>
      </c>
      <c r="W488" s="333">
        <v>36</v>
      </c>
      <c r="X488" s="333">
        <v>1012</v>
      </c>
      <c r="Y488" s="333">
        <v>532</v>
      </c>
      <c r="Z488" s="333">
        <v>326</v>
      </c>
      <c r="AA488" s="333">
        <v>97</v>
      </c>
      <c r="AB488" s="333">
        <v>57</v>
      </c>
      <c r="AC488" s="333">
        <v>1105</v>
      </c>
      <c r="AD488" s="333">
        <v>589</v>
      </c>
      <c r="AE488" s="333">
        <v>365</v>
      </c>
      <c r="AF488" s="333">
        <v>90</v>
      </c>
      <c r="AG488" s="333">
        <v>61</v>
      </c>
      <c r="AH488" s="333">
        <v>1128</v>
      </c>
      <c r="AI488" s="333">
        <v>575</v>
      </c>
      <c r="AJ488" s="333">
        <v>395</v>
      </c>
      <c r="AK488" s="333">
        <v>86</v>
      </c>
      <c r="AL488" s="333">
        <v>72</v>
      </c>
    </row>
    <row r="489" spans="1:38" ht="56.25" customHeight="1" x14ac:dyDescent="0.2">
      <c r="A489" s="539"/>
      <c r="B489" s="347"/>
      <c r="K489" s="542"/>
      <c r="L489" s="332" t="s">
        <v>46</v>
      </c>
      <c r="M489" s="351"/>
      <c r="N489" s="333">
        <v>833</v>
      </c>
      <c r="O489" s="333">
        <v>407</v>
      </c>
      <c r="P489" s="333">
        <v>355</v>
      </c>
      <c r="Q489" s="333">
        <v>47</v>
      </c>
      <c r="R489" s="333">
        <v>24</v>
      </c>
      <c r="S489" s="333">
        <v>622</v>
      </c>
      <c r="T489" s="333">
        <v>300</v>
      </c>
      <c r="U489" s="333">
        <v>257</v>
      </c>
      <c r="V489" s="333">
        <v>36</v>
      </c>
      <c r="W489" s="333">
        <v>29</v>
      </c>
      <c r="X489" s="333">
        <v>645</v>
      </c>
      <c r="Y489" s="333">
        <v>298</v>
      </c>
      <c r="Z489" s="333">
        <v>253</v>
      </c>
      <c r="AA489" s="333">
        <v>45</v>
      </c>
      <c r="AB489" s="333">
        <v>49</v>
      </c>
      <c r="AC489" s="333">
        <v>657</v>
      </c>
      <c r="AD489" s="333">
        <v>319</v>
      </c>
      <c r="AE489" s="333">
        <v>262</v>
      </c>
      <c r="AF489" s="333">
        <v>43</v>
      </c>
      <c r="AG489" s="333">
        <v>33</v>
      </c>
      <c r="AH489" s="333">
        <v>690</v>
      </c>
      <c r="AI489" s="333">
        <v>312</v>
      </c>
      <c r="AJ489" s="333">
        <v>267</v>
      </c>
      <c r="AK489" s="333">
        <v>69</v>
      </c>
      <c r="AL489" s="333">
        <v>42</v>
      </c>
    </row>
    <row r="490" spans="1:38" ht="56.25" customHeight="1" x14ac:dyDescent="0.2">
      <c r="A490" s="539"/>
      <c r="B490" s="347"/>
      <c r="K490" s="542"/>
      <c r="L490" s="332" t="s">
        <v>47</v>
      </c>
      <c r="M490" s="351"/>
      <c r="N490" s="333">
        <v>576</v>
      </c>
      <c r="O490" s="333">
        <v>277</v>
      </c>
      <c r="P490" s="333">
        <v>247</v>
      </c>
      <c r="Q490" s="333">
        <v>27</v>
      </c>
      <c r="R490" s="333">
        <v>25</v>
      </c>
      <c r="S490" s="333">
        <v>560</v>
      </c>
      <c r="T490" s="333">
        <v>254</v>
      </c>
      <c r="U490" s="333">
        <v>245</v>
      </c>
      <c r="V490" s="333">
        <v>31</v>
      </c>
      <c r="W490" s="333">
        <v>30</v>
      </c>
      <c r="X490" s="333">
        <v>473</v>
      </c>
      <c r="Y490" s="333">
        <v>211</v>
      </c>
      <c r="Z490" s="333">
        <v>192</v>
      </c>
      <c r="AA490" s="333">
        <v>36</v>
      </c>
      <c r="AB490" s="333">
        <v>34</v>
      </c>
      <c r="AC490" s="333">
        <v>475</v>
      </c>
      <c r="AD490" s="333">
        <v>193</v>
      </c>
      <c r="AE490" s="333">
        <v>216</v>
      </c>
      <c r="AF490" s="333">
        <v>40</v>
      </c>
      <c r="AG490" s="333">
        <v>26</v>
      </c>
      <c r="AH490" s="333">
        <v>443</v>
      </c>
      <c r="AI490" s="333">
        <v>175</v>
      </c>
      <c r="AJ490" s="333">
        <v>198</v>
      </c>
      <c r="AK490" s="333">
        <v>39</v>
      </c>
      <c r="AL490" s="333">
        <v>31</v>
      </c>
    </row>
    <row r="491" spans="1:38" ht="56.25" customHeight="1" x14ac:dyDescent="0.2">
      <c r="A491" s="539"/>
      <c r="B491" s="347"/>
      <c r="K491" s="542"/>
      <c r="L491" s="332" t="s">
        <v>292</v>
      </c>
      <c r="M491" s="351"/>
      <c r="N491" s="333">
        <v>632</v>
      </c>
      <c r="O491" s="333">
        <v>289</v>
      </c>
      <c r="P491" s="333">
        <v>287</v>
      </c>
      <c r="Q491" s="333">
        <v>36</v>
      </c>
      <c r="R491" s="333">
        <v>20</v>
      </c>
      <c r="S491" s="333">
        <v>432</v>
      </c>
      <c r="T491" s="333">
        <v>184</v>
      </c>
      <c r="U491" s="333">
        <v>201</v>
      </c>
      <c r="V491" s="333">
        <v>17</v>
      </c>
      <c r="W491" s="333">
        <v>30</v>
      </c>
      <c r="X491" s="333">
        <v>442</v>
      </c>
      <c r="Y491" s="333">
        <v>192</v>
      </c>
      <c r="Z491" s="333">
        <v>198</v>
      </c>
      <c r="AA491" s="333">
        <v>31</v>
      </c>
      <c r="AB491" s="333">
        <v>21</v>
      </c>
      <c r="AC491" s="333">
        <v>375</v>
      </c>
      <c r="AD491" s="333">
        <v>158</v>
      </c>
      <c r="AE491" s="333">
        <v>168</v>
      </c>
      <c r="AF491" s="333">
        <v>24</v>
      </c>
      <c r="AG491" s="333">
        <v>25</v>
      </c>
      <c r="AH491" s="333">
        <v>355</v>
      </c>
      <c r="AI491" s="333">
        <v>128</v>
      </c>
      <c r="AJ491" s="333">
        <v>180</v>
      </c>
      <c r="AK491" s="333">
        <v>29</v>
      </c>
      <c r="AL491" s="333">
        <v>18</v>
      </c>
    </row>
    <row r="492" spans="1:38" ht="56.25" customHeight="1" x14ac:dyDescent="0.2">
      <c r="A492" s="539"/>
      <c r="B492" s="347"/>
      <c r="K492" s="542"/>
      <c r="L492" s="332" t="s">
        <v>49</v>
      </c>
      <c r="M492" s="351"/>
      <c r="N492" s="333">
        <v>458</v>
      </c>
      <c r="O492" s="333">
        <v>209</v>
      </c>
      <c r="P492" s="333">
        <v>215</v>
      </c>
      <c r="Q492" s="333">
        <v>23</v>
      </c>
      <c r="R492" s="333">
        <v>11</v>
      </c>
      <c r="S492" s="333">
        <v>430</v>
      </c>
      <c r="T492" s="333">
        <v>190</v>
      </c>
      <c r="U492" s="333">
        <v>197</v>
      </c>
      <c r="V492" s="333">
        <v>17</v>
      </c>
      <c r="W492" s="333">
        <v>26</v>
      </c>
      <c r="X492" s="333">
        <v>340</v>
      </c>
      <c r="Y492" s="333">
        <v>140</v>
      </c>
      <c r="Z492" s="333">
        <v>159</v>
      </c>
      <c r="AA492" s="333">
        <v>23</v>
      </c>
      <c r="AB492" s="333">
        <v>18</v>
      </c>
      <c r="AC492" s="333">
        <v>343</v>
      </c>
      <c r="AD492" s="333">
        <v>126</v>
      </c>
      <c r="AE492" s="333">
        <v>173</v>
      </c>
      <c r="AF492" s="333">
        <v>29</v>
      </c>
      <c r="AG492" s="333">
        <v>15</v>
      </c>
      <c r="AH492" s="333">
        <v>299</v>
      </c>
      <c r="AI492" s="333">
        <v>117</v>
      </c>
      <c r="AJ492" s="333">
        <v>125</v>
      </c>
      <c r="AK492" s="333">
        <v>40</v>
      </c>
      <c r="AL492" s="333">
        <v>17</v>
      </c>
    </row>
    <row r="493" spans="1:38" ht="56.25" customHeight="1" x14ac:dyDescent="0.2">
      <c r="A493" s="539"/>
      <c r="B493" s="347"/>
      <c r="K493" s="542"/>
      <c r="L493" s="332" t="s">
        <v>50</v>
      </c>
      <c r="M493" s="351"/>
      <c r="N493" s="333">
        <v>328</v>
      </c>
      <c r="O493" s="333">
        <v>146</v>
      </c>
      <c r="P493" s="333">
        <v>159</v>
      </c>
      <c r="Q493" s="333">
        <v>16</v>
      </c>
      <c r="R493" s="333">
        <v>7</v>
      </c>
      <c r="S493" s="333">
        <v>330</v>
      </c>
      <c r="T493" s="333">
        <v>147</v>
      </c>
      <c r="U493" s="333">
        <v>150</v>
      </c>
      <c r="V493" s="333">
        <v>22</v>
      </c>
      <c r="W493" s="333">
        <v>11</v>
      </c>
      <c r="X493" s="333">
        <v>303</v>
      </c>
      <c r="Y493" s="333">
        <v>121</v>
      </c>
      <c r="Z493" s="333">
        <v>127</v>
      </c>
      <c r="AA493" s="333">
        <v>33</v>
      </c>
      <c r="AB493" s="333">
        <v>22</v>
      </c>
      <c r="AC493" s="333">
        <v>273</v>
      </c>
      <c r="AD493" s="333">
        <v>108</v>
      </c>
      <c r="AE493" s="333">
        <v>112</v>
      </c>
      <c r="AF493" s="333">
        <v>32</v>
      </c>
      <c r="AG493" s="333">
        <v>21</v>
      </c>
      <c r="AH493" s="333">
        <v>228</v>
      </c>
      <c r="AI493" s="333">
        <v>91</v>
      </c>
      <c r="AJ493" s="333">
        <v>91</v>
      </c>
      <c r="AK493" s="333">
        <v>27</v>
      </c>
      <c r="AL493" s="333">
        <v>19</v>
      </c>
    </row>
    <row r="494" spans="1:38" ht="22.5" customHeight="1" x14ac:dyDescent="0.2">
      <c r="A494" s="539" t="s">
        <v>254</v>
      </c>
      <c r="B494" s="347"/>
      <c r="K494" s="542" t="s">
        <v>121</v>
      </c>
      <c r="L494" s="332" t="s">
        <v>101</v>
      </c>
      <c r="M494" s="351"/>
      <c r="N494" s="333">
        <v>11978</v>
      </c>
      <c r="O494" s="333">
        <v>7098</v>
      </c>
      <c r="P494" s="333">
        <v>3791</v>
      </c>
      <c r="Q494" s="333">
        <v>633</v>
      </c>
      <c r="R494" s="333">
        <v>456</v>
      </c>
      <c r="S494" s="333">
        <v>11763</v>
      </c>
      <c r="T494" s="333">
        <v>6817</v>
      </c>
      <c r="U494" s="333">
        <v>3618</v>
      </c>
      <c r="V494" s="333">
        <v>762</v>
      </c>
      <c r="W494" s="333">
        <v>566</v>
      </c>
      <c r="X494" s="333">
        <v>12438</v>
      </c>
      <c r="Y494" s="333">
        <v>7315</v>
      </c>
      <c r="Z494" s="333">
        <v>3825</v>
      </c>
      <c r="AA494" s="333">
        <v>878</v>
      </c>
      <c r="AB494" s="333">
        <v>420</v>
      </c>
      <c r="AC494" s="333">
        <v>12100</v>
      </c>
      <c r="AD494" s="333">
        <v>7273</v>
      </c>
      <c r="AE494" s="333">
        <v>3500</v>
      </c>
      <c r="AF494" s="333">
        <v>940</v>
      </c>
      <c r="AG494" s="333">
        <v>387</v>
      </c>
      <c r="AH494" s="333">
        <v>12643</v>
      </c>
      <c r="AI494" s="333">
        <v>7515</v>
      </c>
      <c r="AJ494" s="333">
        <v>3819</v>
      </c>
      <c r="AK494" s="333">
        <v>1003</v>
      </c>
      <c r="AL494" s="333">
        <v>306</v>
      </c>
    </row>
    <row r="495" spans="1:38" ht="22.5" customHeight="1" x14ac:dyDescent="0.2">
      <c r="A495" s="539"/>
      <c r="B495" s="347"/>
      <c r="K495" s="542"/>
      <c r="L495" s="332" t="s">
        <v>102</v>
      </c>
      <c r="M495" s="351"/>
      <c r="N495" s="333">
        <v>9823</v>
      </c>
      <c r="O495" s="333">
        <v>5350</v>
      </c>
      <c r="P495" s="333">
        <v>3513</v>
      </c>
      <c r="Q495" s="333">
        <v>573</v>
      </c>
      <c r="R495" s="333">
        <v>387</v>
      </c>
      <c r="S495" s="333">
        <v>9387</v>
      </c>
      <c r="T495" s="333">
        <v>5089</v>
      </c>
      <c r="U495" s="333">
        <v>3286</v>
      </c>
      <c r="V495" s="333">
        <v>643</v>
      </c>
      <c r="W495" s="333">
        <v>369</v>
      </c>
      <c r="X495" s="333">
        <v>9658</v>
      </c>
      <c r="Y495" s="333">
        <v>5266</v>
      </c>
      <c r="Z495" s="333">
        <v>3363</v>
      </c>
      <c r="AA495" s="333">
        <v>700</v>
      </c>
      <c r="AB495" s="333">
        <v>329</v>
      </c>
      <c r="AC495" s="333">
        <v>9138</v>
      </c>
      <c r="AD495" s="333">
        <v>5133</v>
      </c>
      <c r="AE495" s="333">
        <v>3022</v>
      </c>
      <c r="AF495" s="333">
        <v>687</v>
      </c>
      <c r="AG495" s="333">
        <v>296</v>
      </c>
      <c r="AH495" s="333">
        <v>9279</v>
      </c>
      <c r="AI495" s="333">
        <v>5113</v>
      </c>
      <c r="AJ495" s="333">
        <v>3080</v>
      </c>
      <c r="AK495" s="333">
        <v>843</v>
      </c>
      <c r="AL495" s="333">
        <v>243</v>
      </c>
    </row>
    <row r="496" spans="1:38" ht="22.5" customHeight="1" x14ac:dyDescent="0.2">
      <c r="A496" s="539"/>
      <c r="B496" s="347"/>
      <c r="K496" s="542"/>
      <c r="L496" s="332" t="s">
        <v>54</v>
      </c>
      <c r="M496" s="351"/>
      <c r="N496" s="333">
        <v>21384</v>
      </c>
      <c r="O496" s="333">
        <v>12268</v>
      </c>
      <c r="P496" s="333">
        <v>7114</v>
      </c>
      <c r="Q496" s="333">
        <v>1180</v>
      </c>
      <c r="R496" s="333">
        <v>822</v>
      </c>
      <c r="S496" s="333">
        <v>20680</v>
      </c>
      <c r="T496" s="333">
        <v>11735</v>
      </c>
      <c r="U496" s="333">
        <v>6680</v>
      </c>
      <c r="V496" s="333">
        <v>1362</v>
      </c>
      <c r="W496" s="333">
        <v>903</v>
      </c>
      <c r="X496" s="333">
        <v>21540</v>
      </c>
      <c r="Y496" s="333">
        <v>12343</v>
      </c>
      <c r="Z496" s="333">
        <v>6957</v>
      </c>
      <c r="AA496" s="333">
        <v>1529</v>
      </c>
      <c r="AB496" s="333">
        <v>711</v>
      </c>
      <c r="AC496" s="333">
        <v>20670</v>
      </c>
      <c r="AD496" s="333">
        <v>12175</v>
      </c>
      <c r="AE496" s="333">
        <v>6266</v>
      </c>
      <c r="AF496" s="333">
        <v>1588</v>
      </c>
      <c r="AG496" s="333">
        <v>641</v>
      </c>
      <c r="AH496" s="333">
        <v>21259</v>
      </c>
      <c r="AI496" s="333">
        <v>12376</v>
      </c>
      <c r="AJ496" s="333">
        <v>6573</v>
      </c>
      <c r="AK496" s="333">
        <v>1798</v>
      </c>
      <c r="AL496" s="333">
        <v>512</v>
      </c>
    </row>
    <row r="497" spans="1:38" ht="22.5" customHeight="1" x14ac:dyDescent="0.2">
      <c r="A497" s="539"/>
      <c r="B497" s="347"/>
      <c r="K497" s="542"/>
      <c r="L497" s="332" t="s">
        <v>55</v>
      </c>
      <c r="M497" s="351"/>
      <c r="N497" s="333">
        <v>410</v>
      </c>
      <c r="O497" s="333">
        <v>177</v>
      </c>
      <c r="P497" s="333">
        <v>186</v>
      </c>
      <c r="Q497" s="333">
        <v>26</v>
      </c>
      <c r="R497" s="333">
        <v>21</v>
      </c>
      <c r="S497" s="333">
        <v>464</v>
      </c>
      <c r="T497" s="333">
        <v>167</v>
      </c>
      <c r="U497" s="333">
        <v>222</v>
      </c>
      <c r="V497" s="333">
        <v>43</v>
      </c>
      <c r="W497" s="333">
        <v>32</v>
      </c>
      <c r="X497" s="333">
        <v>540</v>
      </c>
      <c r="Y497" s="333">
        <v>229</v>
      </c>
      <c r="Z497" s="333">
        <v>228</v>
      </c>
      <c r="AA497" s="333">
        <v>47</v>
      </c>
      <c r="AB497" s="333">
        <v>36</v>
      </c>
      <c r="AC497" s="333">
        <v>542</v>
      </c>
      <c r="AD497" s="333">
        <v>220</v>
      </c>
      <c r="AE497" s="333">
        <v>246</v>
      </c>
      <c r="AF497" s="333">
        <v>36</v>
      </c>
      <c r="AG497" s="333">
        <v>40</v>
      </c>
      <c r="AH497" s="333">
        <v>652</v>
      </c>
      <c r="AI497" s="333">
        <v>246</v>
      </c>
      <c r="AJ497" s="333">
        <v>322</v>
      </c>
      <c r="AK497" s="333">
        <v>47</v>
      </c>
      <c r="AL497" s="333">
        <v>37</v>
      </c>
    </row>
    <row r="498" spans="1:38" ht="22.5" customHeight="1" x14ac:dyDescent="0.2">
      <c r="A498" s="539"/>
      <c r="B498" s="347"/>
      <c r="K498" s="542"/>
      <c r="L498" s="332" t="s">
        <v>284</v>
      </c>
      <c r="M498" s="351"/>
      <c r="N498" s="333">
        <v>33</v>
      </c>
      <c r="O498" s="333">
        <v>10</v>
      </c>
      <c r="P498" s="333">
        <v>18</v>
      </c>
      <c r="Q498" s="333">
        <v>4</v>
      </c>
      <c r="R498" s="333">
        <v>1</v>
      </c>
      <c r="S498" s="333">
        <v>36</v>
      </c>
      <c r="T498" s="333">
        <v>9</v>
      </c>
      <c r="U498" s="333">
        <v>19</v>
      </c>
      <c r="V498" s="333">
        <v>6</v>
      </c>
      <c r="W498" s="333">
        <v>2</v>
      </c>
      <c r="X498" s="333">
        <v>42</v>
      </c>
      <c r="Y498" s="333">
        <v>19</v>
      </c>
      <c r="Z498" s="333">
        <v>17</v>
      </c>
      <c r="AA498" s="333">
        <v>1</v>
      </c>
      <c r="AB498" s="333">
        <v>5</v>
      </c>
      <c r="AC498" s="333">
        <v>33</v>
      </c>
      <c r="AD498" s="333">
        <v>9</v>
      </c>
      <c r="AE498" s="333">
        <v>16</v>
      </c>
      <c r="AF498" s="333">
        <v>3</v>
      </c>
      <c r="AG498" s="333">
        <v>5</v>
      </c>
      <c r="AH498" s="333">
        <v>41</v>
      </c>
      <c r="AI498" s="333">
        <v>16</v>
      </c>
      <c r="AJ498" s="333">
        <v>20</v>
      </c>
      <c r="AK498" s="333">
        <v>3</v>
      </c>
      <c r="AL498" s="333">
        <v>2</v>
      </c>
    </row>
    <row r="499" spans="1:38" ht="22.5" customHeight="1" x14ac:dyDescent="0.2">
      <c r="A499" s="539"/>
      <c r="B499" s="347"/>
      <c r="K499" s="542"/>
      <c r="L499" s="332" t="s">
        <v>57</v>
      </c>
      <c r="M499" s="351"/>
      <c r="N499" s="333">
        <v>7</v>
      </c>
      <c r="O499" s="333">
        <v>4</v>
      </c>
      <c r="P499" s="333">
        <v>2</v>
      </c>
      <c r="Q499" s="333">
        <v>1</v>
      </c>
      <c r="R499" s="334">
        <v>0</v>
      </c>
      <c r="S499" s="333">
        <v>6</v>
      </c>
      <c r="T499" s="333">
        <v>4</v>
      </c>
      <c r="U499" s="333">
        <v>1</v>
      </c>
      <c r="V499" s="333">
        <v>1</v>
      </c>
      <c r="W499" s="334">
        <v>0</v>
      </c>
      <c r="X499" s="333">
        <v>7</v>
      </c>
      <c r="Y499" s="333">
        <v>3</v>
      </c>
      <c r="Z499" s="333">
        <v>1</v>
      </c>
      <c r="AA499" s="333">
        <v>2</v>
      </c>
      <c r="AB499" s="333">
        <v>1</v>
      </c>
      <c r="AC499" s="333">
        <v>11</v>
      </c>
      <c r="AD499" s="333">
        <v>2</v>
      </c>
      <c r="AE499" s="333">
        <v>6</v>
      </c>
      <c r="AF499" s="333">
        <v>2</v>
      </c>
      <c r="AG499" s="333">
        <v>1</v>
      </c>
      <c r="AH499" s="333">
        <v>9</v>
      </c>
      <c r="AI499" s="333">
        <v>5</v>
      </c>
      <c r="AJ499" s="333">
        <v>3</v>
      </c>
      <c r="AK499" s="333">
        <v>1</v>
      </c>
      <c r="AL499" s="334">
        <v>0</v>
      </c>
    </row>
    <row r="500" spans="1:38" ht="22.5" customHeight="1" x14ac:dyDescent="0.2">
      <c r="A500" s="539"/>
      <c r="B500" s="347"/>
      <c r="K500" s="542"/>
      <c r="L500" s="332" t="s">
        <v>285</v>
      </c>
      <c r="M500" s="351"/>
      <c r="N500" s="333">
        <v>957</v>
      </c>
      <c r="O500" s="333">
        <v>310</v>
      </c>
      <c r="P500" s="333">
        <v>446</v>
      </c>
      <c r="Q500" s="333">
        <v>97</v>
      </c>
      <c r="R500" s="333">
        <v>104</v>
      </c>
      <c r="S500" s="333">
        <v>894</v>
      </c>
      <c r="T500" s="333">
        <v>303</v>
      </c>
      <c r="U500" s="333">
        <v>397</v>
      </c>
      <c r="V500" s="333">
        <v>115</v>
      </c>
      <c r="W500" s="333">
        <v>79</v>
      </c>
      <c r="X500" s="333">
        <v>775</v>
      </c>
      <c r="Y500" s="333">
        <v>288</v>
      </c>
      <c r="Z500" s="333">
        <v>361</v>
      </c>
      <c r="AA500" s="333">
        <v>88</v>
      </c>
      <c r="AB500" s="333">
        <v>38</v>
      </c>
      <c r="AC500" s="333">
        <v>646</v>
      </c>
      <c r="AD500" s="333">
        <v>277</v>
      </c>
      <c r="AE500" s="333">
        <v>278</v>
      </c>
      <c r="AF500" s="333">
        <v>81</v>
      </c>
      <c r="AG500" s="333">
        <v>10</v>
      </c>
      <c r="AH500" s="333">
        <v>631</v>
      </c>
      <c r="AI500" s="333">
        <v>248</v>
      </c>
      <c r="AJ500" s="333">
        <v>264</v>
      </c>
      <c r="AK500" s="333">
        <v>113</v>
      </c>
      <c r="AL500" s="333">
        <v>6</v>
      </c>
    </row>
    <row r="501" spans="1:38" ht="22.5" x14ac:dyDescent="0.2">
      <c r="A501" s="539"/>
      <c r="B501" s="347"/>
      <c r="K501" s="542"/>
      <c r="L501" s="332" t="s">
        <v>286</v>
      </c>
      <c r="M501" s="351"/>
      <c r="N501" s="333">
        <v>6374</v>
      </c>
      <c r="O501" s="333">
        <v>3052</v>
      </c>
      <c r="P501" s="333">
        <v>2514</v>
      </c>
      <c r="Q501" s="333">
        <v>456</v>
      </c>
      <c r="R501" s="333">
        <v>352</v>
      </c>
      <c r="S501" s="333">
        <v>5927</v>
      </c>
      <c r="T501" s="333">
        <v>2782</v>
      </c>
      <c r="U501" s="333">
        <v>2230</v>
      </c>
      <c r="V501" s="333">
        <v>551</v>
      </c>
      <c r="W501" s="333">
        <v>364</v>
      </c>
      <c r="X501" s="333">
        <v>6454</v>
      </c>
      <c r="Y501" s="333">
        <v>3118</v>
      </c>
      <c r="Z501" s="333">
        <v>2340</v>
      </c>
      <c r="AA501" s="333">
        <v>670</v>
      </c>
      <c r="AB501" s="333">
        <v>326</v>
      </c>
      <c r="AC501" s="333">
        <v>6294</v>
      </c>
      <c r="AD501" s="333">
        <v>3142</v>
      </c>
      <c r="AE501" s="333">
        <v>2128</v>
      </c>
      <c r="AF501" s="333">
        <v>742</v>
      </c>
      <c r="AG501" s="333">
        <v>282</v>
      </c>
      <c r="AH501" s="333">
        <v>6292</v>
      </c>
      <c r="AI501" s="333">
        <v>3107</v>
      </c>
      <c r="AJ501" s="333">
        <v>2260</v>
      </c>
      <c r="AK501" s="333">
        <v>745</v>
      </c>
      <c r="AL501" s="333">
        <v>180</v>
      </c>
    </row>
    <row r="502" spans="1:38" ht="22.5" x14ac:dyDescent="0.2">
      <c r="A502" s="539"/>
      <c r="B502" s="347"/>
      <c r="K502" s="542"/>
      <c r="L502" s="332" t="s">
        <v>170</v>
      </c>
      <c r="M502" s="351"/>
      <c r="N502" s="333">
        <v>9862</v>
      </c>
      <c r="O502" s="333">
        <v>6702</v>
      </c>
      <c r="P502" s="333">
        <v>2424</v>
      </c>
      <c r="Q502" s="333">
        <v>447</v>
      </c>
      <c r="R502" s="333">
        <v>289</v>
      </c>
      <c r="S502" s="333">
        <v>10067</v>
      </c>
      <c r="T502" s="333">
        <v>6882</v>
      </c>
      <c r="U502" s="333">
        <v>2297</v>
      </c>
      <c r="V502" s="333">
        <v>540</v>
      </c>
      <c r="W502" s="333">
        <v>348</v>
      </c>
      <c r="X502" s="333">
        <v>10327</v>
      </c>
      <c r="Y502" s="333">
        <v>7095</v>
      </c>
      <c r="Z502" s="333">
        <v>2348</v>
      </c>
      <c r="AA502" s="333">
        <v>615</v>
      </c>
      <c r="AB502" s="333">
        <v>269</v>
      </c>
      <c r="AC502" s="333">
        <v>9834</v>
      </c>
      <c r="AD502" s="333">
        <v>6919</v>
      </c>
      <c r="AE502" s="333">
        <v>2072</v>
      </c>
      <c r="AF502" s="333">
        <v>568</v>
      </c>
      <c r="AG502" s="333">
        <v>275</v>
      </c>
      <c r="AH502" s="333">
        <v>10240</v>
      </c>
      <c r="AI502" s="333">
        <v>7199</v>
      </c>
      <c r="AJ502" s="333">
        <v>2117</v>
      </c>
      <c r="AK502" s="333">
        <v>705</v>
      </c>
      <c r="AL502" s="333">
        <v>219</v>
      </c>
    </row>
    <row r="503" spans="1:38" ht="22.5" x14ac:dyDescent="0.2">
      <c r="A503" s="539"/>
      <c r="B503" s="347"/>
      <c r="K503" s="542"/>
      <c r="L503" s="332" t="s">
        <v>60</v>
      </c>
      <c r="M503" s="351"/>
      <c r="N503" s="333">
        <v>1292</v>
      </c>
      <c r="O503" s="333">
        <v>563</v>
      </c>
      <c r="P503" s="333">
        <v>653</v>
      </c>
      <c r="Q503" s="333">
        <v>48</v>
      </c>
      <c r="R503" s="333">
        <v>28</v>
      </c>
      <c r="S503" s="333">
        <v>1253</v>
      </c>
      <c r="T503" s="333">
        <v>430</v>
      </c>
      <c r="U503" s="333">
        <v>731</v>
      </c>
      <c r="V503" s="333">
        <v>46</v>
      </c>
      <c r="W503" s="333">
        <v>46</v>
      </c>
      <c r="X503" s="333">
        <v>1314</v>
      </c>
      <c r="Y503" s="333">
        <v>412</v>
      </c>
      <c r="Z503" s="333">
        <v>813</v>
      </c>
      <c r="AA503" s="333">
        <v>51</v>
      </c>
      <c r="AB503" s="333">
        <v>38</v>
      </c>
      <c r="AC503" s="333">
        <v>1310</v>
      </c>
      <c r="AD503" s="333">
        <v>451</v>
      </c>
      <c r="AE503" s="333">
        <v>770</v>
      </c>
      <c r="AF503" s="333">
        <v>62</v>
      </c>
      <c r="AG503" s="333">
        <v>27</v>
      </c>
      <c r="AH503" s="333">
        <v>1407</v>
      </c>
      <c r="AI503" s="333">
        <v>448</v>
      </c>
      <c r="AJ503" s="333">
        <v>845</v>
      </c>
      <c r="AK503" s="333">
        <v>65</v>
      </c>
      <c r="AL503" s="333">
        <v>49</v>
      </c>
    </row>
    <row r="504" spans="1:38" ht="22.5" customHeight="1" x14ac:dyDescent="0.2">
      <c r="A504" s="539"/>
      <c r="B504" s="347"/>
      <c r="K504" s="542"/>
      <c r="L504" s="332" t="s">
        <v>171</v>
      </c>
      <c r="M504" s="351"/>
      <c r="N504" s="333">
        <v>2490</v>
      </c>
      <c r="O504" s="333">
        <v>1358</v>
      </c>
      <c r="P504" s="333">
        <v>975</v>
      </c>
      <c r="Q504" s="333">
        <v>103</v>
      </c>
      <c r="R504" s="333">
        <v>54</v>
      </c>
      <c r="S504" s="333">
        <v>2275</v>
      </c>
      <c r="T504" s="333">
        <v>1077</v>
      </c>
      <c r="U504" s="333">
        <v>1015</v>
      </c>
      <c r="V504" s="333">
        <v>107</v>
      </c>
      <c r="W504" s="333">
        <v>76</v>
      </c>
      <c r="X504" s="333">
        <v>2466</v>
      </c>
      <c r="Y504" s="333">
        <v>1216</v>
      </c>
      <c r="Z504" s="333">
        <v>1084</v>
      </c>
      <c r="AA504" s="333">
        <v>101</v>
      </c>
      <c r="AB504" s="333">
        <v>65</v>
      </c>
      <c r="AC504" s="333">
        <v>2417</v>
      </c>
      <c r="AD504" s="333">
        <v>1144</v>
      </c>
      <c r="AE504" s="333">
        <v>1087</v>
      </c>
      <c r="AF504" s="333">
        <v>112</v>
      </c>
      <c r="AG504" s="333">
        <v>74</v>
      </c>
      <c r="AH504" s="333">
        <v>2689</v>
      </c>
      <c r="AI504" s="333">
        <v>1285</v>
      </c>
      <c r="AJ504" s="333">
        <v>1173</v>
      </c>
      <c r="AK504" s="333">
        <v>149</v>
      </c>
      <c r="AL504" s="333">
        <v>82</v>
      </c>
    </row>
    <row r="505" spans="1:38" ht="22.5" customHeight="1" x14ac:dyDescent="0.2">
      <c r="A505" s="539"/>
      <c r="B505" s="347"/>
      <c r="K505" s="542"/>
      <c r="L505" s="332" t="s">
        <v>287</v>
      </c>
      <c r="M505" s="351"/>
      <c r="N505" s="333">
        <v>826</v>
      </c>
      <c r="O505" s="333">
        <v>463</v>
      </c>
      <c r="P505" s="333">
        <v>292</v>
      </c>
      <c r="Q505" s="333">
        <v>55</v>
      </c>
      <c r="R505" s="333">
        <v>16</v>
      </c>
      <c r="S505" s="333">
        <v>734</v>
      </c>
      <c r="T505" s="333">
        <v>432</v>
      </c>
      <c r="U505" s="333">
        <v>234</v>
      </c>
      <c r="V505" s="333">
        <v>46</v>
      </c>
      <c r="W505" s="333">
        <v>22</v>
      </c>
      <c r="X505" s="333">
        <v>760</v>
      </c>
      <c r="Y505" s="333">
        <v>452</v>
      </c>
      <c r="Z505" s="333">
        <v>242</v>
      </c>
      <c r="AA505" s="333">
        <v>53</v>
      </c>
      <c r="AB505" s="333">
        <v>13</v>
      </c>
      <c r="AC505" s="333">
        <v>737</v>
      </c>
      <c r="AD505" s="333">
        <v>473</v>
      </c>
      <c r="AE505" s="333">
        <v>187</v>
      </c>
      <c r="AF505" s="333">
        <v>62</v>
      </c>
      <c r="AG505" s="333">
        <v>15</v>
      </c>
      <c r="AH505" s="333">
        <v>664</v>
      </c>
      <c r="AI505" s="333">
        <v>341</v>
      </c>
      <c r="AJ505" s="333">
        <v>241</v>
      </c>
      <c r="AK505" s="333">
        <v>69</v>
      </c>
      <c r="AL505" s="333">
        <v>13</v>
      </c>
    </row>
    <row r="506" spans="1:38" ht="22.5" customHeight="1" x14ac:dyDescent="0.2">
      <c r="A506" s="539"/>
      <c r="B506" s="347"/>
      <c r="K506" s="542"/>
      <c r="L506" s="332" t="s">
        <v>288</v>
      </c>
      <c r="M506" s="351"/>
      <c r="N506" s="333">
        <v>13533</v>
      </c>
      <c r="O506" s="333">
        <v>8797</v>
      </c>
      <c r="P506" s="333">
        <v>3708</v>
      </c>
      <c r="Q506" s="333">
        <v>579</v>
      </c>
      <c r="R506" s="333">
        <v>449</v>
      </c>
      <c r="S506" s="333">
        <v>13732</v>
      </c>
      <c r="T506" s="333">
        <v>8929</v>
      </c>
      <c r="U506" s="333">
        <v>3538</v>
      </c>
      <c r="V506" s="333">
        <v>753</v>
      </c>
      <c r="W506" s="333">
        <v>512</v>
      </c>
      <c r="X506" s="333">
        <v>14236</v>
      </c>
      <c r="Y506" s="333">
        <v>9404</v>
      </c>
      <c r="Z506" s="333">
        <v>3665</v>
      </c>
      <c r="AA506" s="333">
        <v>782</v>
      </c>
      <c r="AB506" s="333">
        <v>385</v>
      </c>
      <c r="AC506" s="333">
        <v>13608</v>
      </c>
      <c r="AD506" s="333">
        <v>9223</v>
      </c>
      <c r="AE506" s="333">
        <v>3215</v>
      </c>
      <c r="AF506" s="333">
        <v>817</v>
      </c>
      <c r="AG506" s="333">
        <v>353</v>
      </c>
      <c r="AH506" s="333">
        <v>14060</v>
      </c>
      <c r="AI506" s="333">
        <v>9383</v>
      </c>
      <c r="AJ506" s="333">
        <v>3440</v>
      </c>
      <c r="AK506" s="333">
        <v>966</v>
      </c>
      <c r="AL506" s="333">
        <v>271</v>
      </c>
    </row>
    <row r="507" spans="1:38" ht="22.5" customHeight="1" x14ac:dyDescent="0.2">
      <c r="A507" s="539"/>
      <c r="B507" s="347"/>
      <c r="K507" s="542"/>
      <c r="L507" s="332" t="s">
        <v>289</v>
      </c>
      <c r="M507" s="351"/>
      <c r="N507" s="333">
        <v>6443</v>
      </c>
      <c r="O507" s="333">
        <v>2852</v>
      </c>
      <c r="P507" s="333">
        <v>2758</v>
      </c>
      <c r="Q507" s="333">
        <v>534</v>
      </c>
      <c r="R507" s="333">
        <v>299</v>
      </c>
      <c r="S507" s="333">
        <v>6018</v>
      </c>
      <c r="T507" s="333">
        <v>2356</v>
      </c>
      <c r="U507" s="333">
        <v>2730</v>
      </c>
      <c r="V507" s="333">
        <v>585</v>
      </c>
      <c r="W507" s="333">
        <v>347</v>
      </c>
      <c r="X507" s="333">
        <v>6481</v>
      </c>
      <c r="Y507" s="333">
        <v>2550</v>
      </c>
      <c r="Z507" s="333">
        <v>2917</v>
      </c>
      <c r="AA507" s="333">
        <v>717</v>
      </c>
      <c r="AB507" s="333">
        <v>297</v>
      </c>
      <c r="AC507" s="333">
        <v>6428</v>
      </c>
      <c r="AD507" s="333">
        <v>2693</v>
      </c>
      <c r="AE507" s="333">
        <v>2749</v>
      </c>
      <c r="AF507" s="333">
        <v>731</v>
      </c>
      <c r="AG507" s="333">
        <v>255</v>
      </c>
      <c r="AH507" s="333">
        <v>6579</v>
      </c>
      <c r="AI507" s="333">
        <v>2683</v>
      </c>
      <c r="AJ507" s="333">
        <v>2895</v>
      </c>
      <c r="AK507" s="333">
        <v>791</v>
      </c>
      <c r="AL507" s="333">
        <v>210</v>
      </c>
    </row>
    <row r="508" spans="1:38" ht="22.5" customHeight="1" x14ac:dyDescent="0.2">
      <c r="A508" s="539"/>
      <c r="B508" s="347"/>
      <c r="K508" s="542"/>
      <c r="L508" s="332" t="s">
        <v>64</v>
      </c>
      <c r="M508" s="351"/>
      <c r="N508" s="333">
        <v>959</v>
      </c>
      <c r="O508" s="333">
        <v>535</v>
      </c>
      <c r="P508" s="333">
        <v>341</v>
      </c>
      <c r="Q508" s="333">
        <v>50</v>
      </c>
      <c r="R508" s="333">
        <v>33</v>
      </c>
      <c r="S508" s="333">
        <v>915</v>
      </c>
      <c r="T508" s="333">
        <v>439</v>
      </c>
      <c r="U508" s="333">
        <v>380</v>
      </c>
      <c r="V508" s="333">
        <v>48</v>
      </c>
      <c r="W508" s="333">
        <v>48</v>
      </c>
      <c r="X508" s="333">
        <v>1010</v>
      </c>
      <c r="Y508" s="333">
        <v>483</v>
      </c>
      <c r="Z508" s="333">
        <v>432</v>
      </c>
      <c r="AA508" s="333">
        <v>54</v>
      </c>
      <c r="AB508" s="333">
        <v>41</v>
      </c>
      <c r="AC508" s="333">
        <v>885</v>
      </c>
      <c r="AD508" s="333">
        <v>381</v>
      </c>
      <c r="AE508" s="333">
        <v>404</v>
      </c>
      <c r="AF508" s="333">
        <v>48</v>
      </c>
      <c r="AG508" s="333">
        <v>52</v>
      </c>
      <c r="AH508" s="333">
        <v>1042</v>
      </c>
      <c r="AI508" s="333">
        <v>465</v>
      </c>
      <c r="AJ508" s="333">
        <v>451</v>
      </c>
      <c r="AK508" s="333">
        <v>68</v>
      </c>
      <c r="AL508" s="333">
        <v>58</v>
      </c>
    </row>
    <row r="509" spans="1:38" ht="22.5" customHeight="1" x14ac:dyDescent="0.2">
      <c r="A509" s="539"/>
      <c r="B509" s="347"/>
      <c r="K509" s="542"/>
      <c r="L509" s="332" t="s">
        <v>290</v>
      </c>
      <c r="M509" s="351"/>
      <c r="N509" s="333">
        <v>866</v>
      </c>
      <c r="O509" s="333">
        <v>264</v>
      </c>
      <c r="P509" s="333">
        <v>497</v>
      </c>
      <c r="Q509" s="333">
        <v>43</v>
      </c>
      <c r="R509" s="333">
        <v>62</v>
      </c>
      <c r="S509" s="333">
        <v>485</v>
      </c>
      <c r="T509" s="333">
        <v>182</v>
      </c>
      <c r="U509" s="333">
        <v>256</v>
      </c>
      <c r="V509" s="333">
        <v>19</v>
      </c>
      <c r="W509" s="333">
        <v>28</v>
      </c>
      <c r="X509" s="333">
        <v>369</v>
      </c>
      <c r="Y509" s="333">
        <v>144</v>
      </c>
      <c r="Z509" s="333">
        <v>174</v>
      </c>
      <c r="AA509" s="333">
        <v>25</v>
      </c>
      <c r="AB509" s="333">
        <v>26</v>
      </c>
      <c r="AC509" s="333">
        <v>317</v>
      </c>
      <c r="AD509" s="333">
        <v>109</v>
      </c>
      <c r="AE509" s="333">
        <v>154</v>
      </c>
      <c r="AF509" s="333">
        <v>31</v>
      </c>
      <c r="AG509" s="333">
        <v>23</v>
      </c>
      <c r="AH509" s="333">
        <v>242</v>
      </c>
      <c r="AI509" s="333">
        <v>97</v>
      </c>
      <c r="AJ509" s="333">
        <v>114</v>
      </c>
      <c r="AK509" s="333">
        <v>21</v>
      </c>
      <c r="AL509" s="333">
        <v>10</v>
      </c>
    </row>
    <row r="510" spans="1:38" ht="22.5" x14ac:dyDescent="0.2">
      <c r="A510" s="539"/>
      <c r="B510" s="347"/>
      <c r="K510" s="542"/>
      <c r="L510" s="332" t="s">
        <v>40</v>
      </c>
      <c r="M510" s="351"/>
      <c r="N510" s="333">
        <v>369</v>
      </c>
      <c r="O510" s="333">
        <v>157</v>
      </c>
      <c r="P510" s="333">
        <v>126</v>
      </c>
      <c r="Q510" s="333">
        <v>73</v>
      </c>
      <c r="R510" s="333">
        <v>13</v>
      </c>
      <c r="S510" s="333">
        <v>423</v>
      </c>
      <c r="T510" s="333">
        <v>169</v>
      </c>
      <c r="U510" s="333">
        <v>142</v>
      </c>
      <c r="V510" s="333">
        <v>102</v>
      </c>
      <c r="W510" s="333">
        <v>10</v>
      </c>
      <c r="X510" s="333">
        <v>441</v>
      </c>
      <c r="Y510" s="333">
        <v>198</v>
      </c>
      <c r="Z510" s="333">
        <v>129</v>
      </c>
      <c r="AA510" s="333">
        <v>111</v>
      </c>
      <c r="AB510" s="333">
        <v>3</v>
      </c>
      <c r="AC510" s="333">
        <v>434</v>
      </c>
      <c r="AD510" s="333">
        <v>181</v>
      </c>
      <c r="AE510" s="333">
        <v>115</v>
      </c>
      <c r="AF510" s="333">
        <v>130</v>
      </c>
      <c r="AG510" s="333">
        <v>8</v>
      </c>
      <c r="AH510" s="333">
        <v>482</v>
      </c>
      <c r="AI510" s="333">
        <v>188</v>
      </c>
      <c r="AJ510" s="333">
        <v>144</v>
      </c>
      <c r="AK510" s="333">
        <v>147</v>
      </c>
      <c r="AL510" s="333">
        <v>3</v>
      </c>
    </row>
    <row r="511" spans="1:38" ht="22.5" x14ac:dyDescent="0.2">
      <c r="A511" s="539"/>
      <c r="B511" s="347"/>
      <c r="K511" s="542"/>
      <c r="L511" s="332" t="s">
        <v>291</v>
      </c>
      <c r="M511" s="351"/>
      <c r="N511" s="333">
        <v>13881</v>
      </c>
      <c r="O511" s="333">
        <v>9107</v>
      </c>
      <c r="P511" s="333">
        <v>3583</v>
      </c>
      <c r="Q511" s="333">
        <v>821</v>
      </c>
      <c r="R511" s="333">
        <v>370</v>
      </c>
      <c r="S511" s="333">
        <v>14146</v>
      </c>
      <c r="T511" s="333">
        <v>9182</v>
      </c>
      <c r="U511" s="333">
        <v>3584</v>
      </c>
      <c r="V511" s="333">
        <v>1017</v>
      </c>
      <c r="W511" s="333">
        <v>363</v>
      </c>
      <c r="X511" s="333">
        <v>15164</v>
      </c>
      <c r="Y511" s="333">
        <v>9853</v>
      </c>
      <c r="Z511" s="333">
        <v>3842</v>
      </c>
      <c r="AA511" s="333">
        <v>1138</v>
      </c>
      <c r="AB511" s="333">
        <v>331</v>
      </c>
      <c r="AC511" s="333">
        <v>15309</v>
      </c>
      <c r="AD511" s="333">
        <v>9989</v>
      </c>
      <c r="AE511" s="333">
        <v>3788</v>
      </c>
      <c r="AF511" s="333">
        <v>1211</v>
      </c>
      <c r="AG511" s="333">
        <v>321</v>
      </c>
      <c r="AH511" s="333">
        <v>16203</v>
      </c>
      <c r="AI511" s="333">
        <v>10386</v>
      </c>
      <c r="AJ511" s="333">
        <v>4130</v>
      </c>
      <c r="AK511" s="333">
        <v>1406</v>
      </c>
      <c r="AL511" s="333">
        <v>281</v>
      </c>
    </row>
    <row r="512" spans="1:38" ht="22.5" customHeight="1" x14ac:dyDescent="0.2">
      <c r="A512" s="539"/>
      <c r="B512" s="347"/>
      <c r="K512" s="542"/>
      <c r="L512" s="332" t="s">
        <v>293</v>
      </c>
      <c r="M512" s="351"/>
      <c r="N512" s="333">
        <v>1283</v>
      </c>
      <c r="O512" s="333">
        <v>382</v>
      </c>
      <c r="P512" s="333">
        <v>741</v>
      </c>
      <c r="Q512" s="333">
        <v>64</v>
      </c>
      <c r="R512" s="333">
        <v>96</v>
      </c>
      <c r="S512" s="333">
        <v>1440</v>
      </c>
      <c r="T512" s="333">
        <v>396</v>
      </c>
      <c r="U512" s="333">
        <v>803</v>
      </c>
      <c r="V512" s="333">
        <v>82</v>
      </c>
      <c r="W512" s="333">
        <v>159</v>
      </c>
      <c r="X512" s="333">
        <v>1713</v>
      </c>
      <c r="Y512" s="333">
        <v>529</v>
      </c>
      <c r="Z512" s="333">
        <v>977</v>
      </c>
      <c r="AA512" s="333">
        <v>105</v>
      </c>
      <c r="AB512" s="333">
        <v>102</v>
      </c>
      <c r="AC512" s="333">
        <v>1557</v>
      </c>
      <c r="AD512" s="333">
        <v>500</v>
      </c>
      <c r="AE512" s="333">
        <v>804</v>
      </c>
      <c r="AF512" s="333">
        <v>119</v>
      </c>
      <c r="AG512" s="333">
        <v>134</v>
      </c>
      <c r="AH512" s="333">
        <v>1569</v>
      </c>
      <c r="AI512" s="333">
        <v>447</v>
      </c>
      <c r="AJ512" s="333">
        <v>904</v>
      </c>
      <c r="AK512" s="333">
        <v>134</v>
      </c>
      <c r="AL512" s="333">
        <v>84</v>
      </c>
    </row>
    <row r="513" spans="1:38" ht="22.5" customHeight="1" x14ac:dyDescent="0.2">
      <c r="A513" s="539"/>
      <c r="B513" s="347"/>
      <c r="K513" s="542"/>
      <c r="L513" s="332" t="s">
        <v>271</v>
      </c>
      <c r="M513" s="351"/>
      <c r="N513" s="333">
        <v>21801</v>
      </c>
      <c r="O513" s="333">
        <v>12448</v>
      </c>
      <c r="P513" s="333">
        <v>7304</v>
      </c>
      <c r="Q513" s="333">
        <v>1206</v>
      </c>
      <c r="R513" s="333">
        <v>843</v>
      </c>
      <c r="S513" s="333">
        <v>21150</v>
      </c>
      <c r="T513" s="333">
        <v>11906</v>
      </c>
      <c r="U513" s="333">
        <v>6904</v>
      </c>
      <c r="V513" s="333">
        <v>1405</v>
      </c>
      <c r="W513" s="333">
        <v>935</v>
      </c>
      <c r="X513" s="333">
        <v>22096</v>
      </c>
      <c r="Y513" s="333">
        <v>12581</v>
      </c>
      <c r="Z513" s="333">
        <v>7188</v>
      </c>
      <c r="AA513" s="333">
        <v>1578</v>
      </c>
      <c r="AB513" s="333">
        <v>749</v>
      </c>
      <c r="AC513" s="333">
        <v>21238</v>
      </c>
      <c r="AD513" s="333">
        <v>12406</v>
      </c>
      <c r="AE513" s="333">
        <v>6522</v>
      </c>
      <c r="AF513" s="333">
        <v>1627</v>
      </c>
      <c r="AG513" s="333">
        <v>683</v>
      </c>
      <c r="AH513" s="333">
        <v>21923</v>
      </c>
      <c r="AI513" s="333">
        <v>12628</v>
      </c>
      <c r="AJ513" s="333">
        <v>6900</v>
      </c>
      <c r="AK513" s="333">
        <v>1846</v>
      </c>
      <c r="AL513" s="333">
        <v>549</v>
      </c>
    </row>
    <row r="514" spans="1:38" ht="22.5" x14ac:dyDescent="0.2">
      <c r="A514" s="539"/>
      <c r="B514" s="347"/>
      <c r="K514" s="542"/>
      <c r="L514" s="332" t="s">
        <v>359</v>
      </c>
      <c r="M514" s="351"/>
      <c r="N514" s="333">
        <v>20518</v>
      </c>
      <c r="O514" s="333">
        <v>12066</v>
      </c>
      <c r="P514" s="333">
        <v>6563</v>
      </c>
      <c r="Q514" s="333">
        <v>1142</v>
      </c>
      <c r="R514" s="333">
        <v>747</v>
      </c>
      <c r="S514" s="333">
        <v>19710</v>
      </c>
      <c r="T514" s="333">
        <v>11510</v>
      </c>
      <c r="U514" s="333">
        <v>6101</v>
      </c>
      <c r="V514" s="333">
        <v>1323</v>
      </c>
      <c r="W514" s="333">
        <v>776</v>
      </c>
      <c r="X514" s="333">
        <v>20383</v>
      </c>
      <c r="Y514" s="333">
        <v>12052</v>
      </c>
      <c r="Z514" s="333">
        <v>6211</v>
      </c>
      <c r="AA514" s="333">
        <v>1473</v>
      </c>
      <c r="AB514" s="333">
        <v>647</v>
      </c>
      <c r="AC514" s="333">
        <v>19681</v>
      </c>
      <c r="AD514" s="333">
        <v>11906</v>
      </c>
      <c r="AE514" s="333">
        <v>5718</v>
      </c>
      <c r="AF514" s="333">
        <v>1508</v>
      </c>
      <c r="AG514" s="333">
        <v>549</v>
      </c>
      <c r="AH514" s="333">
        <v>20354</v>
      </c>
      <c r="AI514" s="333">
        <v>12181</v>
      </c>
      <c r="AJ514" s="333">
        <v>5996</v>
      </c>
      <c r="AK514" s="333">
        <v>1712</v>
      </c>
      <c r="AL514" s="333">
        <v>465</v>
      </c>
    </row>
    <row r="515" spans="1:38" ht="22.5" customHeight="1" x14ac:dyDescent="0.2">
      <c r="A515" s="539"/>
      <c r="B515" s="347"/>
      <c r="K515" s="542"/>
      <c r="L515" s="332" t="s">
        <v>41</v>
      </c>
      <c r="M515" s="351"/>
      <c r="N515" s="333">
        <v>4113</v>
      </c>
      <c r="O515" s="333">
        <v>2914</v>
      </c>
      <c r="P515" s="333">
        <v>899</v>
      </c>
      <c r="Q515" s="333">
        <v>241</v>
      </c>
      <c r="R515" s="333">
        <v>59</v>
      </c>
      <c r="S515" s="333">
        <v>4650</v>
      </c>
      <c r="T515" s="333">
        <v>3225</v>
      </c>
      <c r="U515" s="333">
        <v>1035</v>
      </c>
      <c r="V515" s="333">
        <v>349</v>
      </c>
      <c r="W515" s="333">
        <v>41</v>
      </c>
      <c r="X515" s="333">
        <v>4870</v>
      </c>
      <c r="Y515" s="333">
        <v>3387</v>
      </c>
      <c r="Z515" s="333">
        <v>1089</v>
      </c>
      <c r="AA515" s="333">
        <v>345</v>
      </c>
      <c r="AB515" s="333">
        <v>49</v>
      </c>
      <c r="AC515" s="333">
        <v>4833</v>
      </c>
      <c r="AD515" s="333">
        <v>3355</v>
      </c>
      <c r="AE515" s="333">
        <v>1065</v>
      </c>
      <c r="AF515" s="333">
        <v>365</v>
      </c>
      <c r="AG515" s="333">
        <v>48</v>
      </c>
      <c r="AH515" s="333">
        <v>5263</v>
      </c>
      <c r="AI515" s="333">
        <v>3641</v>
      </c>
      <c r="AJ515" s="333">
        <v>1173</v>
      </c>
      <c r="AK515" s="333">
        <v>414</v>
      </c>
      <c r="AL515" s="333">
        <v>35</v>
      </c>
    </row>
    <row r="516" spans="1:38" ht="22.5" customHeight="1" x14ac:dyDescent="0.2">
      <c r="A516" s="539"/>
      <c r="B516" s="347"/>
      <c r="K516" s="542"/>
      <c r="L516" s="332" t="s">
        <v>42</v>
      </c>
      <c r="M516" s="351"/>
      <c r="N516" s="333">
        <v>4299</v>
      </c>
      <c r="O516" s="333">
        <v>3031</v>
      </c>
      <c r="P516" s="333">
        <v>934</v>
      </c>
      <c r="Q516" s="333">
        <v>253</v>
      </c>
      <c r="R516" s="333">
        <v>81</v>
      </c>
      <c r="S516" s="333">
        <v>4567</v>
      </c>
      <c r="T516" s="333">
        <v>3189</v>
      </c>
      <c r="U516" s="333">
        <v>993</v>
      </c>
      <c r="V516" s="333">
        <v>307</v>
      </c>
      <c r="W516" s="333">
        <v>78</v>
      </c>
      <c r="X516" s="333">
        <v>4806</v>
      </c>
      <c r="Y516" s="333">
        <v>3322</v>
      </c>
      <c r="Z516" s="333">
        <v>1060</v>
      </c>
      <c r="AA516" s="333">
        <v>352</v>
      </c>
      <c r="AB516" s="333">
        <v>72</v>
      </c>
      <c r="AC516" s="333">
        <v>4935</v>
      </c>
      <c r="AD516" s="333">
        <v>3395</v>
      </c>
      <c r="AE516" s="333">
        <v>1099</v>
      </c>
      <c r="AF516" s="333">
        <v>372</v>
      </c>
      <c r="AG516" s="333">
        <v>69</v>
      </c>
      <c r="AH516" s="333">
        <v>5018</v>
      </c>
      <c r="AI516" s="333">
        <v>3471</v>
      </c>
      <c r="AJ516" s="333">
        <v>1083</v>
      </c>
      <c r="AK516" s="333">
        <v>402</v>
      </c>
      <c r="AL516" s="333">
        <v>62</v>
      </c>
    </row>
    <row r="517" spans="1:38" ht="22.5" customHeight="1" x14ac:dyDescent="0.2">
      <c r="A517" s="539"/>
      <c r="B517" s="347"/>
      <c r="K517" s="542"/>
      <c r="L517" s="332" t="s">
        <v>43</v>
      </c>
      <c r="M517" s="351"/>
      <c r="N517" s="333">
        <v>2906</v>
      </c>
      <c r="O517" s="333">
        <v>1804</v>
      </c>
      <c r="P517" s="333">
        <v>837</v>
      </c>
      <c r="Q517" s="333">
        <v>146</v>
      </c>
      <c r="R517" s="333">
        <v>119</v>
      </c>
      <c r="S517" s="333">
        <v>2643</v>
      </c>
      <c r="T517" s="333">
        <v>1577</v>
      </c>
      <c r="U517" s="333">
        <v>780</v>
      </c>
      <c r="V517" s="333">
        <v>147</v>
      </c>
      <c r="W517" s="333">
        <v>139</v>
      </c>
      <c r="X517" s="333">
        <v>3001</v>
      </c>
      <c r="Y517" s="333">
        <v>1842</v>
      </c>
      <c r="Z517" s="333">
        <v>849</v>
      </c>
      <c r="AA517" s="333">
        <v>202</v>
      </c>
      <c r="AB517" s="333">
        <v>108</v>
      </c>
      <c r="AC517" s="333">
        <v>3079</v>
      </c>
      <c r="AD517" s="333">
        <v>1944</v>
      </c>
      <c r="AE517" s="333">
        <v>818</v>
      </c>
      <c r="AF517" s="333">
        <v>202</v>
      </c>
      <c r="AG517" s="333">
        <v>115</v>
      </c>
      <c r="AH517" s="333">
        <v>3155</v>
      </c>
      <c r="AI517" s="333">
        <v>1898</v>
      </c>
      <c r="AJ517" s="333">
        <v>917</v>
      </c>
      <c r="AK517" s="333">
        <v>244</v>
      </c>
      <c r="AL517" s="333">
        <v>96</v>
      </c>
    </row>
    <row r="518" spans="1:38" ht="22.5" customHeight="1" x14ac:dyDescent="0.2">
      <c r="A518" s="539"/>
      <c r="B518" s="347"/>
      <c r="K518" s="542"/>
      <c r="L518" s="332" t="s">
        <v>44</v>
      </c>
      <c r="M518" s="351"/>
      <c r="N518" s="333">
        <v>2194</v>
      </c>
      <c r="O518" s="333">
        <v>1201</v>
      </c>
      <c r="P518" s="333">
        <v>787</v>
      </c>
      <c r="Q518" s="333">
        <v>108</v>
      </c>
      <c r="R518" s="333">
        <v>98</v>
      </c>
      <c r="S518" s="333">
        <v>1863</v>
      </c>
      <c r="T518" s="333">
        <v>1022</v>
      </c>
      <c r="U518" s="333">
        <v>634</v>
      </c>
      <c r="V518" s="333">
        <v>112</v>
      </c>
      <c r="W518" s="333">
        <v>95</v>
      </c>
      <c r="X518" s="333">
        <v>2046</v>
      </c>
      <c r="Y518" s="333">
        <v>1104</v>
      </c>
      <c r="Z518" s="333">
        <v>715</v>
      </c>
      <c r="AA518" s="333">
        <v>128</v>
      </c>
      <c r="AB518" s="333">
        <v>99</v>
      </c>
      <c r="AC518" s="333">
        <v>2028</v>
      </c>
      <c r="AD518" s="333">
        <v>1114</v>
      </c>
      <c r="AE518" s="333">
        <v>691</v>
      </c>
      <c r="AF518" s="333">
        <v>142</v>
      </c>
      <c r="AG518" s="333">
        <v>81</v>
      </c>
      <c r="AH518" s="333">
        <v>2285</v>
      </c>
      <c r="AI518" s="333">
        <v>1188</v>
      </c>
      <c r="AJ518" s="333">
        <v>813</v>
      </c>
      <c r="AK518" s="333">
        <v>199</v>
      </c>
      <c r="AL518" s="333">
        <v>85</v>
      </c>
    </row>
    <row r="519" spans="1:38" ht="22.5" customHeight="1" x14ac:dyDescent="0.2">
      <c r="A519" s="539"/>
      <c r="B519" s="347"/>
      <c r="K519" s="542"/>
      <c r="L519" s="332" t="s">
        <v>46</v>
      </c>
      <c r="M519" s="351"/>
      <c r="N519" s="333">
        <v>1689</v>
      </c>
      <c r="O519" s="333">
        <v>794</v>
      </c>
      <c r="P519" s="333">
        <v>707</v>
      </c>
      <c r="Q519" s="333">
        <v>92</v>
      </c>
      <c r="R519" s="333">
        <v>96</v>
      </c>
      <c r="S519" s="333">
        <v>1451</v>
      </c>
      <c r="T519" s="333">
        <v>685</v>
      </c>
      <c r="U519" s="333">
        <v>576</v>
      </c>
      <c r="V519" s="333">
        <v>77</v>
      </c>
      <c r="W519" s="333">
        <v>113</v>
      </c>
      <c r="X519" s="333">
        <v>1390</v>
      </c>
      <c r="Y519" s="333">
        <v>629</v>
      </c>
      <c r="Z519" s="333">
        <v>613</v>
      </c>
      <c r="AA519" s="333">
        <v>83</v>
      </c>
      <c r="AB519" s="333">
        <v>65</v>
      </c>
      <c r="AC519" s="333">
        <v>1401</v>
      </c>
      <c r="AD519" s="333">
        <v>692</v>
      </c>
      <c r="AE519" s="333">
        <v>540</v>
      </c>
      <c r="AF519" s="333">
        <v>94</v>
      </c>
      <c r="AG519" s="333">
        <v>75</v>
      </c>
      <c r="AH519" s="333">
        <v>1417</v>
      </c>
      <c r="AI519" s="333">
        <v>671</v>
      </c>
      <c r="AJ519" s="333">
        <v>581</v>
      </c>
      <c r="AK519" s="333">
        <v>96</v>
      </c>
      <c r="AL519" s="333">
        <v>69</v>
      </c>
    </row>
    <row r="520" spans="1:38" ht="22.5" customHeight="1" x14ac:dyDescent="0.2">
      <c r="A520" s="539"/>
      <c r="B520" s="347"/>
      <c r="K520" s="542"/>
      <c r="L520" s="332" t="s">
        <v>47</v>
      </c>
      <c r="M520" s="351"/>
      <c r="N520" s="333">
        <v>1488</v>
      </c>
      <c r="O520" s="333">
        <v>686</v>
      </c>
      <c r="P520" s="333">
        <v>648</v>
      </c>
      <c r="Q520" s="333">
        <v>78</v>
      </c>
      <c r="R520" s="333">
        <v>76</v>
      </c>
      <c r="S520" s="333">
        <v>1165</v>
      </c>
      <c r="T520" s="333">
        <v>491</v>
      </c>
      <c r="U520" s="333">
        <v>522</v>
      </c>
      <c r="V520" s="333">
        <v>66</v>
      </c>
      <c r="W520" s="333">
        <v>86</v>
      </c>
      <c r="X520" s="333">
        <v>1161</v>
      </c>
      <c r="Y520" s="333">
        <v>499</v>
      </c>
      <c r="Z520" s="333">
        <v>518</v>
      </c>
      <c r="AA520" s="333">
        <v>76</v>
      </c>
      <c r="AB520" s="333">
        <v>68</v>
      </c>
      <c r="AC520" s="333">
        <v>955</v>
      </c>
      <c r="AD520" s="333">
        <v>406</v>
      </c>
      <c r="AE520" s="333">
        <v>425</v>
      </c>
      <c r="AF520" s="333">
        <v>69</v>
      </c>
      <c r="AG520" s="333">
        <v>55</v>
      </c>
      <c r="AH520" s="333">
        <v>950</v>
      </c>
      <c r="AI520" s="333">
        <v>423</v>
      </c>
      <c r="AJ520" s="333">
        <v>434</v>
      </c>
      <c r="AK520" s="333">
        <v>60</v>
      </c>
      <c r="AL520" s="333">
        <v>33</v>
      </c>
    </row>
    <row r="521" spans="1:38" ht="22.5" customHeight="1" x14ac:dyDescent="0.2">
      <c r="A521" s="539"/>
      <c r="B521" s="347"/>
      <c r="K521" s="542"/>
      <c r="L521" s="332" t="s">
        <v>292</v>
      </c>
      <c r="M521" s="351"/>
      <c r="N521" s="333">
        <v>1431</v>
      </c>
      <c r="O521" s="333">
        <v>623</v>
      </c>
      <c r="P521" s="333">
        <v>654</v>
      </c>
      <c r="Q521" s="333">
        <v>68</v>
      </c>
      <c r="R521" s="333">
        <v>86</v>
      </c>
      <c r="S521" s="333">
        <v>1063</v>
      </c>
      <c r="T521" s="333">
        <v>418</v>
      </c>
      <c r="U521" s="333">
        <v>504</v>
      </c>
      <c r="V521" s="333">
        <v>63</v>
      </c>
      <c r="W521" s="333">
        <v>78</v>
      </c>
      <c r="X521" s="333">
        <v>910</v>
      </c>
      <c r="Y521" s="333">
        <v>362</v>
      </c>
      <c r="Z521" s="333">
        <v>422</v>
      </c>
      <c r="AA521" s="333">
        <v>56</v>
      </c>
      <c r="AB521" s="333">
        <v>70</v>
      </c>
      <c r="AC521" s="333">
        <v>763</v>
      </c>
      <c r="AD521" s="333">
        <v>321</v>
      </c>
      <c r="AE521" s="333">
        <v>354</v>
      </c>
      <c r="AF521" s="333">
        <v>45</v>
      </c>
      <c r="AG521" s="333">
        <v>43</v>
      </c>
      <c r="AH521" s="333">
        <v>707</v>
      </c>
      <c r="AI521" s="333">
        <v>295</v>
      </c>
      <c r="AJ521" s="333">
        <v>331</v>
      </c>
      <c r="AK521" s="333">
        <v>52</v>
      </c>
      <c r="AL521" s="333">
        <v>29</v>
      </c>
    </row>
    <row r="522" spans="1:38" ht="22.5" customHeight="1" x14ac:dyDescent="0.2">
      <c r="A522" s="539"/>
      <c r="B522" s="347"/>
      <c r="K522" s="542"/>
      <c r="L522" s="332" t="s">
        <v>49</v>
      </c>
      <c r="M522" s="351"/>
      <c r="N522" s="333">
        <v>1168</v>
      </c>
      <c r="O522" s="333">
        <v>503</v>
      </c>
      <c r="P522" s="333">
        <v>548</v>
      </c>
      <c r="Q522" s="333">
        <v>48</v>
      </c>
      <c r="R522" s="333">
        <v>69</v>
      </c>
      <c r="S522" s="333">
        <v>1050</v>
      </c>
      <c r="T522" s="333">
        <v>414</v>
      </c>
      <c r="U522" s="333">
        <v>503</v>
      </c>
      <c r="V522" s="333">
        <v>55</v>
      </c>
      <c r="W522" s="333">
        <v>78</v>
      </c>
      <c r="X522" s="333">
        <v>880</v>
      </c>
      <c r="Y522" s="333">
        <v>381</v>
      </c>
      <c r="Z522" s="333">
        <v>380</v>
      </c>
      <c r="AA522" s="333">
        <v>58</v>
      </c>
      <c r="AB522" s="333">
        <v>61</v>
      </c>
      <c r="AC522" s="333">
        <v>635</v>
      </c>
      <c r="AD522" s="333">
        <v>267</v>
      </c>
      <c r="AE522" s="333">
        <v>294</v>
      </c>
      <c r="AF522" s="333">
        <v>45</v>
      </c>
      <c r="AG522" s="333">
        <v>29</v>
      </c>
      <c r="AH522" s="333">
        <v>581</v>
      </c>
      <c r="AI522" s="333">
        <v>226</v>
      </c>
      <c r="AJ522" s="333">
        <v>274</v>
      </c>
      <c r="AK522" s="333">
        <v>54</v>
      </c>
      <c r="AL522" s="333">
        <v>27</v>
      </c>
    </row>
    <row r="523" spans="1:38" ht="22.5" customHeight="1" x14ac:dyDescent="0.2">
      <c r="A523" s="539"/>
      <c r="B523" s="347"/>
      <c r="K523" s="542"/>
      <c r="L523" s="332" t="s">
        <v>50</v>
      </c>
      <c r="M523" s="351"/>
      <c r="N523" s="333">
        <v>861</v>
      </c>
      <c r="O523" s="333">
        <v>353</v>
      </c>
      <c r="P523" s="333">
        <v>423</v>
      </c>
      <c r="Q523" s="333">
        <v>35</v>
      </c>
      <c r="R523" s="333">
        <v>50</v>
      </c>
      <c r="S523" s="333">
        <v>835</v>
      </c>
      <c r="T523" s="333">
        <v>320</v>
      </c>
      <c r="U523" s="333">
        <v>412</v>
      </c>
      <c r="V523" s="333">
        <v>45</v>
      </c>
      <c r="W523" s="333">
        <v>58</v>
      </c>
      <c r="X523" s="333">
        <v>878</v>
      </c>
      <c r="Y523" s="333">
        <v>328</v>
      </c>
      <c r="Z523" s="333">
        <v>436</v>
      </c>
      <c r="AA523" s="333">
        <v>62</v>
      </c>
      <c r="AB523" s="333">
        <v>52</v>
      </c>
      <c r="AC523" s="333">
        <v>618</v>
      </c>
      <c r="AD523" s="333">
        <v>231</v>
      </c>
      <c r="AE523" s="333">
        <v>317</v>
      </c>
      <c r="AF523" s="333">
        <v>44</v>
      </c>
      <c r="AG523" s="333">
        <v>26</v>
      </c>
      <c r="AH523" s="333">
        <v>496</v>
      </c>
      <c r="AI523" s="333">
        <v>180</v>
      </c>
      <c r="AJ523" s="333">
        <v>246</v>
      </c>
      <c r="AK523" s="333">
        <v>44</v>
      </c>
      <c r="AL523" s="333">
        <v>26</v>
      </c>
    </row>
    <row r="524" spans="1:38" ht="33.75" customHeight="1" x14ac:dyDescent="0.2">
      <c r="A524" s="539" t="s">
        <v>254</v>
      </c>
      <c r="B524" s="347"/>
      <c r="K524" s="542" t="s">
        <v>122</v>
      </c>
      <c r="L524" s="332" t="s">
        <v>101</v>
      </c>
      <c r="M524" s="351"/>
      <c r="N524" s="333">
        <v>7956</v>
      </c>
      <c r="O524" s="333">
        <v>4990</v>
      </c>
      <c r="P524" s="333">
        <v>2221</v>
      </c>
      <c r="Q524" s="333">
        <v>513</v>
      </c>
      <c r="R524" s="333">
        <v>232</v>
      </c>
      <c r="S524" s="333">
        <v>7646</v>
      </c>
      <c r="T524" s="333">
        <v>4784</v>
      </c>
      <c r="U524" s="333">
        <v>2118</v>
      </c>
      <c r="V524" s="333">
        <v>456</v>
      </c>
      <c r="W524" s="333">
        <v>288</v>
      </c>
      <c r="X524" s="333">
        <v>7733</v>
      </c>
      <c r="Y524" s="333">
        <v>4659</v>
      </c>
      <c r="Z524" s="333">
        <v>2380</v>
      </c>
      <c r="AA524" s="333">
        <v>451</v>
      </c>
      <c r="AB524" s="333">
        <v>243</v>
      </c>
      <c r="AC524" s="333">
        <v>7494</v>
      </c>
      <c r="AD524" s="333">
        <v>4527</v>
      </c>
      <c r="AE524" s="333">
        <v>2224</v>
      </c>
      <c r="AF524" s="333">
        <v>572</v>
      </c>
      <c r="AG524" s="333">
        <v>171</v>
      </c>
      <c r="AH524" s="333">
        <v>7696</v>
      </c>
      <c r="AI524" s="333">
        <v>4737</v>
      </c>
      <c r="AJ524" s="333">
        <v>2114</v>
      </c>
      <c r="AK524" s="333">
        <v>668</v>
      </c>
      <c r="AL524" s="333">
        <v>177</v>
      </c>
    </row>
    <row r="525" spans="1:38" ht="33.75" customHeight="1" x14ac:dyDescent="0.2">
      <c r="A525" s="539"/>
      <c r="B525" s="347"/>
      <c r="K525" s="542"/>
      <c r="L525" s="332" t="s">
        <v>102</v>
      </c>
      <c r="M525" s="351"/>
      <c r="N525" s="333">
        <v>6067</v>
      </c>
      <c r="O525" s="333">
        <v>3650</v>
      </c>
      <c r="P525" s="333">
        <v>1870</v>
      </c>
      <c r="Q525" s="333">
        <v>354</v>
      </c>
      <c r="R525" s="333">
        <v>193</v>
      </c>
      <c r="S525" s="333">
        <v>5690</v>
      </c>
      <c r="T525" s="333">
        <v>3363</v>
      </c>
      <c r="U525" s="333">
        <v>1772</v>
      </c>
      <c r="V525" s="333">
        <v>336</v>
      </c>
      <c r="W525" s="333">
        <v>219</v>
      </c>
      <c r="X525" s="333">
        <v>5642</v>
      </c>
      <c r="Y525" s="333">
        <v>3340</v>
      </c>
      <c r="Z525" s="333">
        <v>1804</v>
      </c>
      <c r="AA525" s="333">
        <v>334</v>
      </c>
      <c r="AB525" s="333">
        <v>164</v>
      </c>
      <c r="AC525" s="333">
        <v>5322</v>
      </c>
      <c r="AD525" s="333">
        <v>3136</v>
      </c>
      <c r="AE525" s="333">
        <v>1701</v>
      </c>
      <c r="AF525" s="333">
        <v>377</v>
      </c>
      <c r="AG525" s="333">
        <v>108</v>
      </c>
      <c r="AH525" s="333">
        <v>5164</v>
      </c>
      <c r="AI525" s="333">
        <v>3016</v>
      </c>
      <c r="AJ525" s="333">
        <v>1631</v>
      </c>
      <c r="AK525" s="333">
        <v>402</v>
      </c>
      <c r="AL525" s="333">
        <v>115</v>
      </c>
    </row>
    <row r="526" spans="1:38" ht="33.75" customHeight="1" x14ac:dyDescent="0.2">
      <c r="A526" s="539"/>
      <c r="B526" s="347"/>
      <c r="K526" s="542"/>
      <c r="L526" s="332" t="s">
        <v>54</v>
      </c>
      <c r="M526" s="351"/>
      <c r="N526" s="333">
        <v>13780</v>
      </c>
      <c r="O526" s="333">
        <v>8517</v>
      </c>
      <c r="P526" s="333">
        <v>3995</v>
      </c>
      <c r="Q526" s="333">
        <v>845</v>
      </c>
      <c r="R526" s="333">
        <v>423</v>
      </c>
      <c r="S526" s="333">
        <v>13133</v>
      </c>
      <c r="T526" s="333">
        <v>8047</v>
      </c>
      <c r="U526" s="333">
        <v>3803</v>
      </c>
      <c r="V526" s="333">
        <v>779</v>
      </c>
      <c r="W526" s="333">
        <v>504</v>
      </c>
      <c r="X526" s="333">
        <v>13149</v>
      </c>
      <c r="Y526" s="333">
        <v>7884</v>
      </c>
      <c r="Z526" s="333">
        <v>4104</v>
      </c>
      <c r="AA526" s="333">
        <v>768</v>
      </c>
      <c r="AB526" s="333">
        <v>393</v>
      </c>
      <c r="AC526" s="333">
        <v>12563</v>
      </c>
      <c r="AD526" s="333">
        <v>7550</v>
      </c>
      <c r="AE526" s="333">
        <v>3819</v>
      </c>
      <c r="AF526" s="333">
        <v>923</v>
      </c>
      <c r="AG526" s="333">
        <v>271</v>
      </c>
      <c r="AH526" s="333">
        <v>12574</v>
      </c>
      <c r="AI526" s="333">
        <v>7624</v>
      </c>
      <c r="AJ526" s="333">
        <v>3623</v>
      </c>
      <c r="AK526" s="333">
        <v>1050</v>
      </c>
      <c r="AL526" s="333">
        <v>277</v>
      </c>
    </row>
    <row r="527" spans="1:38" ht="33.75" customHeight="1" x14ac:dyDescent="0.2">
      <c r="A527" s="539"/>
      <c r="B527" s="347"/>
      <c r="K527" s="542"/>
      <c r="L527" s="332" t="s">
        <v>55</v>
      </c>
      <c r="M527" s="351"/>
      <c r="N527" s="333">
        <v>239</v>
      </c>
      <c r="O527" s="333">
        <v>120</v>
      </c>
      <c r="P527" s="333">
        <v>95</v>
      </c>
      <c r="Q527" s="333">
        <v>22</v>
      </c>
      <c r="R527" s="333">
        <v>2</v>
      </c>
      <c r="S527" s="333">
        <v>198</v>
      </c>
      <c r="T527" s="333">
        <v>97</v>
      </c>
      <c r="U527" s="333">
        <v>85</v>
      </c>
      <c r="V527" s="333">
        <v>13</v>
      </c>
      <c r="W527" s="333">
        <v>3</v>
      </c>
      <c r="X527" s="333">
        <v>217</v>
      </c>
      <c r="Y527" s="333">
        <v>112</v>
      </c>
      <c r="Z527" s="333">
        <v>75</v>
      </c>
      <c r="AA527" s="333">
        <v>16</v>
      </c>
      <c r="AB527" s="333">
        <v>14</v>
      </c>
      <c r="AC527" s="333">
        <v>247</v>
      </c>
      <c r="AD527" s="333">
        <v>112</v>
      </c>
      <c r="AE527" s="333">
        <v>102</v>
      </c>
      <c r="AF527" s="333">
        <v>25</v>
      </c>
      <c r="AG527" s="333">
        <v>8</v>
      </c>
      <c r="AH527" s="333">
        <v>280</v>
      </c>
      <c r="AI527" s="333">
        <v>126</v>
      </c>
      <c r="AJ527" s="333">
        <v>119</v>
      </c>
      <c r="AK527" s="333">
        <v>20</v>
      </c>
      <c r="AL527" s="333">
        <v>15</v>
      </c>
    </row>
    <row r="528" spans="1:38" ht="33.75" customHeight="1" x14ac:dyDescent="0.2">
      <c r="A528" s="539"/>
      <c r="B528" s="347"/>
      <c r="K528" s="542"/>
      <c r="L528" s="332" t="s">
        <v>284</v>
      </c>
      <c r="M528" s="351"/>
      <c r="N528" s="333">
        <v>19</v>
      </c>
      <c r="O528" s="333">
        <v>7</v>
      </c>
      <c r="P528" s="333">
        <v>11</v>
      </c>
      <c r="Q528" s="334">
        <v>0</v>
      </c>
      <c r="R528" s="333">
        <v>1</v>
      </c>
      <c r="S528" s="333">
        <v>12</v>
      </c>
      <c r="T528" s="333">
        <v>7</v>
      </c>
      <c r="U528" s="333">
        <v>5</v>
      </c>
      <c r="V528" s="334">
        <v>0</v>
      </c>
      <c r="W528" s="334">
        <v>0</v>
      </c>
      <c r="X528" s="333">
        <v>9</v>
      </c>
      <c r="Y528" s="333">
        <v>4</v>
      </c>
      <c r="Z528" s="333">
        <v>4</v>
      </c>
      <c r="AA528" s="333">
        <v>1</v>
      </c>
      <c r="AB528" s="334">
        <v>0</v>
      </c>
      <c r="AC528" s="333">
        <v>9</v>
      </c>
      <c r="AD528" s="333">
        <v>4</v>
      </c>
      <c r="AE528" s="333">
        <v>4</v>
      </c>
      <c r="AF528" s="333">
        <v>1</v>
      </c>
      <c r="AG528" s="334">
        <v>0</v>
      </c>
      <c r="AH528" s="333">
        <v>16</v>
      </c>
      <c r="AI528" s="333">
        <v>10</v>
      </c>
      <c r="AJ528" s="333">
        <v>4</v>
      </c>
      <c r="AK528" s="334">
        <v>0</v>
      </c>
      <c r="AL528" s="333">
        <v>2</v>
      </c>
    </row>
    <row r="529" spans="1:38" ht="33.75" customHeight="1" x14ac:dyDescent="0.2">
      <c r="A529" s="539"/>
      <c r="B529" s="347"/>
      <c r="K529" s="542"/>
      <c r="L529" s="332" t="s">
        <v>57</v>
      </c>
      <c r="M529" s="351"/>
      <c r="N529" s="333">
        <v>5</v>
      </c>
      <c r="O529" s="333">
        <v>1</v>
      </c>
      <c r="P529" s="333">
        <v>2</v>
      </c>
      <c r="Q529" s="333">
        <v>2</v>
      </c>
      <c r="R529" s="334">
        <v>0</v>
      </c>
      <c r="S529" s="333">
        <v>3</v>
      </c>
      <c r="T529" s="333">
        <v>1</v>
      </c>
      <c r="U529" s="333">
        <v>1</v>
      </c>
      <c r="V529" s="333">
        <v>1</v>
      </c>
      <c r="W529" s="334">
        <v>0</v>
      </c>
      <c r="X529" s="333">
        <v>4</v>
      </c>
      <c r="Y529" s="333">
        <v>2</v>
      </c>
      <c r="Z529" s="334">
        <v>0</v>
      </c>
      <c r="AA529" s="333">
        <v>1</v>
      </c>
      <c r="AB529" s="333">
        <v>1</v>
      </c>
      <c r="AC529" s="333">
        <v>3</v>
      </c>
      <c r="AD529" s="333">
        <v>2</v>
      </c>
      <c r="AE529" s="334">
        <v>0</v>
      </c>
      <c r="AF529" s="334">
        <v>0</v>
      </c>
      <c r="AG529" s="333">
        <v>1</v>
      </c>
      <c r="AH529" s="333">
        <v>4</v>
      </c>
      <c r="AI529" s="333">
        <v>3</v>
      </c>
      <c r="AJ529" s="333">
        <v>1</v>
      </c>
      <c r="AK529" s="334">
        <v>0</v>
      </c>
      <c r="AL529" s="334">
        <v>0</v>
      </c>
    </row>
    <row r="530" spans="1:38" ht="33.75" x14ac:dyDescent="0.2">
      <c r="A530" s="539"/>
      <c r="B530" s="347"/>
      <c r="K530" s="542"/>
      <c r="L530" s="332" t="s">
        <v>285</v>
      </c>
      <c r="M530" s="351"/>
      <c r="N530" s="333">
        <v>461</v>
      </c>
      <c r="O530" s="333">
        <v>157</v>
      </c>
      <c r="P530" s="333">
        <v>225</v>
      </c>
      <c r="Q530" s="333">
        <v>20</v>
      </c>
      <c r="R530" s="333">
        <v>59</v>
      </c>
      <c r="S530" s="333">
        <v>402</v>
      </c>
      <c r="T530" s="333">
        <v>188</v>
      </c>
      <c r="U530" s="333">
        <v>171</v>
      </c>
      <c r="V530" s="333">
        <v>17</v>
      </c>
      <c r="W530" s="333">
        <v>26</v>
      </c>
      <c r="X530" s="333">
        <v>407</v>
      </c>
      <c r="Y530" s="333">
        <v>243</v>
      </c>
      <c r="Z530" s="333">
        <v>134</v>
      </c>
      <c r="AA530" s="333">
        <v>14</v>
      </c>
      <c r="AB530" s="333">
        <v>16</v>
      </c>
      <c r="AC530" s="333">
        <v>361</v>
      </c>
      <c r="AD530" s="333">
        <v>226</v>
      </c>
      <c r="AE530" s="333">
        <v>112</v>
      </c>
      <c r="AF530" s="333">
        <v>17</v>
      </c>
      <c r="AG530" s="333">
        <v>6</v>
      </c>
      <c r="AH530" s="333">
        <v>315</v>
      </c>
      <c r="AI530" s="333">
        <v>175</v>
      </c>
      <c r="AJ530" s="333">
        <v>94</v>
      </c>
      <c r="AK530" s="333">
        <v>40</v>
      </c>
      <c r="AL530" s="333">
        <v>6</v>
      </c>
    </row>
    <row r="531" spans="1:38" ht="33.75" customHeight="1" x14ac:dyDescent="0.2">
      <c r="A531" s="539"/>
      <c r="B531" s="347"/>
      <c r="K531" s="542"/>
      <c r="L531" s="332" t="s">
        <v>286</v>
      </c>
      <c r="M531" s="351"/>
      <c r="N531" s="333">
        <v>3662</v>
      </c>
      <c r="O531" s="333">
        <v>1989</v>
      </c>
      <c r="P531" s="333">
        <v>1257</v>
      </c>
      <c r="Q531" s="333">
        <v>255</v>
      </c>
      <c r="R531" s="333">
        <v>161</v>
      </c>
      <c r="S531" s="333">
        <v>3318</v>
      </c>
      <c r="T531" s="333">
        <v>1753</v>
      </c>
      <c r="U531" s="333">
        <v>1193</v>
      </c>
      <c r="V531" s="333">
        <v>208</v>
      </c>
      <c r="W531" s="333">
        <v>164</v>
      </c>
      <c r="X531" s="333">
        <v>3303</v>
      </c>
      <c r="Y531" s="333">
        <v>1741</v>
      </c>
      <c r="Z531" s="333">
        <v>1231</v>
      </c>
      <c r="AA531" s="333">
        <v>221</v>
      </c>
      <c r="AB531" s="333">
        <v>110</v>
      </c>
      <c r="AC531" s="333">
        <v>3133</v>
      </c>
      <c r="AD531" s="333">
        <v>1616</v>
      </c>
      <c r="AE531" s="333">
        <v>1144</v>
      </c>
      <c r="AF531" s="333">
        <v>285</v>
      </c>
      <c r="AG531" s="333">
        <v>88</v>
      </c>
      <c r="AH531" s="333">
        <v>3030</v>
      </c>
      <c r="AI531" s="333">
        <v>1541</v>
      </c>
      <c r="AJ531" s="333">
        <v>1020</v>
      </c>
      <c r="AK531" s="333">
        <v>383</v>
      </c>
      <c r="AL531" s="333">
        <v>86</v>
      </c>
    </row>
    <row r="532" spans="1:38" ht="33.75" customHeight="1" x14ac:dyDescent="0.2">
      <c r="A532" s="539"/>
      <c r="B532" s="347"/>
      <c r="K532" s="542"/>
      <c r="L532" s="332" t="s">
        <v>170</v>
      </c>
      <c r="M532" s="351"/>
      <c r="N532" s="333">
        <v>6896</v>
      </c>
      <c r="O532" s="333">
        <v>4797</v>
      </c>
      <c r="P532" s="333">
        <v>1521</v>
      </c>
      <c r="Q532" s="333">
        <v>417</v>
      </c>
      <c r="R532" s="333">
        <v>161</v>
      </c>
      <c r="S532" s="333">
        <v>6739</v>
      </c>
      <c r="T532" s="333">
        <v>4686</v>
      </c>
      <c r="U532" s="333">
        <v>1423</v>
      </c>
      <c r="V532" s="333">
        <v>391</v>
      </c>
      <c r="W532" s="333">
        <v>239</v>
      </c>
      <c r="X532" s="333">
        <v>6839</v>
      </c>
      <c r="Y532" s="333">
        <v>4689</v>
      </c>
      <c r="Z532" s="333">
        <v>1575</v>
      </c>
      <c r="AA532" s="333">
        <v>378</v>
      </c>
      <c r="AB532" s="333">
        <v>197</v>
      </c>
      <c r="AC532" s="333">
        <v>6562</v>
      </c>
      <c r="AD532" s="333">
        <v>4553</v>
      </c>
      <c r="AE532" s="333">
        <v>1441</v>
      </c>
      <c r="AF532" s="333">
        <v>444</v>
      </c>
      <c r="AG532" s="333">
        <v>124</v>
      </c>
      <c r="AH532" s="333">
        <v>6622</v>
      </c>
      <c r="AI532" s="333">
        <v>4694</v>
      </c>
      <c r="AJ532" s="333">
        <v>1354</v>
      </c>
      <c r="AK532" s="333">
        <v>444</v>
      </c>
      <c r="AL532" s="333">
        <v>130</v>
      </c>
    </row>
    <row r="533" spans="1:38" ht="33.75" customHeight="1" x14ac:dyDescent="0.2">
      <c r="A533" s="539"/>
      <c r="B533" s="347"/>
      <c r="K533" s="542"/>
      <c r="L533" s="332" t="s">
        <v>60</v>
      </c>
      <c r="M533" s="351"/>
      <c r="N533" s="333">
        <v>970</v>
      </c>
      <c r="O533" s="333">
        <v>428</v>
      </c>
      <c r="P533" s="333">
        <v>443</v>
      </c>
      <c r="Q533" s="333">
        <v>85</v>
      </c>
      <c r="R533" s="333">
        <v>14</v>
      </c>
      <c r="S533" s="333">
        <v>921</v>
      </c>
      <c r="T533" s="333">
        <v>363</v>
      </c>
      <c r="U533" s="333">
        <v>450</v>
      </c>
      <c r="V533" s="333">
        <v>73</v>
      </c>
      <c r="W533" s="333">
        <v>35</v>
      </c>
      <c r="X533" s="333">
        <v>988</v>
      </c>
      <c r="Y533" s="333">
        <v>342</v>
      </c>
      <c r="Z533" s="333">
        <v>537</v>
      </c>
      <c r="AA533" s="333">
        <v>75</v>
      </c>
      <c r="AB533" s="333">
        <v>34</v>
      </c>
      <c r="AC533" s="333">
        <v>1069</v>
      </c>
      <c r="AD533" s="333">
        <v>387</v>
      </c>
      <c r="AE533" s="333">
        <v>560</v>
      </c>
      <c r="AF533" s="333">
        <v>99</v>
      </c>
      <c r="AG533" s="333">
        <v>23</v>
      </c>
      <c r="AH533" s="333">
        <v>1076</v>
      </c>
      <c r="AI533" s="333">
        <v>423</v>
      </c>
      <c r="AJ533" s="333">
        <v>543</v>
      </c>
      <c r="AK533" s="333">
        <v>82</v>
      </c>
      <c r="AL533" s="333">
        <v>28</v>
      </c>
    </row>
    <row r="534" spans="1:38" ht="33.75" x14ac:dyDescent="0.2">
      <c r="A534" s="539"/>
      <c r="B534" s="347"/>
      <c r="K534" s="542"/>
      <c r="L534" s="332" t="s">
        <v>171</v>
      </c>
      <c r="M534" s="351"/>
      <c r="N534" s="333">
        <v>1441</v>
      </c>
      <c r="O534" s="333">
        <v>863</v>
      </c>
      <c r="P534" s="333">
        <v>485</v>
      </c>
      <c r="Q534" s="333">
        <v>70</v>
      </c>
      <c r="R534" s="333">
        <v>23</v>
      </c>
      <c r="S534" s="333">
        <v>1401</v>
      </c>
      <c r="T534" s="333">
        <v>767</v>
      </c>
      <c r="U534" s="333">
        <v>512</v>
      </c>
      <c r="V534" s="333">
        <v>87</v>
      </c>
      <c r="W534" s="333">
        <v>35</v>
      </c>
      <c r="X534" s="333">
        <v>1420</v>
      </c>
      <c r="Y534" s="333">
        <v>701</v>
      </c>
      <c r="Z534" s="333">
        <v>597</v>
      </c>
      <c r="AA534" s="333">
        <v>80</v>
      </c>
      <c r="AB534" s="333">
        <v>42</v>
      </c>
      <c r="AC534" s="333">
        <v>1324</v>
      </c>
      <c r="AD534" s="333">
        <v>665</v>
      </c>
      <c r="AE534" s="333">
        <v>556</v>
      </c>
      <c r="AF534" s="333">
        <v>70</v>
      </c>
      <c r="AG534" s="333">
        <v>33</v>
      </c>
      <c r="AH534" s="333">
        <v>1395</v>
      </c>
      <c r="AI534" s="333">
        <v>691</v>
      </c>
      <c r="AJ534" s="333">
        <v>595</v>
      </c>
      <c r="AK534" s="333">
        <v>74</v>
      </c>
      <c r="AL534" s="333">
        <v>35</v>
      </c>
    </row>
    <row r="535" spans="1:38" ht="33.75" customHeight="1" x14ac:dyDescent="0.2">
      <c r="A535" s="539"/>
      <c r="B535" s="347"/>
      <c r="K535" s="542"/>
      <c r="L535" s="332" t="s">
        <v>287</v>
      </c>
      <c r="M535" s="351"/>
      <c r="N535" s="333">
        <v>593</v>
      </c>
      <c r="O535" s="333">
        <v>406</v>
      </c>
      <c r="P535" s="333">
        <v>160</v>
      </c>
      <c r="Q535" s="333">
        <v>20</v>
      </c>
      <c r="R535" s="333">
        <v>7</v>
      </c>
      <c r="S535" s="333">
        <v>555</v>
      </c>
      <c r="T535" s="333">
        <v>390</v>
      </c>
      <c r="U535" s="333">
        <v>141</v>
      </c>
      <c r="V535" s="333">
        <v>16</v>
      </c>
      <c r="W535" s="333">
        <v>8</v>
      </c>
      <c r="X535" s="333">
        <v>418</v>
      </c>
      <c r="Y535" s="333">
        <v>283</v>
      </c>
      <c r="Z535" s="333">
        <v>110</v>
      </c>
      <c r="AA535" s="333">
        <v>17</v>
      </c>
      <c r="AB535" s="333">
        <v>8</v>
      </c>
      <c r="AC535" s="333">
        <v>367</v>
      </c>
      <c r="AD535" s="333">
        <v>216</v>
      </c>
      <c r="AE535" s="333">
        <v>112</v>
      </c>
      <c r="AF535" s="333">
        <v>34</v>
      </c>
      <c r="AG535" s="333">
        <v>5</v>
      </c>
      <c r="AH535" s="333">
        <v>422</v>
      </c>
      <c r="AI535" s="333">
        <v>229</v>
      </c>
      <c r="AJ535" s="333">
        <v>139</v>
      </c>
      <c r="AK535" s="333">
        <v>47</v>
      </c>
      <c r="AL535" s="333">
        <v>7</v>
      </c>
    </row>
    <row r="536" spans="1:38" ht="33.75" x14ac:dyDescent="0.2">
      <c r="A536" s="539"/>
      <c r="B536" s="347"/>
      <c r="K536" s="542"/>
      <c r="L536" s="332" t="s">
        <v>288</v>
      </c>
      <c r="M536" s="351"/>
      <c r="N536" s="333">
        <v>8940</v>
      </c>
      <c r="O536" s="333">
        <v>6124</v>
      </c>
      <c r="P536" s="333">
        <v>2166</v>
      </c>
      <c r="Q536" s="333">
        <v>390</v>
      </c>
      <c r="R536" s="333">
        <v>260</v>
      </c>
      <c r="S536" s="333">
        <v>8583</v>
      </c>
      <c r="T536" s="333">
        <v>5839</v>
      </c>
      <c r="U536" s="333">
        <v>2066</v>
      </c>
      <c r="V536" s="333">
        <v>375</v>
      </c>
      <c r="W536" s="333">
        <v>303</v>
      </c>
      <c r="X536" s="333">
        <v>8693</v>
      </c>
      <c r="Y536" s="333">
        <v>5893</v>
      </c>
      <c r="Z536" s="333">
        <v>2184</v>
      </c>
      <c r="AA536" s="333">
        <v>373</v>
      </c>
      <c r="AB536" s="333">
        <v>243</v>
      </c>
      <c r="AC536" s="333">
        <v>8210</v>
      </c>
      <c r="AD536" s="333">
        <v>5691</v>
      </c>
      <c r="AE536" s="333">
        <v>1950</v>
      </c>
      <c r="AF536" s="333">
        <v>423</v>
      </c>
      <c r="AG536" s="333">
        <v>146</v>
      </c>
      <c r="AH536" s="333">
        <v>8548</v>
      </c>
      <c r="AI536" s="333">
        <v>5885</v>
      </c>
      <c r="AJ536" s="333">
        <v>1965</v>
      </c>
      <c r="AK536" s="333">
        <v>537</v>
      </c>
      <c r="AL536" s="333">
        <v>161</v>
      </c>
    </row>
    <row r="537" spans="1:38" ht="33.75" x14ac:dyDescent="0.2">
      <c r="A537" s="539"/>
      <c r="B537" s="347"/>
      <c r="K537" s="542"/>
      <c r="L537" s="332" t="s">
        <v>289</v>
      </c>
      <c r="M537" s="351"/>
      <c r="N537" s="333">
        <v>4376</v>
      </c>
      <c r="O537" s="333">
        <v>2126</v>
      </c>
      <c r="P537" s="333">
        <v>1668</v>
      </c>
      <c r="Q537" s="333">
        <v>443</v>
      </c>
      <c r="R537" s="333">
        <v>139</v>
      </c>
      <c r="S537" s="333">
        <v>4074</v>
      </c>
      <c r="T537" s="333">
        <v>1956</v>
      </c>
      <c r="U537" s="333">
        <v>1598</v>
      </c>
      <c r="V537" s="333">
        <v>373</v>
      </c>
      <c r="W537" s="333">
        <v>147</v>
      </c>
      <c r="X537" s="333">
        <v>3928</v>
      </c>
      <c r="Y537" s="333">
        <v>1810</v>
      </c>
      <c r="Z537" s="333">
        <v>1645</v>
      </c>
      <c r="AA537" s="333">
        <v>355</v>
      </c>
      <c r="AB537" s="333">
        <v>118</v>
      </c>
      <c r="AC537" s="333">
        <v>3959</v>
      </c>
      <c r="AD537" s="333">
        <v>1693</v>
      </c>
      <c r="AE537" s="333">
        <v>1691</v>
      </c>
      <c r="AF537" s="333">
        <v>473</v>
      </c>
      <c r="AG537" s="333">
        <v>102</v>
      </c>
      <c r="AH537" s="333">
        <v>3707</v>
      </c>
      <c r="AI537" s="333">
        <v>1603</v>
      </c>
      <c r="AJ537" s="333">
        <v>1516</v>
      </c>
      <c r="AK537" s="333">
        <v>483</v>
      </c>
      <c r="AL537" s="333">
        <v>105</v>
      </c>
    </row>
    <row r="538" spans="1:38" ht="33.75" x14ac:dyDescent="0.2">
      <c r="A538" s="539"/>
      <c r="B538" s="347"/>
      <c r="K538" s="542"/>
      <c r="L538" s="332" t="s">
        <v>64</v>
      </c>
      <c r="M538" s="351"/>
      <c r="N538" s="333">
        <v>428</v>
      </c>
      <c r="O538" s="333">
        <v>232</v>
      </c>
      <c r="P538" s="333">
        <v>160</v>
      </c>
      <c r="Q538" s="333">
        <v>24</v>
      </c>
      <c r="R538" s="333">
        <v>12</v>
      </c>
      <c r="S538" s="333">
        <v>442</v>
      </c>
      <c r="T538" s="333">
        <v>242</v>
      </c>
      <c r="U538" s="333">
        <v>150</v>
      </c>
      <c r="V538" s="333">
        <v>29</v>
      </c>
      <c r="W538" s="333">
        <v>21</v>
      </c>
      <c r="X538" s="333">
        <v>486</v>
      </c>
      <c r="Y538" s="333">
        <v>203</v>
      </c>
      <c r="Z538" s="333">
        <v>210</v>
      </c>
      <c r="AA538" s="333">
        <v>40</v>
      </c>
      <c r="AB538" s="333">
        <v>33</v>
      </c>
      <c r="AC538" s="333">
        <v>446</v>
      </c>
      <c r="AD538" s="333">
        <v>193</v>
      </c>
      <c r="AE538" s="333">
        <v>196</v>
      </c>
      <c r="AF538" s="333">
        <v>36</v>
      </c>
      <c r="AG538" s="333">
        <v>21</v>
      </c>
      <c r="AH538" s="333">
        <v>452</v>
      </c>
      <c r="AI538" s="333">
        <v>199</v>
      </c>
      <c r="AJ538" s="333">
        <v>199</v>
      </c>
      <c r="AK538" s="333">
        <v>34</v>
      </c>
      <c r="AL538" s="333">
        <v>20</v>
      </c>
    </row>
    <row r="539" spans="1:38" ht="33.75" x14ac:dyDescent="0.2">
      <c r="A539" s="539"/>
      <c r="B539" s="347"/>
      <c r="K539" s="542"/>
      <c r="L539" s="332" t="s">
        <v>290</v>
      </c>
      <c r="M539" s="351"/>
      <c r="N539" s="333">
        <v>279</v>
      </c>
      <c r="O539" s="333">
        <v>158</v>
      </c>
      <c r="P539" s="333">
        <v>97</v>
      </c>
      <c r="Q539" s="333">
        <v>10</v>
      </c>
      <c r="R539" s="333">
        <v>14</v>
      </c>
      <c r="S539" s="333">
        <v>237</v>
      </c>
      <c r="T539" s="333">
        <v>110</v>
      </c>
      <c r="U539" s="333">
        <v>76</v>
      </c>
      <c r="V539" s="333">
        <v>15</v>
      </c>
      <c r="W539" s="333">
        <v>36</v>
      </c>
      <c r="X539" s="333">
        <v>268</v>
      </c>
      <c r="Y539" s="333">
        <v>93</v>
      </c>
      <c r="Z539" s="333">
        <v>145</v>
      </c>
      <c r="AA539" s="333">
        <v>17</v>
      </c>
      <c r="AB539" s="333">
        <v>13</v>
      </c>
      <c r="AC539" s="333">
        <v>201</v>
      </c>
      <c r="AD539" s="333">
        <v>86</v>
      </c>
      <c r="AE539" s="333">
        <v>88</v>
      </c>
      <c r="AF539" s="333">
        <v>17</v>
      </c>
      <c r="AG539" s="333">
        <v>10</v>
      </c>
      <c r="AH539" s="333">
        <v>153</v>
      </c>
      <c r="AI539" s="333">
        <v>66</v>
      </c>
      <c r="AJ539" s="333">
        <v>65</v>
      </c>
      <c r="AK539" s="333">
        <v>16</v>
      </c>
      <c r="AL539" s="333">
        <v>6</v>
      </c>
    </row>
    <row r="540" spans="1:38" ht="33.75" customHeight="1" x14ac:dyDescent="0.2">
      <c r="A540" s="539"/>
      <c r="B540" s="347"/>
      <c r="K540" s="542"/>
      <c r="L540" s="332" t="s">
        <v>40</v>
      </c>
      <c r="M540" s="351"/>
      <c r="N540" s="333">
        <v>150</v>
      </c>
      <c r="O540" s="333">
        <v>58</v>
      </c>
      <c r="P540" s="333">
        <v>47</v>
      </c>
      <c r="Q540" s="333">
        <v>43</v>
      </c>
      <c r="R540" s="333">
        <v>2</v>
      </c>
      <c r="S540" s="333">
        <v>73</v>
      </c>
      <c r="T540" s="333">
        <v>22</v>
      </c>
      <c r="U540" s="333">
        <v>30</v>
      </c>
      <c r="V540" s="333">
        <v>21</v>
      </c>
      <c r="W540" s="334">
        <v>0</v>
      </c>
      <c r="X540" s="333">
        <v>74</v>
      </c>
      <c r="Y540" s="333">
        <v>26</v>
      </c>
      <c r="Z540" s="333">
        <v>25</v>
      </c>
      <c r="AA540" s="333">
        <v>23</v>
      </c>
      <c r="AB540" s="334">
        <v>0</v>
      </c>
      <c r="AC540" s="333">
        <v>77</v>
      </c>
      <c r="AD540" s="333">
        <v>28</v>
      </c>
      <c r="AE540" s="333">
        <v>25</v>
      </c>
      <c r="AF540" s="333">
        <v>24</v>
      </c>
      <c r="AG540" s="334">
        <v>0</v>
      </c>
      <c r="AH540" s="333">
        <v>84</v>
      </c>
      <c r="AI540" s="333">
        <v>34</v>
      </c>
      <c r="AJ540" s="333">
        <v>25</v>
      </c>
      <c r="AK540" s="333">
        <v>25</v>
      </c>
      <c r="AL540" s="334">
        <v>0</v>
      </c>
    </row>
    <row r="541" spans="1:38" ht="33.75" customHeight="1" x14ac:dyDescent="0.2">
      <c r="A541" s="539"/>
      <c r="B541" s="347"/>
      <c r="K541" s="542"/>
      <c r="L541" s="332" t="s">
        <v>291</v>
      </c>
      <c r="M541" s="351"/>
      <c r="N541" s="333">
        <v>9009</v>
      </c>
      <c r="O541" s="333">
        <v>6232</v>
      </c>
      <c r="P541" s="333">
        <v>2003</v>
      </c>
      <c r="Q541" s="333">
        <v>612</v>
      </c>
      <c r="R541" s="333">
        <v>162</v>
      </c>
      <c r="S541" s="333">
        <v>8762</v>
      </c>
      <c r="T541" s="333">
        <v>5992</v>
      </c>
      <c r="U541" s="333">
        <v>1997</v>
      </c>
      <c r="V541" s="333">
        <v>556</v>
      </c>
      <c r="W541" s="333">
        <v>217</v>
      </c>
      <c r="X541" s="333">
        <v>8980</v>
      </c>
      <c r="Y541" s="333">
        <v>6066</v>
      </c>
      <c r="Z541" s="333">
        <v>2194</v>
      </c>
      <c r="AA541" s="333">
        <v>534</v>
      </c>
      <c r="AB541" s="333">
        <v>186</v>
      </c>
      <c r="AC541" s="333">
        <v>8939</v>
      </c>
      <c r="AD541" s="333">
        <v>5952</v>
      </c>
      <c r="AE541" s="333">
        <v>2228</v>
      </c>
      <c r="AF541" s="333">
        <v>634</v>
      </c>
      <c r="AG541" s="333">
        <v>125</v>
      </c>
      <c r="AH541" s="333">
        <v>9267</v>
      </c>
      <c r="AI541" s="333">
        <v>6233</v>
      </c>
      <c r="AJ541" s="333">
        <v>2225</v>
      </c>
      <c r="AK541" s="333">
        <v>663</v>
      </c>
      <c r="AL541" s="333">
        <v>146</v>
      </c>
    </row>
    <row r="542" spans="1:38" ht="33.75" customHeight="1" x14ac:dyDescent="0.2">
      <c r="A542" s="539"/>
      <c r="B542" s="347"/>
      <c r="K542" s="542"/>
      <c r="L542" s="332" t="s">
        <v>293</v>
      </c>
      <c r="M542" s="351"/>
      <c r="N542" s="333">
        <v>657</v>
      </c>
      <c r="O542" s="333">
        <v>251</v>
      </c>
      <c r="P542" s="333">
        <v>351</v>
      </c>
      <c r="Q542" s="333">
        <v>32</v>
      </c>
      <c r="R542" s="333">
        <v>23</v>
      </c>
      <c r="S542" s="333">
        <v>792</v>
      </c>
      <c r="T542" s="333">
        <v>310</v>
      </c>
      <c r="U542" s="333">
        <v>404</v>
      </c>
      <c r="V542" s="333">
        <v>31</v>
      </c>
      <c r="W542" s="333">
        <v>47</v>
      </c>
      <c r="X542" s="333">
        <v>891</v>
      </c>
      <c r="Y542" s="333">
        <v>315</v>
      </c>
      <c r="Z542" s="333">
        <v>466</v>
      </c>
      <c r="AA542" s="333">
        <v>64</v>
      </c>
      <c r="AB542" s="333">
        <v>46</v>
      </c>
      <c r="AC542" s="333">
        <v>923</v>
      </c>
      <c r="AD542" s="333">
        <v>333</v>
      </c>
      <c r="AE542" s="333">
        <v>476</v>
      </c>
      <c r="AF542" s="333">
        <v>80</v>
      </c>
      <c r="AG542" s="333">
        <v>34</v>
      </c>
      <c r="AH542" s="333">
        <v>865</v>
      </c>
      <c r="AI542" s="333">
        <v>302</v>
      </c>
      <c r="AJ542" s="333">
        <v>425</v>
      </c>
      <c r="AK542" s="333">
        <v>109</v>
      </c>
      <c r="AL542" s="333">
        <v>29</v>
      </c>
    </row>
    <row r="543" spans="1:38" ht="33.75" customHeight="1" x14ac:dyDescent="0.2">
      <c r="A543" s="539"/>
      <c r="B543" s="347"/>
      <c r="K543" s="542"/>
      <c r="L543" s="332" t="s">
        <v>271</v>
      </c>
      <c r="M543" s="351"/>
      <c r="N543" s="333">
        <v>14023</v>
      </c>
      <c r="O543" s="333">
        <v>8640</v>
      </c>
      <c r="P543" s="333">
        <v>4091</v>
      </c>
      <c r="Q543" s="333">
        <v>867</v>
      </c>
      <c r="R543" s="333">
        <v>425</v>
      </c>
      <c r="S543" s="333">
        <v>13336</v>
      </c>
      <c r="T543" s="333">
        <v>8147</v>
      </c>
      <c r="U543" s="333">
        <v>3890</v>
      </c>
      <c r="V543" s="333">
        <v>792</v>
      </c>
      <c r="W543" s="333">
        <v>507</v>
      </c>
      <c r="X543" s="333">
        <v>13375</v>
      </c>
      <c r="Y543" s="333">
        <v>7999</v>
      </c>
      <c r="Z543" s="333">
        <v>4184</v>
      </c>
      <c r="AA543" s="333">
        <v>785</v>
      </c>
      <c r="AB543" s="333">
        <v>407</v>
      </c>
      <c r="AC543" s="333">
        <v>12816</v>
      </c>
      <c r="AD543" s="333">
        <v>7663</v>
      </c>
      <c r="AE543" s="333">
        <v>3925</v>
      </c>
      <c r="AF543" s="333">
        <v>949</v>
      </c>
      <c r="AG543" s="333">
        <v>279</v>
      </c>
      <c r="AH543" s="333">
        <v>12860</v>
      </c>
      <c r="AI543" s="333">
        <v>7753</v>
      </c>
      <c r="AJ543" s="333">
        <v>3745</v>
      </c>
      <c r="AK543" s="333">
        <v>1070</v>
      </c>
      <c r="AL543" s="333">
        <v>292</v>
      </c>
    </row>
    <row r="544" spans="1:38" ht="33.75" customHeight="1" x14ac:dyDescent="0.2">
      <c r="A544" s="539"/>
      <c r="B544" s="347"/>
      <c r="K544" s="542"/>
      <c r="L544" s="332" t="s">
        <v>359</v>
      </c>
      <c r="M544" s="351"/>
      <c r="N544" s="333">
        <v>13366</v>
      </c>
      <c r="O544" s="333">
        <v>8389</v>
      </c>
      <c r="P544" s="333">
        <v>3740</v>
      </c>
      <c r="Q544" s="333">
        <v>835</v>
      </c>
      <c r="R544" s="333">
        <v>402</v>
      </c>
      <c r="S544" s="333">
        <v>12544</v>
      </c>
      <c r="T544" s="333">
        <v>7837</v>
      </c>
      <c r="U544" s="333">
        <v>3486</v>
      </c>
      <c r="V544" s="333">
        <v>761</v>
      </c>
      <c r="W544" s="333">
        <v>460</v>
      </c>
      <c r="X544" s="333">
        <v>12484</v>
      </c>
      <c r="Y544" s="333">
        <v>7684</v>
      </c>
      <c r="Z544" s="333">
        <v>3718</v>
      </c>
      <c r="AA544" s="333">
        <v>721</v>
      </c>
      <c r="AB544" s="333">
        <v>361</v>
      </c>
      <c r="AC544" s="333">
        <v>11893</v>
      </c>
      <c r="AD544" s="333">
        <v>7330</v>
      </c>
      <c r="AE544" s="333">
        <v>3449</v>
      </c>
      <c r="AF544" s="333">
        <v>869</v>
      </c>
      <c r="AG544" s="333">
        <v>245</v>
      </c>
      <c r="AH544" s="333">
        <v>11995</v>
      </c>
      <c r="AI544" s="333">
        <v>7451</v>
      </c>
      <c r="AJ544" s="333">
        <v>3320</v>
      </c>
      <c r="AK544" s="333">
        <v>961</v>
      </c>
      <c r="AL544" s="333">
        <v>263</v>
      </c>
    </row>
    <row r="545" spans="1:38" ht="33.75" customHeight="1" x14ac:dyDescent="0.2">
      <c r="A545" s="539"/>
      <c r="B545" s="347"/>
      <c r="K545" s="542"/>
      <c r="L545" s="332" t="s">
        <v>41</v>
      </c>
      <c r="M545" s="351"/>
      <c r="N545" s="333">
        <v>2390</v>
      </c>
      <c r="O545" s="333">
        <v>1807</v>
      </c>
      <c r="P545" s="333">
        <v>418</v>
      </c>
      <c r="Q545" s="333">
        <v>151</v>
      </c>
      <c r="R545" s="333">
        <v>14</v>
      </c>
      <c r="S545" s="333">
        <v>2537</v>
      </c>
      <c r="T545" s="333">
        <v>1837</v>
      </c>
      <c r="U545" s="333">
        <v>510</v>
      </c>
      <c r="V545" s="333">
        <v>167</v>
      </c>
      <c r="W545" s="333">
        <v>23</v>
      </c>
      <c r="X545" s="333">
        <v>2615</v>
      </c>
      <c r="Y545" s="333">
        <v>1857</v>
      </c>
      <c r="Z545" s="333">
        <v>595</v>
      </c>
      <c r="AA545" s="333">
        <v>144</v>
      </c>
      <c r="AB545" s="333">
        <v>19</v>
      </c>
      <c r="AC545" s="333">
        <v>2549</v>
      </c>
      <c r="AD545" s="333">
        <v>1774</v>
      </c>
      <c r="AE545" s="333">
        <v>588</v>
      </c>
      <c r="AF545" s="333">
        <v>178</v>
      </c>
      <c r="AG545" s="333">
        <v>9</v>
      </c>
      <c r="AH545" s="333">
        <v>2702</v>
      </c>
      <c r="AI545" s="333">
        <v>1966</v>
      </c>
      <c r="AJ545" s="333">
        <v>588</v>
      </c>
      <c r="AK545" s="333">
        <v>138</v>
      </c>
      <c r="AL545" s="333">
        <v>10</v>
      </c>
    </row>
    <row r="546" spans="1:38" ht="33.75" customHeight="1" x14ac:dyDescent="0.2">
      <c r="A546" s="539"/>
      <c r="B546" s="347"/>
      <c r="K546" s="542"/>
      <c r="L546" s="332" t="s">
        <v>42</v>
      </c>
      <c r="M546" s="351"/>
      <c r="N546" s="333">
        <v>2606</v>
      </c>
      <c r="O546" s="333">
        <v>1879</v>
      </c>
      <c r="P546" s="333">
        <v>495</v>
      </c>
      <c r="Q546" s="333">
        <v>201</v>
      </c>
      <c r="R546" s="333">
        <v>31</v>
      </c>
      <c r="S546" s="333">
        <v>2604</v>
      </c>
      <c r="T546" s="333">
        <v>1865</v>
      </c>
      <c r="U546" s="333">
        <v>518</v>
      </c>
      <c r="V546" s="333">
        <v>180</v>
      </c>
      <c r="W546" s="333">
        <v>41</v>
      </c>
      <c r="X546" s="333">
        <v>2786</v>
      </c>
      <c r="Y546" s="333">
        <v>2023</v>
      </c>
      <c r="Z546" s="333">
        <v>559</v>
      </c>
      <c r="AA546" s="333">
        <v>162</v>
      </c>
      <c r="AB546" s="333">
        <v>42</v>
      </c>
      <c r="AC546" s="333">
        <v>2673</v>
      </c>
      <c r="AD546" s="333">
        <v>1904</v>
      </c>
      <c r="AE546" s="333">
        <v>552</v>
      </c>
      <c r="AF546" s="333">
        <v>194</v>
      </c>
      <c r="AG546" s="333">
        <v>23</v>
      </c>
      <c r="AH546" s="333">
        <v>2799</v>
      </c>
      <c r="AI546" s="333">
        <v>1992</v>
      </c>
      <c r="AJ546" s="333">
        <v>562</v>
      </c>
      <c r="AK546" s="333">
        <v>212</v>
      </c>
      <c r="AL546" s="333">
        <v>33</v>
      </c>
    </row>
    <row r="547" spans="1:38" ht="33.75" customHeight="1" x14ac:dyDescent="0.2">
      <c r="A547" s="539"/>
      <c r="B547" s="347"/>
      <c r="K547" s="542"/>
      <c r="L547" s="332" t="s">
        <v>43</v>
      </c>
      <c r="M547" s="351"/>
      <c r="N547" s="333">
        <v>2152</v>
      </c>
      <c r="O547" s="333">
        <v>1443</v>
      </c>
      <c r="P547" s="333">
        <v>532</v>
      </c>
      <c r="Q547" s="333">
        <v>124</v>
      </c>
      <c r="R547" s="333">
        <v>53</v>
      </c>
      <c r="S547" s="333">
        <v>2063</v>
      </c>
      <c r="T547" s="333">
        <v>1381</v>
      </c>
      <c r="U547" s="333">
        <v>496</v>
      </c>
      <c r="V547" s="333">
        <v>118</v>
      </c>
      <c r="W547" s="333">
        <v>68</v>
      </c>
      <c r="X547" s="333">
        <v>2055</v>
      </c>
      <c r="Y547" s="333">
        <v>1322</v>
      </c>
      <c r="Z547" s="333">
        <v>543</v>
      </c>
      <c r="AA547" s="333">
        <v>119</v>
      </c>
      <c r="AB547" s="333">
        <v>71</v>
      </c>
      <c r="AC547" s="333">
        <v>2133</v>
      </c>
      <c r="AD547" s="333">
        <v>1360</v>
      </c>
      <c r="AE547" s="333">
        <v>590</v>
      </c>
      <c r="AF547" s="333">
        <v>134</v>
      </c>
      <c r="AG547" s="333">
        <v>49</v>
      </c>
      <c r="AH547" s="333">
        <v>2165</v>
      </c>
      <c r="AI547" s="333">
        <v>1369</v>
      </c>
      <c r="AJ547" s="333">
        <v>582</v>
      </c>
      <c r="AK547" s="333">
        <v>150</v>
      </c>
      <c r="AL547" s="333">
        <v>64</v>
      </c>
    </row>
    <row r="548" spans="1:38" ht="33.75" customHeight="1" x14ac:dyDescent="0.2">
      <c r="A548" s="539"/>
      <c r="B548" s="347"/>
      <c r="K548" s="542"/>
      <c r="L548" s="332" t="s">
        <v>44</v>
      </c>
      <c r="M548" s="351"/>
      <c r="N548" s="333">
        <v>1711</v>
      </c>
      <c r="O548" s="333">
        <v>1045</v>
      </c>
      <c r="P548" s="333">
        <v>511</v>
      </c>
      <c r="Q548" s="333">
        <v>93</v>
      </c>
      <c r="R548" s="333">
        <v>62</v>
      </c>
      <c r="S548" s="333">
        <v>1485</v>
      </c>
      <c r="T548" s="333">
        <v>887</v>
      </c>
      <c r="U548" s="333">
        <v>443</v>
      </c>
      <c r="V548" s="333">
        <v>70</v>
      </c>
      <c r="W548" s="333">
        <v>85</v>
      </c>
      <c r="X548" s="333">
        <v>1450</v>
      </c>
      <c r="Y548" s="333">
        <v>838</v>
      </c>
      <c r="Z548" s="333">
        <v>472</v>
      </c>
      <c r="AA548" s="333">
        <v>86</v>
      </c>
      <c r="AB548" s="333">
        <v>54</v>
      </c>
      <c r="AC548" s="333">
        <v>1507</v>
      </c>
      <c r="AD548" s="333">
        <v>886</v>
      </c>
      <c r="AE548" s="333">
        <v>473</v>
      </c>
      <c r="AF548" s="333">
        <v>104</v>
      </c>
      <c r="AG548" s="333">
        <v>44</v>
      </c>
      <c r="AH548" s="333">
        <v>1517</v>
      </c>
      <c r="AI548" s="333">
        <v>872</v>
      </c>
      <c r="AJ548" s="333">
        <v>468</v>
      </c>
      <c r="AK548" s="333">
        <v>138</v>
      </c>
      <c r="AL548" s="333">
        <v>39</v>
      </c>
    </row>
    <row r="549" spans="1:38" ht="33.75" customHeight="1" x14ac:dyDescent="0.2">
      <c r="A549" s="539"/>
      <c r="B549" s="347"/>
      <c r="K549" s="542"/>
      <c r="L549" s="332" t="s">
        <v>46</v>
      </c>
      <c r="M549" s="351"/>
      <c r="N549" s="333">
        <v>1203</v>
      </c>
      <c r="O549" s="333">
        <v>661</v>
      </c>
      <c r="P549" s="333">
        <v>433</v>
      </c>
      <c r="Q549" s="333">
        <v>55</v>
      </c>
      <c r="R549" s="333">
        <v>54</v>
      </c>
      <c r="S549" s="333">
        <v>1028</v>
      </c>
      <c r="T549" s="333">
        <v>519</v>
      </c>
      <c r="U549" s="333">
        <v>385</v>
      </c>
      <c r="V549" s="333">
        <v>61</v>
      </c>
      <c r="W549" s="333">
        <v>63</v>
      </c>
      <c r="X549" s="333">
        <v>967</v>
      </c>
      <c r="Y549" s="333">
        <v>496</v>
      </c>
      <c r="Z549" s="333">
        <v>385</v>
      </c>
      <c r="AA549" s="333">
        <v>43</v>
      </c>
      <c r="AB549" s="333">
        <v>43</v>
      </c>
      <c r="AC549" s="333">
        <v>950</v>
      </c>
      <c r="AD549" s="333">
        <v>478</v>
      </c>
      <c r="AE549" s="333">
        <v>364</v>
      </c>
      <c r="AF549" s="333">
        <v>70</v>
      </c>
      <c r="AG549" s="333">
        <v>38</v>
      </c>
      <c r="AH549" s="333">
        <v>908</v>
      </c>
      <c r="AI549" s="333">
        <v>440</v>
      </c>
      <c r="AJ549" s="333">
        <v>332</v>
      </c>
      <c r="AK549" s="333">
        <v>101</v>
      </c>
      <c r="AL549" s="333">
        <v>35</v>
      </c>
    </row>
    <row r="550" spans="1:38" ht="33.75" customHeight="1" x14ac:dyDescent="0.2">
      <c r="A550" s="539"/>
      <c r="B550" s="347"/>
      <c r="K550" s="542"/>
      <c r="L550" s="332" t="s">
        <v>47</v>
      </c>
      <c r="M550" s="351"/>
      <c r="N550" s="333">
        <v>964</v>
      </c>
      <c r="O550" s="333">
        <v>473</v>
      </c>
      <c r="P550" s="333">
        <v>382</v>
      </c>
      <c r="Q550" s="333">
        <v>50</v>
      </c>
      <c r="R550" s="333">
        <v>59</v>
      </c>
      <c r="S550" s="333">
        <v>787</v>
      </c>
      <c r="T550" s="333">
        <v>395</v>
      </c>
      <c r="U550" s="333">
        <v>299</v>
      </c>
      <c r="V550" s="333">
        <v>39</v>
      </c>
      <c r="W550" s="333">
        <v>54</v>
      </c>
      <c r="X550" s="333">
        <v>758</v>
      </c>
      <c r="Y550" s="333">
        <v>367</v>
      </c>
      <c r="Z550" s="333">
        <v>310</v>
      </c>
      <c r="AA550" s="333">
        <v>45</v>
      </c>
      <c r="AB550" s="333">
        <v>36</v>
      </c>
      <c r="AC550" s="333">
        <v>636</v>
      </c>
      <c r="AD550" s="333">
        <v>293</v>
      </c>
      <c r="AE550" s="333">
        <v>255</v>
      </c>
      <c r="AF550" s="333">
        <v>55</v>
      </c>
      <c r="AG550" s="333">
        <v>33</v>
      </c>
      <c r="AH550" s="333">
        <v>633</v>
      </c>
      <c r="AI550" s="333">
        <v>279</v>
      </c>
      <c r="AJ550" s="333">
        <v>265</v>
      </c>
      <c r="AK550" s="333">
        <v>66</v>
      </c>
      <c r="AL550" s="333">
        <v>23</v>
      </c>
    </row>
    <row r="551" spans="1:38" ht="33.75" customHeight="1" x14ac:dyDescent="0.2">
      <c r="A551" s="539"/>
      <c r="B551" s="347"/>
      <c r="K551" s="542"/>
      <c r="L551" s="332" t="s">
        <v>292</v>
      </c>
      <c r="M551" s="351"/>
      <c r="N551" s="333">
        <v>919</v>
      </c>
      <c r="O551" s="333">
        <v>433</v>
      </c>
      <c r="P551" s="333">
        <v>379</v>
      </c>
      <c r="Q551" s="333">
        <v>48</v>
      </c>
      <c r="R551" s="333">
        <v>59</v>
      </c>
      <c r="S551" s="333">
        <v>708</v>
      </c>
      <c r="T551" s="333">
        <v>341</v>
      </c>
      <c r="U551" s="333">
        <v>297</v>
      </c>
      <c r="V551" s="333">
        <v>29</v>
      </c>
      <c r="W551" s="333">
        <v>41</v>
      </c>
      <c r="X551" s="333">
        <v>640</v>
      </c>
      <c r="Y551" s="333">
        <v>281</v>
      </c>
      <c r="Z551" s="333">
        <v>291</v>
      </c>
      <c r="AA551" s="333">
        <v>37</v>
      </c>
      <c r="AB551" s="333">
        <v>31</v>
      </c>
      <c r="AC551" s="333">
        <v>511</v>
      </c>
      <c r="AD551" s="333">
        <v>225</v>
      </c>
      <c r="AE551" s="333">
        <v>227</v>
      </c>
      <c r="AF551" s="333">
        <v>39</v>
      </c>
      <c r="AG551" s="333">
        <v>20</v>
      </c>
      <c r="AH551" s="333">
        <v>459</v>
      </c>
      <c r="AI551" s="333">
        <v>194</v>
      </c>
      <c r="AJ551" s="333">
        <v>202</v>
      </c>
      <c r="AK551" s="333">
        <v>44</v>
      </c>
      <c r="AL551" s="333">
        <v>19</v>
      </c>
    </row>
    <row r="552" spans="1:38" ht="33.75" customHeight="1" x14ac:dyDescent="0.2">
      <c r="A552" s="539"/>
      <c r="B552" s="347"/>
      <c r="K552" s="542"/>
      <c r="L552" s="332" t="s">
        <v>49</v>
      </c>
      <c r="M552" s="351"/>
      <c r="N552" s="333">
        <v>712</v>
      </c>
      <c r="O552" s="333">
        <v>337</v>
      </c>
      <c r="P552" s="333">
        <v>304</v>
      </c>
      <c r="Q552" s="333">
        <v>32</v>
      </c>
      <c r="R552" s="333">
        <v>39</v>
      </c>
      <c r="S552" s="333">
        <v>753</v>
      </c>
      <c r="T552" s="333">
        <v>352</v>
      </c>
      <c r="U552" s="333">
        <v>297</v>
      </c>
      <c r="V552" s="333">
        <v>49</v>
      </c>
      <c r="W552" s="333">
        <v>55</v>
      </c>
      <c r="X552" s="333">
        <v>582</v>
      </c>
      <c r="Y552" s="333">
        <v>257</v>
      </c>
      <c r="Z552" s="333">
        <v>251</v>
      </c>
      <c r="AA552" s="333">
        <v>35</v>
      </c>
      <c r="AB552" s="333">
        <v>39</v>
      </c>
      <c r="AC552" s="333">
        <v>447</v>
      </c>
      <c r="AD552" s="333">
        <v>199</v>
      </c>
      <c r="AE552" s="333">
        <v>196</v>
      </c>
      <c r="AF552" s="333">
        <v>37</v>
      </c>
      <c r="AG552" s="333">
        <v>15</v>
      </c>
      <c r="AH552" s="333">
        <v>390</v>
      </c>
      <c r="AI552" s="333">
        <v>153</v>
      </c>
      <c r="AJ552" s="333">
        <v>165</v>
      </c>
      <c r="AK552" s="333">
        <v>47</v>
      </c>
      <c r="AL552" s="333">
        <v>25</v>
      </c>
    </row>
    <row r="553" spans="1:38" ht="33.75" customHeight="1" x14ac:dyDescent="0.2">
      <c r="A553" s="539"/>
      <c r="B553" s="347"/>
      <c r="K553" s="542"/>
      <c r="L553" s="332" t="s">
        <v>50</v>
      </c>
      <c r="M553" s="351"/>
      <c r="N553" s="333">
        <v>559</v>
      </c>
      <c r="O553" s="333">
        <v>253</v>
      </c>
      <c r="P553" s="333">
        <v>239</v>
      </c>
      <c r="Q553" s="333">
        <v>38</v>
      </c>
      <c r="R553" s="333">
        <v>29</v>
      </c>
      <c r="S553" s="333">
        <v>506</v>
      </c>
      <c r="T553" s="333">
        <v>238</v>
      </c>
      <c r="U553" s="333">
        <v>211</v>
      </c>
      <c r="V553" s="333">
        <v>27</v>
      </c>
      <c r="W553" s="333">
        <v>30</v>
      </c>
      <c r="X553" s="333">
        <v>557</v>
      </c>
      <c r="Y553" s="333">
        <v>217</v>
      </c>
      <c r="Z553" s="333">
        <v>287</v>
      </c>
      <c r="AA553" s="333">
        <v>27</v>
      </c>
      <c r="AB553" s="333">
        <v>26</v>
      </c>
      <c r="AC553" s="333">
        <v>410</v>
      </c>
      <c r="AD553" s="333">
        <v>183</v>
      </c>
      <c r="AE553" s="333">
        <v>179</v>
      </c>
      <c r="AF553" s="333">
        <v>34</v>
      </c>
      <c r="AG553" s="333">
        <v>14</v>
      </c>
      <c r="AH553" s="333">
        <v>338</v>
      </c>
      <c r="AI553" s="333">
        <v>152</v>
      </c>
      <c r="AJ553" s="333">
        <v>131</v>
      </c>
      <c r="AK553" s="333">
        <v>40</v>
      </c>
      <c r="AL553" s="333">
        <v>15</v>
      </c>
    </row>
    <row r="554" spans="1:38" ht="22.5" customHeight="1" x14ac:dyDescent="0.2">
      <c r="A554" s="539" t="s">
        <v>254</v>
      </c>
      <c r="B554" s="347"/>
      <c r="K554" s="542" t="s">
        <v>123</v>
      </c>
      <c r="L554" s="332" t="s">
        <v>101</v>
      </c>
      <c r="M554" s="351"/>
      <c r="N554" s="333">
        <v>6394</v>
      </c>
      <c r="O554" s="333">
        <v>4002</v>
      </c>
      <c r="P554" s="333">
        <v>1889</v>
      </c>
      <c r="Q554" s="333">
        <v>352</v>
      </c>
      <c r="R554" s="333">
        <v>151</v>
      </c>
      <c r="S554" s="333">
        <v>6323</v>
      </c>
      <c r="T554" s="333">
        <v>3867</v>
      </c>
      <c r="U554" s="333">
        <v>1921</v>
      </c>
      <c r="V554" s="333">
        <v>356</v>
      </c>
      <c r="W554" s="333">
        <v>179</v>
      </c>
      <c r="X554" s="333">
        <v>6397</v>
      </c>
      <c r="Y554" s="333">
        <v>4067</v>
      </c>
      <c r="Z554" s="333">
        <v>1871</v>
      </c>
      <c r="AA554" s="333">
        <v>309</v>
      </c>
      <c r="AB554" s="333">
        <v>150</v>
      </c>
      <c r="AC554" s="333">
        <v>6067</v>
      </c>
      <c r="AD554" s="333">
        <v>3873</v>
      </c>
      <c r="AE554" s="333">
        <v>1679</v>
      </c>
      <c r="AF554" s="333">
        <v>322</v>
      </c>
      <c r="AG554" s="333">
        <v>193</v>
      </c>
      <c r="AH554" s="333">
        <v>6166</v>
      </c>
      <c r="AI554" s="333">
        <v>3853</v>
      </c>
      <c r="AJ554" s="333">
        <v>1841</v>
      </c>
      <c r="AK554" s="333">
        <v>280</v>
      </c>
      <c r="AL554" s="333">
        <v>192</v>
      </c>
    </row>
    <row r="555" spans="1:38" ht="22.5" customHeight="1" x14ac:dyDescent="0.2">
      <c r="A555" s="539"/>
      <c r="B555" s="347"/>
      <c r="K555" s="542"/>
      <c r="L555" s="332" t="s">
        <v>102</v>
      </c>
      <c r="M555" s="351"/>
      <c r="N555" s="333">
        <v>5206</v>
      </c>
      <c r="O555" s="333">
        <v>3090</v>
      </c>
      <c r="P555" s="333">
        <v>1641</v>
      </c>
      <c r="Q555" s="333">
        <v>343</v>
      </c>
      <c r="R555" s="333">
        <v>132</v>
      </c>
      <c r="S555" s="333">
        <v>5017</v>
      </c>
      <c r="T555" s="333">
        <v>2851</v>
      </c>
      <c r="U555" s="333">
        <v>1737</v>
      </c>
      <c r="V555" s="333">
        <v>289</v>
      </c>
      <c r="W555" s="333">
        <v>140</v>
      </c>
      <c r="X555" s="333">
        <v>4883</v>
      </c>
      <c r="Y555" s="333">
        <v>2818</v>
      </c>
      <c r="Z555" s="333">
        <v>1673</v>
      </c>
      <c r="AA555" s="333">
        <v>277</v>
      </c>
      <c r="AB555" s="333">
        <v>115</v>
      </c>
      <c r="AC555" s="333">
        <v>4679</v>
      </c>
      <c r="AD555" s="333">
        <v>2683</v>
      </c>
      <c r="AE555" s="333">
        <v>1562</v>
      </c>
      <c r="AF555" s="333">
        <v>277</v>
      </c>
      <c r="AG555" s="333">
        <v>157</v>
      </c>
      <c r="AH555" s="333">
        <v>4498</v>
      </c>
      <c r="AI555" s="333">
        <v>2588</v>
      </c>
      <c r="AJ555" s="333">
        <v>1525</v>
      </c>
      <c r="AK555" s="333">
        <v>238</v>
      </c>
      <c r="AL555" s="333">
        <v>147</v>
      </c>
    </row>
    <row r="556" spans="1:38" ht="22.5" customHeight="1" x14ac:dyDescent="0.2">
      <c r="A556" s="539"/>
      <c r="B556" s="347"/>
      <c r="K556" s="542"/>
      <c r="L556" s="332" t="s">
        <v>54</v>
      </c>
      <c r="M556" s="351"/>
      <c r="N556" s="333">
        <v>11419</v>
      </c>
      <c r="O556" s="333">
        <v>7001</v>
      </c>
      <c r="P556" s="333">
        <v>3454</v>
      </c>
      <c r="Q556" s="333">
        <v>685</v>
      </c>
      <c r="R556" s="333">
        <v>279</v>
      </c>
      <c r="S556" s="333">
        <v>11158</v>
      </c>
      <c r="T556" s="333">
        <v>6641</v>
      </c>
      <c r="U556" s="333">
        <v>3568</v>
      </c>
      <c r="V556" s="333">
        <v>637</v>
      </c>
      <c r="W556" s="333">
        <v>312</v>
      </c>
      <c r="X556" s="333">
        <v>11075</v>
      </c>
      <c r="Y556" s="333">
        <v>6788</v>
      </c>
      <c r="Z556" s="333">
        <v>3454</v>
      </c>
      <c r="AA556" s="333">
        <v>574</v>
      </c>
      <c r="AB556" s="333">
        <v>259</v>
      </c>
      <c r="AC556" s="333">
        <v>10521</v>
      </c>
      <c r="AD556" s="333">
        <v>6460</v>
      </c>
      <c r="AE556" s="333">
        <v>3138</v>
      </c>
      <c r="AF556" s="333">
        <v>582</v>
      </c>
      <c r="AG556" s="333">
        <v>341</v>
      </c>
      <c r="AH556" s="333">
        <v>10401</v>
      </c>
      <c r="AI556" s="333">
        <v>6334</v>
      </c>
      <c r="AJ556" s="333">
        <v>3242</v>
      </c>
      <c r="AK556" s="333">
        <v>500</v>
      </c>
      <c r="AL556" s="333">
        <v>325</v>
      </c>
    </row>
    <row r="557" spans="1:38" ht="22.5" customHeight="1" x14ac:dyDescent="0.2">
      <c r="A557" s="539"/>
      <c r="B557" s="347"/>
      <c r="K557" s="542"/>
      <c r="L557" s="332" t="s">
        <v>55</v>
      </c>
      <c r="M557" s="351"/>
      <c r="N557" s="333">
        <v>179</v>
      </c>
      <c r="O557" s="333">
        <v>90</v>
      </c>
      <c r="P557" s="333">
        <v>75</v>
      </c>
      <c r="Q557" s="333">
        <v>10</v>
      </c>
      <c r="R557" s="333">
        <v>4</v>
      </c>
      <c r="S557" s="333">
        <v>182</v>
      </c>
      <c r="T557" s="333">
        <v>77</v>
      </c>
      <c r="U557" s="333">
        <v>90</v>
      </c>
      <c r="V557" s="333">
        <v>8</v>
      </c>
      <c r="W557" s="333">
        <v>7</v>
      </c>
      <c r="X557" s="333">
        <v>204</v>
      </c>
      <c r="Y557" s="333">
        <v>96</v>
      </c>
      <c r="Z557" s="333">
        <v>90</v>
      </c>
      <c r="AA557" s="333">
        <v>12</v>
      </c>
      <c r="AB557" s="333">
        <v>6</v>
      </c>
      <c r="AC557" s="333">
        <v>225</v>
      </c>
      <c r="AD557" s="333">
        <v>96</v>
      </c>
      <c r="AE557" s="333">
        <v>103</v>
      </c>
      <c r="AF557" s="333">
        <v>17</v>
      </c>
      <c r="AG557" s="333">
        <v>9</v>
      </c>
      <c r="AH557" s="333">
        <v>262</v>
      </c>
      <c r="AI557" s="333">
        <v>106</v>
      </c>
      <c r="AJ557" s="333">
        <v>124</v>
      </c>
      <c r="AK557" s="333">
        <v>18</v>
      </c>
      <c r="AL557" s="333">
        <v>14</v>
      </c>
    </row>
    <row r="558" spans="1:38" ht="22.5" customHeight="1" x14ac:dyDescent="0.2">
      <c r="A558" s="539"/>
      <c r="B558" s="347"/>
      <c r="K558" s="542"/>
      <c r="L558" s="332" t="s">
        <v>284</v>
      </c>
      <c r="M558" s="351"/>
      <c r="N558" s="333">
        <v>17</v>
      </c>
      <c r="O558" s="333">
        <v>6</v>
      </c>
      <c r="P558" s="333">
        <v>10</v>
      </c>
      <c r="Q558" s="333">
        <v>1</v>
      </c>
      <c r="R558" s="334">
        <v>0</v>
      </c>
      <c r="S558" s="333">
        <v>16</v>
      </c>
      <c r="T558" s="333">
        <v>7</v>
      </c>
      <c r="U558" s="333">
        <v>7</v>
      </c>
      <c r="V558" s="334">
        <v>0</v>
      </c>
      <c r="W558" s="333">
        <v>2</v>
      </c>
      <c r="X558" s="333">
        <v>22</v>
      </c>
      <c r="Y558" s="333">
        <v>6</v>
      </c>
      <c r="Z558" s="333">
        <v>12</v>
      </c>
      <c r="AA558" s="333">
        <v>3</v>
      </c>
      <c r="AB558" s="333">
        <v>1</v>
      </c>
      <c r="AC558" s="333">
        <v>21</v>
      </c>
      <c r="AD558" s="333">
        <v>6</v>
      </c>
      <c r="AE558" s="333">
        <v>13</v>
      </c>
      <c r="AF558" s="333">
        <v>1</v>
      </c>
      <c r="AG558" s="333">
        <v>1</v>
      </c>
      <c r="AH558" s="333">
        <v>15</v>
      </c>
      <c r="AI558" s="333">
        <v>4</v>
      </c>
      <c r="AJ558" s="333">
        <v>11</v>
      </c>
      <c r="AK558" s="334">
        <v>0</v>
      </c>
      <c r="AL558" s="334">
        <v>0</v>
      </c>
    </row>
    <row r="559" spans="1:38" ht="22.5" customHeight="1" x14ac:dyDescent="0.2">
      <c r="A559" s="539"/>
      <c r="B559" s="347"/>
      <c r="K559" s="542"/>
      <c r="L559" s="332" t="s">
        <v>57</v>
      </c>
      <c r="M559" s="351"/>
      <c r="N559" s="333">
        <v>1</v>
      </c>
      <c r="O559" s="334">
        <v>0</v>
      </c>
      <c r="P559" s="333">
        <v>1</v>
      </c>
      <c r="Q559" s="334">
        <v>0</v>
      </c>
      <c r="R559" s="334">
        <v>0</v>
      </c>
      <c r="S559" s="333">
        <v>5</v>
      </c>
      <c r="T559" s="333">
        <v>1</v>
      </c>
      <c r="U559" s="333">
        <v>4</v>
      </c>
      <c r="V559" s="334">
        <v>0</v>
      </c>
      <c r="W559" s="334">
        <v>0</v>
      </c>
      <c r="X559" s="333">
        <v>3</v>
      </c>
      <c r="Y559" s="334">
        <v>0</v>
      </c>
      <c r="Z559" s="333">
        <v>3</v>
      </c>
      <c r="AA559" s="334">
        <v>0</v>
      </c>
      <c r="AB559" s="334">
        <v>0</v>
      </c>
      <c r="AC559" s="333">
        <v>2</v>
      </c>
      <c r="AD559" s="333">
        <v>2</v>
      </c>
      <c r="AE559" s="334">
        <v>0</v>
      </c>
      <c r="AF559" s="334">
        <v>0</v>
      </c>
      <c r="AG559" s="334">
        <v>0</v>
      </c>
      <c r="AH559" s="333">
        <v>2</v>
      </c>
      <c r="AI559" s="333">
        <v>1</v>
      </c>
      <c r="AJ559" s="333">
        <v>1</v>
      </c>
      <c r="AK559" s="334">
        <v>0</v>
      </c>
      <c r="AL559" s="334">
        <v>0</v>
      </c>
    </row>
    <row r="560" spans="1:38" ht="22.5" customHeight="1" x14ac:dyDescent="0.2">
      <c r="A560" s="539"/>
      <c r="B560" s="347"/>
      <c r="K560" s="542"/>
      <c r="L560" s="332" t="s">
        <v>285</v>
      </c>
      <c r="M560" s="351"/>
      <c r="N560" s="333">
        <v>190</v>
      </c>
      <c r="O560" s="333">
        <v>112</v>
      </c>
      <c r="P560" s="333">
        <v>49</v>
      </c>
      <c r="Q560" s="333">
        <v>15</v>
      </c>
      <c r="R560" s="333">
        <v>14</v>
      </c>
      <c r="S560" s="333">
        <v>208</v>
      </c>
      <c r="T560" s="333">
        <v>114</v>
      </c>
      <c r="U560" s="333">
        <v>70</v>
      </c>
      <c r="V560" s="333">
        <v>13</v>
      </c>
      <c r="W560" s="333">
        <v>11</v>
      </c>
      <c r="X560" s="333">
        <v>211</v>
      </c>
      <c r="Y560" s="333">
        <v>130</v>
      </c>
      <c r="Z560" s="333">
        <v>63</v>
      </c>
      <c r="AA560" s="333">
        <v>4</v>
      </c>
      <c r="AB560" s="333">
        <v>14</v>
      </c>
      <c r="AC560" s="333">
        <v>191</v>
      </c>
      <c r="AD560" s="333">
        <v>120</v>
      </c>
      <c r="AE560" s="333">
        <v>49</v>
      </c>
      <c r="AF560" s="333">
        <v>11</v>
      </c>
      <c r="AG560" s="333">
        <v>11</v>
      </c>
      <c r="AH560" s="333">
        <v>185</v>
      </c>
      <c r="AI560" s="333">
        <v>122</v>
      </c>
      <c r="AJ560" s="333">
        <v>44</v>
      </c>
      <c r="AK560" s="333">
        <v>7</v>
      </c>
      <c r="AL560" s="333">
        <v>12</v>
      </c>
    </row>
    <row r="561" spans="1:38" ht="22.5" x14ac:dyDescent="0.2">
      <c r="A561" s="539"/>
      <c r="B561" s="347"/>
      <c r="K561" s="542"/>
      <c r="L561" s="332" t="s">
        <v>286</v>
      </c>
      <c r="M561" s="351"/>
      <c r="N561" s="333">
        <v>2597</v>
      </c>
      <c r="O561" s="333">
        <v>1411</v>
      </c>
      <c r="P561" s="333">
        <v>914</v>
      </c>
      <c r="Q561" s="333">
        <v>194</v>
      </c>
      <c r="R561" s="333">
        <v>78</v>
      </c>
      <c r="S561" s="333">
        <v>2650</v>
      </c>
      <c r="T561" s="333">
        <v>1424</v>
      </c>
      <c r="U561" s="333">
        <v>941</v>
      </c>
      <c r="V561" s="333">
        <v>182</v>
      </c>
      <c r="W561" s="333">
        <v>103</v>
      </c>
      <c r="X561" s="333">
        <v>2533</v>
      </c>
      <c r="Y561" s="333">
        <v>1430</v>
      </c>
      <c r="Z561" s="333">
        <v>896</v>
      </c>
      <c r="AA561" s="333">
        <v>140</v>
      </c>
      <c r="AB561" s="333">
        <v>67</v>
      </c>
      <c r="AC561" s="333">
        <v>2428</v>
      </c>
      <c r="AD561" s="333">
        <v>1331</v>
      </c>
      <c r="AE561" s="333">
        <v>828</v>
      </c>
      <c r="AF561" s="333">
        <v>148</v>
      </c>
      <c r="AG561" s="333">
        <v>121</v>
      </c>
      <c r="AH561" s="333">
        <v>2436</v>
      </c>
      <c r="AI561" s="333">
        <v>1381</v>
      </c>
      <c r="AJ561" s="333">
        <v>828</v>
      </c>
      <c r="AK561" s="333">
        <v>132</v>
      </c>
      <c r="AL561" s="333">
        <v>95</v>
      </c>
    </row>
    <row r="562" spans="1:38" ht="22.5" x14ac:dyDescent="0.2">
      <c r="A562" s="539"/>
      <c r="B562" s="347"/>
      <c r="K562" s="542"/>
      <c r="L562" s="332" t="s">
        <v>170</v>
      </c>
      <c r="M562" s="351"/>
      <c r="N562" s="333">
        <v>5851</v>
      </c>
      <c r="O562" s="333">
        <v>4098</v>
      </c>
      <c r="P562" s="333">
        <v>1336</v>
      </c>
      <c r="Q562" s="333">
        <v>304</v>
      </c>
      <c r="R562" s="333">
        <v>113</v>
      </c>
      <c r="S562" s="333">
        <v>5707</v>
      </c>
      <c r="T562" s="333">
        <v>3945</v>
      </c>
      <c r="U562" s="333">
        <v>1345</v>
      </c>
      <c r="V562" s="333">
        <v>296</v>
      </c>
      <c r="W562" s="333">
        <v>121</v>
      </c>
      <c r="X562" s="333">
        <v>5786</v>
      </c>
      <c r="Y562" s="333">
        <v>4044</v>
      </c>
      <c r="Z562" s="333">
        <v>1312</v>
      </c>
      <c r="AA562" s="333">
        <v>306</v>
      </c>
      <c r="AB562" s="333">
        <v>124</v>
      </c>
      <c r="AC562" s="333">
        <v>5455</v>
      </c>
      <c r="AD562" s="333">
        <v>3841</v>
      </c>
      <c r="AE562" s="333">
        <v>1165</v>
      </c>
      <c r="AF562" s="333">
        <v>288</v>
      </c>
      <c r="AG562" s="333">
        <v>161</v>
      </c>
      <c r="AH562" s="333">
        <v>5331</v>
      </c>
      <c r="AI562" s="333">
        <v>3743</v>
      </c>
      <c r="AJ562" s="333">
        <v>1167</v>
      </c>
      <c r="AK562" s="333">
        <v>260</v>
      </c>
      <c r="AL562" s="333">
        <v>161</v>
      </c>
    </row>
    <row r="563" spans="1:38" ht="22.5" x14ac:dyDescent="0.2">
      <c r="A563" s="539"/>
      <c r="B563" s="347"/>
      <c r="K563" s="542"/>
      <c r="L563" s="332" t="s">
        <v>60</v>
      </c>
      <c r="M563" s="351"/>
      <c r="N563" s="333">
        <v>644</v>
      </c>
      <c r="O563" s="333">
        <v>229</v>
      </c>
      <c r="P563" s="333">
        <v>364</v>
      </c>
      <c r="Q563" s="333">
        <v>39</v>
      </c>
      <c r="R563" s="333">
        <v>12</v>
      </c>
      <c r="S563" s="333">
        <v>617</v>
      </c>
      <c r="T563" s="333">
        <v>190</v>
      </c>
      <c r="U563" s="333">
        <v>370</v>
      </c>
      <c r="V563" s="333">
        <v>34</v>
      </c>
      <c r="W563" s="333">
        <v>23</v>
      </c>
      <c r="X563" s="333">
        <v>657</v>
      </c>
      <c r="Y563" s="333">
        <v>216</v>
      </c>
      <c r="Z563" s="333">
        <v>389</v>
      </c>
      <c r="AA563" s="333">
        <v>35</v>
      </c>
      <c r="AB563" s="333">
        <v>17</v>
      </c>
      <c r="AC563" s="333">
        <v>676</v>
      </c>
      <c r="AD563" s="333">
        <v>228</v>
      </c>
      <c r="AE563" s="333">
        <v>401</v>
      </c>
      <c r="AF563" s="333">
        <v>33</v>
      </c>
      <c r="AG563" s="333">
        <v>14</v>
      </c>
      <c r="AH563" s="333">
        <v>701</v>
      </c>
      <c r="AI563" s="333">
        <v>228</v>
      </c>
      <c r="AJ563" s="333">
        <v>420</v>
      </c>
      <c r="AK563" s="333">
        <v>33</v>
      </c>
      <c r="AL563" s="333">
        <v>20</v>
      </c>
    </row>
    <row r="564" spans="1:38" ht="22.5" customHeight="1" x14ac:dyDescent="0.2">
      <c r="A564" s="539"/>
      <c r="B564" s="347"/>
      <c r="K564" s="542"/>
      <c r="L564" s="332" t="s">
        <v>171</v>
      </c>
      <c r="M564" s="351"/>
      <c r="N564" s="333">
        <v>1723</v>
      </c>
      <c r="O564" s="333">
        <v>931</v>
      </c>
      <c r="P564" s="333">
        <v>658</v>
      </c>
      <c r="Q564" s="333">
        <v>96</v>
      </c>
      <c r="R564" s="333">
        <v>38</v>
      </c>
      <c r="S564" s="333">
        <v>1715</v>
      </c>
      <c r="T564" s="333">
        <v>814</v>
      </c>
      <c r="U564" s="333">
        <v>759</v>
      </c>
      <c r="V564" s="333">
        <v>87</v>
      </c>
      <c r="W564" s="333">
        <v>55</v>
      </c>
      <c r="X564" s="333">
        <v>1694</v>
      </c>
      <c r="Y564" s="333">
        <v>793</v>
      </c>
      <c r="Z564" s="333">
        <v>779</v>
      </c>
      <c r="AA564" s="333">
        <v>81</v>
      </c>
      <c r="AB564" s="333">
        <v>41</v>
      </c>
      <c r="AC564" s="333">
        <v>1599</v>
      </c>
      <c r="AD564" s="333">
        <v>785</v>
      </c>
      <c r="AE564" s="333">
        <v>684</v>
      </c>
      <c r="AF564" s="333">
        <v>95</v>
      </c>
      <c r="AG564" s="333">
        <v>35</v>
      </c>
      <c r="AH564" s="333">
        <v>1658</v>
      </c>
      <c r="AI564" s="333">
        <v>767</v>
      </c>
      <c r="AJ564" s="333">
        <v>775</v>
      </c>
      <c r="AK564" s="333">
        <v>72</v>
      </c>
      <c r="AL564" s="333">
        <v>44</v>
      </c>
    </row>
    <row r="565" spans="1:38" ht="22.5" customHeight="1" x14ac:dyDescent="0.2">
      <c r="A565" s="539"/>
      <c r="B565" s="347"/>
      <c r="K565" s="542"/>
      <c r="L565" s="332" t="s">
        <v>287</v>
      </c>
      <c r="M565" s="351"/>
      <c r="N565" s="333">
        <v>595</v>
      </c>
      <c r="O565" s="333">
        <v>311</v>
      </c>
      <c r="P565" s="333">
        <v>209</v>
      </c>
      <c r="Q565" s="333">
        <v>47</v>
      </c>
      <c r="R565" s="333">
        <v>28</v>
      </c>
      <c r="S565" s="333">
        <v>443</v>
      </c>
      <c r="T565" s="333">
        <v>231</v>
      </c>
      <c r="U565" s="333">
        <v>173</v>
      </c>
      <c r="V565" s="333">
        <v>33</v>
      </c>
      <c r="W565" s="333">
        <v>6</v>
      </c>
      <c r="X565" s="333">
        <v>399</v>
      </c>
      <c r="Y565" s="333">
        <v>272</v>
      </c>
      <c r="Z565" s="333">
        <v>105</v>
      </c>
      <c r="AA565" s="333">
        <v>20</v>
      </c>
      <c r="AB565" s="333">
        <v>2</v>
      </c>
      <c r="AC565" s="333">
        <v>397</v>
      </c>
      <c r="AD565" s="333">
        <v>251</v>
      </c>
      <c r="AE565" s="333">
        <v>114</v>
      </c>
      <c r="AF565" s="333">
        <v>24</v>
      </c>
      <c r="AG565" s="333">
        <v>8</v>
      </c>
      <c r="AH565" s="333">
        <v>353</v>
      </c>
      <c r="AI565" s="333">
        <v>200</v>
      </c>
      <c r="AJ565" s="333">
        <v>132</v>
      </c>
      <c r="AK565" s="333">
        <v>14</v>
      </c>
      <c r="AL565" s="333">
        <v>7</v>
      </c>
    </row>
    <row r="566" spans="1:38" ht="22.5" customHeight="1" x14ac:dyDescent="0.2">
      <c r="A566" s="539"/>
      <c r="B566" s="347"/>
      <c r="K566" s="542"/>
      <c r="L566" s="332" t="s">
        <v>288</v>
      </c>
      <c r="M566" s="351"/>
      <c r="N566" s="333">
        <v>7095</v>
      </c>
      <c r="O566" s="333">
        <v>4957</v>
      </c>
      <c r="P566" s="333">
        <v>1623</v>
      </c>
      <c r="Q566" s="333">
        <v>372</v>
      </c>
      <c r="R566" s="333">
        <v>143</v>
      </c>
      <c r="S566" s="333">
        <v>7245</v>
      </c>
      <c r="T566" s="333">
        <v>4956</v>
      </c>
      <c r="U566" s="333">
        <v>1728</v>
      </c>
      <c r="V566" s="333">
        <v>391</v>
      </c>
      <c r="W566" s="333">
        <v>170</v>
      </c>
      <c r="X566" s="333">
        <v>7436</v>
      </c>
      <c r="Y566" s="333">
        <v>5215</v>
      </c>
      <c r="Z566" s="333">
        <v>1733</v>
      </c>
      <c r="AA566" s="333">
        <v>344</v>
      </c>
      <c r="AB566" s="333">
        <v>144</v>
      </c>
      <c r="AC566" s="333">
        <v>7093</v>
      </c>
      <c r="AD566" s="333">
        <v>4958</v>
      </c>
      <c r="AE566" s="333">
        <v>1578</v>
      </c>
      <c r="AF566" s="333">
        <v>366</v>
      </c>
      <c r="AG566" s="333">
        <v>191</v>
      </c>
      <c r="AH566" s="333">
        <v>7121</v>
      </c>
      <c r="AI566" s="333">
        <v>4971</v>
      </c>
      <c r="AJ566" s="333">
        <v>1651</v>
      </c>
      <c r="AK566" s="333">
        <v>291</v>
      </c>
      <c r="AL566" s="333">
        <v>208</v>
      </c>
    </row>
    <row r="567" spans="1:38" ht="22.5" customHeight="1" x14ac:dyDescent="0.2">
      <c r="A567" s="539"/>
      <c r="B567" s="347"/>
      <c r="K567" s="542"/>
      <c r="L567" s="332" t="s">
        <v>289</v>
      </c>
      <c r="M567" s="351"/>
      <c r="N567" s="333">
        <v>3593</v>
      </c>
      <c r="O567" s="333">
        <v>1692</v>
      </c>
      <c r="P567" s="333">
        <v>1540</v>
      </c>
      <c r="Q567" s="333">
        <v>258</v>
      </c>
      <c r="R567" s="333">
        <v>103</v>
      </c>
      <c r="S567" s="333">
        <v>3278</v>
      </c>
      <c r="T567" s="333">
        <v>1410</v>
      </c>
      <c r="U567" s="333">
        <v>1551</v>
      </c>
      <c r="V567" s="333">
        <v>210</v>
      </c>
      <c r="W567" s="333">
        <v>107</v>
      </c>
      <c r="X567" s="333">
        <v>3132</v>
      </c>
      <c r="Y567" s="333">
        <v>1365</v>
      </c>
      <c r="Z567" s="333">
        <v>1471</v>
      </c>
      <c r="AA567" s="333">
        <v>198</v>
      </c>
      <c r="AB567" s="333">
        <v>98</v>
      </c>
      <c r="AC567" s="333">
        <v>3042</v>
      </c>
      <c r="AD567" s="333">
        <v>1323</v>
      </c>
      <c r="AE567" s="333">
        <v>1393</v>
      </c>
      <c r="AF567" s="333">
        <v>195</v>
      </c>
      <c r="AG567" s="333">
        <v>131</v>
      </c>
      <c r="AH567" s="333">
        <v>2960</v>
      </c>
      <c r="AI567" s="333">
        <v>1230</v>
      </c>
      <c r="AJ567" s="333">
        <v>1433</v>
      </c>
      <c r="AK567" s="333">
        <v>194</v>
      </c>
      <c r="AL567" s="333">
        <v>103</v>
      </c>
    </row>
    <row r="568" spans="1:38" ht="22.5" customHeight="1" x14ac:dyDescent="0.2">
      <c r="A568" s="539"/>
      <c r="B568" s="347"/>
      <c r="K568" s="542"/>
      <c r="L568" s="332" t="s">
        <v>64</v>
      </c>
      <c r="M568" s="351"/>
      <c r="N568" s="333">
        <v>605</v>
      </c>
      <c r="O568" s="333">
        <v>319</v>
      </c>
      <c r="P568" s="333">
        <v>230</v>
      </c>
      <c r="Q568" s="333">
        <v>34</v>
      </c>
      <c r="R568" s="333">
        <v>22</v>
      </c>
      <c r="S568" s="333">
        <v>614</v>
      </c>
      <c r="T568" s="333">
        <v>277</v>
      </c>
      <c r="U568" s="333">
        <v>272</v>
      </c>
      <c r="V568" s="333">
        <v>34</v>
      </c>
      <c r="W568" s="333">
        <v>31</v>
      </c>
      <c r="X568" s="333">
        <v>551</v>
      </c>
      <c r="Y568" s="333">
        <v>230</v>
      </c>
      <c r="Z568" s="333">
        <v>265</v>
      </c>
      <c r="AA568" s="333">
        <v>37</v>
      </c>
      <c r="AB568" s="333">
        <v>19</v>
      </c>
      <c r="AC568" s="333">
        <v>508</v>
      </c>
      <c r="AD568" s="333">
        <v>231</v>
      </c>
      <c r="AE568" s="333">
        <v>225</v>
      </c>
      <c r="AF568" s="333">
        <v>31</v>
      </c>
      <c r="AG568" s="333">
        <v>21</v>
      </c>
      <c r="AH568" s="333">
        <v>489</v>
      </c>
      <c r="AI568" s="333">
        <v>202</v>
      </c>
      <c r="AJ568" s="333">
        <v>233</v>
      </c>
      <c r="AK568" s="333">
        <v>29</v>
      </c>
      <c r="AL568" s="333">
        <v>25</v>
      </c>
    </row>
    <row r="569" spans="1:38" ht="22.5" customHeight="1" x14ac:dyDescent="0.2">
      <c r="A569" s="539"/>
      <c r="B569" s="347"/>
      <c r="K569" s="542"/>
      <c r="L569" s="332" t="s">
        <v>290</v>
      </c>
      <c r="M569" s="351"/>
      <c r="N569" s="333">
        <v>307</v>
      </c>
      <c r="O569" s="333">
        <v>124</v>
      </c>
      <c r="P569" s="333">
        <v>137</v>
      </c>
      <c r="Q569" s="333">
        <v>31</v>
      </c>
      <c r="R569" s="333">
        <v>15</v>
      </c>
      <c r="S569" s="333">
        <v>203</v>
      </c>
      <c r="T569" s="333">
        <v>75</v>
      </c>
      <c r="U569" s="333">
        <v>107</v>
      </c>
      <c r="V569" s="333">
        <v>10</v>
      </c>
      <c r="W569" s="333">
        <v>11</v>
      </c>
      <c r="X569" s="333">
        <v>161</v>
      </c>
      <c r="Y569" s="333">
        <v>75</v>
      </c>
      <c r="Z569" s="333">
        <v>75</v>
      </c>
      <c r="AA569" s="333">
        <v>7</v>
      </c>
      <c r="AB569" s="333">
        <v>4</v>
      </c>
      <c r="AC569" s="333">
        <v>103</v>
      </c>
      <c r="AD569" s="333">
        <v>44</v>
      </c>
      <c r="AE569" s="333">
        <v>45</v>
      </c>
      <c r="AF569" s="333">
        <v>7</v>
      </c>
      <c r="AG569" s="333">
        <v>7</v>
      </c>
      <c r="AH569" s="333">
        <v>94</v>
      </c>
      <c r="AI569" s="333">
        <v>38</v>
      </c>
      <c r="AJ569" s="333">
        <v>49</v>
      </c>
      <c r="AK569" s="333">
        <v>4</v>
      </c>
      <c r="AL569" s="333">
        <v>3</v>
      </c>
    </row>
    <row r="570" spans="1:38" ht="22.5" x14ac:dyDescent="0.2">
      <c r="A570" s="539"/>
      <c r="B570" s="347"/>
      <c r="K570" s="542"/>
      <c r="L570" s="332" t="s">
        <v>40</v>
      </c>
      <c r="M570" s="351"/>
      <c r="N570" s="333">
        <v>196</v>
      </c>
      <c r="O570" s="333">
        <v>101</v>
      </c>
      <c r="P570" s="333">
        <v>70</v>
      </c>
      <c r="Q570" s="333">
        <v>24</v>
      </c>
      <c r="R570" s="333">
        <v>1</v>
      </c>
      <c r="S570" s="333">
        <v>194</v>
      </c>
      <c r="T570" s="333">
        <v>79</v>
      </c>
      <c r="U570" s="333">
        <v>80</v>
      </c>
      <c r="V570" s="333">
        <v>35</v>
      </c>
      <c r="W570" s="334">
        <v>0</v>
      </c>
      <c r="X570" s="333">
        <v>197</v>
      </c>
      <c r="Y570" s="333">
        <v>84</v>
      </c>
      <c r="Z570" s="333">
        <v>68</v>
      </c>
      <c r="AA570" s="333">
        <v>45</v>
      </c>
      <c r="AB570" s="334">
        <v>0</v>
      </c>
      <c r="AC570" s="333">
        <v>179</v>
      </c>
      <c r="AD570" s="333">
        <v>71</v>
      </c>
      <c r="AE570" s="333">
        <v>68</v>
      </c>
      <c r="AF570" s="333">
        <v>39</v>
      </c>
      <c r="AG570" s="333">
        <v>1</v>
      </c>
      <c r="AH570" s="333">
        <v>180</v>
      </c>
      <c r="AI570" s="333">
        <v>74</v>
      </c>
      <c r="AJ570" s="333">
        <v>70</v>
      </c>
      <c r="AK570" s="333">
        <v>34</v>
      </c>
      <c r="AL570" s="333">
        <v>2</v>
      </c>
    </row>
    <row r="571" spans="1:38" ht="22.5" x14ac:dyDescent="0.2">
      <c r="A571" s="539"/>
      <c r="B571" s="347"/>
      <c r="K571" s="542"/>
      <c r="L571" s="332" t="s">
        <v>291</v>
      </c>
      <c r="M571" s="351"/>
      <c r="N571" s="333">
        <v>7365</v>
      </c>
      <c r="O571" s="333">
        <v>5024</v>
      </c>
      <c r="P571" s="333">
        <v>1828</v>
      </c>
      <c r="Q571" s="333">
        <v>404</v>
      </c>
      <c r="R571" s="333">
        <v>109</v>
      </c>
      <c r="S571" s="333">
        <v>7515</v>
      </c>
      <c r="T571" s="333">
        <v>5002</v>
      </c>
      <c r="U571" s="333">
        <v>1968</v>
      </c>
      <c r="V571" s="333">
        <v>427</v>
      </c>
      <c r="W571" s="333">
        <v>118</v>
      </c>
      <c r="X571" s="333">
        <v>7847</v>
      </c>
      <c r="Y571" s="333">
        <v>5380</v>
      </c>
      <c r="Z571" s="333">
        <v>1975</v>
      </c>
      <c r="AA571" s="333">
        <v>379</v>
      </c>
      <c r="AB571" s="333">
        <v>113</v>
      </c>
      <c r="AC571" s="333">
        <v>7683</v>
      </c>
      <c r="AD571" s="333">
        <v>5173</v>
      </c>
      <c r="AE571" s="333">
        <v>1949</v>
      </c>
      <c r="AF571" s="333">
        <v>403</v>
      </c>
      <c r="AG571" s="333">
        <v>158</v>
      </c>
      <c r="AH571" s="333">
        <v>7917</v>
      </c>
      <c r="AI571" s="333">
        <v>5277</v>
      </c>
      <c r="AJ571" s="333">
        <v>2107</v>
      </c>
      <c r="AK571" s="333">
        <v>362</v>
      </c>
      <c r="AL571" s="333">
        <v>171</v>
      </c>
    </row>
    <row r="572" spans="1:38" ht="22.5" customHeight="1" x14ac:dyDescent="0.2">
      <c r="A572" s="539"/>
      <c r="B572" s="347"/>
      <c r="K572" s="542"/>
      <c r="L572" s="332" t="s">
        <v>293</v>
      </c>
      <c r="M572" s="351"/>
      <c r="N572" s="333">
        <v>804</v>
      </c>
      <c r="O572" s="333">
        <v>304</v>
      </c>
      <c r="P572" s="333">
        <v>395</v>
      </c>
      <c r="Q572" s="333">
        <v>63</v>
      </c>
      <c r="R572" s="333">
        <v>42</v>
      </c>
      <c r="S572" s="333">
        <v>869</v>
      </c>
      <c r="T572" s="333">
        <v>301</v>
      </c>
      <c r="U572" s="333">
        <v>453</v>
      </c>
      <c r="V572" s="333">
        <v>58</v>
      </c>
      <c r="W572" s="333">
        <v>57</v>
      </c>
      <c r="X572" s="333">
        <v>906</v>
      </c>
      <c r="Y572" s="333">
        <v>319</v>
      </c>
      <c r="Z572" s="333">
        <v>469</v>
      </c>
      <c r="AA572" s="333">
        <v>70</v>
      </c>
      <c r="AB572" s="333">
        <v>48</v>
      </c>
      <c r="AC572" s="333">
        <v>839</v>
      </c>
      <c r="AD572" s="333">
        <v>277</v>
      </c>
      <c r="AE572" s="333">
        <v>438</v>
      </c>
      <c r="AF572" s="333">
        <v>60</v>
      </c>
      <c r="AG572" s="333">
        <v>64</v>
      </c>
      <c r="AH572" s="333">
        <v>761</v>
      </c>
      <c r="AI572" s="333">
        <v>232</v>
      </c>
      <c r="AJ572" s="333">
        <v>423</v>
      </c>
      <c r="AK572" s="333">
        <v>39</v>
      </c>
      <c r="AL572" s="333">
        <v>67</v>
      </c>
    </row>
    <row r="573" spans="1:38" ht="22.5" customHeight="1" x14ac:dyDescent="0.2">
      <c r="A573" s="539"/>
      <c r="B573" s="347"/>
      <c r="K573" s="542"/>
      <c r="L573" s="332" t="s">
        <v>271</v>
      </c>
      <c r="M573" s="351"/>
      <c r="N573" s="333">
        <v>11600</v>
      </c>
      <c r="O573" s="333">
        <v>7092</v>
      </c>
      <c r="P573" s="333">
        <v>3530</v>
      </c>
      <c r="Q573" s="333">
        <v>695</v>
      </c>
      <c r="R573" s="333">
        <v>283</v>
      </c>
      <c r="S573" s="333">
        <v>11340</v>
      </c>
      <c r="T573" s="333">
        <v>6718</v>
      </c>
      <c r="U573" s="333">
        <v>3658</v>
      </c>
      <c r="V573" s="333">
        <v>645</v>
      </c>
      <c r="W573" s="333">
        <v>319</v>
      </c>
      <c r="X573" s="333">
        <v>11280</v>
      </c>
      <c r="Y573" s="333">
        <v>6885</v>
      </c>
      <c r="Z573" s="333">
        <v>3544</v>
      </c>
      <c r="AA573" s="333">
        <v>586</v>
      </c>
      <c r="AB573" s="333">
        <v>265</v>
      </c>
      <c r="AC573" s="333">
        <v>10746</v>
      </c>
      <c r="AD573" s="333">
        <v>6556</v>
      </c>
      <c r="AE573" s="333">
        <v>3241</v>
      </c>
      <c r="AF573" s="333">
        <v>599</v>
      </c>
      <c r="AG573" s="333">
        <v>350</v>
      </c>
      <c r="AH573" s="333">
        <v>10664</v>
      </c>
      <c r="AI573" s="333">
        <v>6441</v>
      </c>
      <c r="AJ573" s="333">
        <v>3366</v>
      </c>
      <c r="AK573" s="333">
        <v>518</v>
      </c>
      <c r="AL573" s="333">
        <v>339</v>
      </c>
    </row>
    <row r="574" spans="1:38" ht="22.5" x14ac:dyDescent="0.2">
      <c r="A574" s="539"/>
      <c r="B574" s="347"/>
      <c r="K574" s="542"/>
      <c r="L574" s="332" t="s">
        <v>359</v>
      </c>
      <c r="M574" s="351"/>
      <c r="N574" s="333">
        <v>10796</v>
      </c>
      <c r="O574" s="333">
        <v>6788</v>
      </c>
      <c r="P574" s="333">
        <v>3135</v>
      </c>
      <c r="Q574" s="333">
        <v>632</v>
      </c>
      <c r="R574" s="333">
        <v>241</v>
      </c>
      <c r="S574" s="333">
        <v>10471</v>
      </c>
      <c r="T574" s="333">
        <v>6417</v>
      </c>
      <c r="U574" s="333">
        <v>3205</v>
      </c>
      <c r="V574" s="333">
        <v>587</v>
      </c>
      <c r="W574" s="333">
        <v>262</v>
      </c>
      <c r="X574" s="333">
        <v>10374</v>
      </c>
      <c r="Y574" s="333">
        <v>6566</v>
      </c>
      <c r="Z574" s="333">
        <v>3075</v>
      </c>
      <c r="AA574" s="333">
        <v>516</v>
      </c>
      <c r="AB574" s="333">
        <v>217</v>
      </c>
      <c r="AC574" s="333">
        <v>9907</v>
      </c>
      <c r="AD574" s="333">
        <v>6279</v>
      </c>
      <c r="AE574" s="333">
        <v>2803</v>
      </c>
      <c r="AF574" s="333">
        <v>539</v>
      </c>
      <c r="AG574" s="333">
        <v>286</v>
      </c>
      <c r="AH574" s="333">
        <v>9903</v>
      </c>
      <c r="AI574" s="333">
        <v>6209</v>
      </c>
      <c r="AJ574" s="333">
        <v>2943</v>
      </c>
      <c r="AK574" s="333">
        <v>479</v>
      </c>
      <c r="AL574" s="333">
        <v>272</v>
      </c>
    </row>
    <row r="575" spans="1:38" ht="22.5" customHeight="1" x14ac:dyDescent="0.2">
      <c r="A575" s="539"/>
      <c r="B575" s="347"/>
      <c r="K575" s="542"/>
      <c r="L575" s="332" t="s">
        <v>41</v>
      </c>
      <c r="M575" s="351"/>
      <c r="N575" s="333">
        <v>2134</v>
      </c>
      <c r="O575" s="333">
        <v>1566</v>
      </c>
      <c r="P575" s="333">
        <v>463</v>
      </c>
      <c r="Q575" s="333">
        <v>90</v>
      </c>
      <c r="R575" s="333">
        <v>15</v>
      </c>
      <c r="S575" s="333">
        <v>2450</v>
      </c>
      <c r="T575" s="333">
        <v>1747</v>
      </c>
      <c r="U575" s="333">
        <v>560</v>
      </c>
      <c r="V575" s="333">
        <v>125</v>
      </c>
      <c r="W575" s="333">
        <v>18</v>
      </c>
      <c r="X575" s="333">
        <v>2472</v>
      </c>
      <c r="Y575" s="333">
        <v>1766</v>
      </c>
      <c r="Z575" s="333">
        <v>592</v>
      </c>
      <c r="AA575" s="333">
        <v>94</v>
      </c>
      <c r="AB575" s="333">
        <v>20</v>
      </c>
      <c r="AC575" s="333">
        <v>2493</v>
      </c>
      <c r="AD575" s="333">
        <v>1733</v>
      </c>
      <c r="AE575" s="333">
        <v>599</v>
      </c>
      <c r="AF575" s="333">
        <v>132</v>
      </c>
      <c r="AG575" s="333">
        <v>29</v>
      </c>
      <c r="AH575" s="333">
        <v>2608</v>
      </c>
      <c r="AI575" s="333">
        <v>1851</v>
      </c>
      <c r="AJ575" s="333">
        <v>617</v>
      </c>
      <c r="AK575" s="333">
        <v>104</v>
      </c>
      <c r="AL575" s="333">
        <v>36</v>
      </c>
    </row>
    <row r="576" spans="1:38" ht="22.5" customHeight="1" x14ac:dyDescent="0.2">
      <c r="A576" s="539"/>
      <c r="B576" s="347"/>
      <c r="K576" s="542"/>
      <c r="L576" s="332" t="s">
        <v>42</v>
      </c>
      <c r="M576" s="351"/>
      <c r="N576" s="333">
        <v>2179</v>
      </c>
      <c r="O576" s="333">
        <v>1562</v>
      </c>
      <c r="P576" s="333">
        <v>481</v>
      </c>
      <c r="Q576" s="333">
        <v>111</v>
      </c>
      <c r="R576" s="333">
        <v>25</v>
      </c>
      <c r="S576" s="333">
        <v>2237</v>
      </c>
      <c r="T576" s="333">
        <v>1601</v>
      </c>
      <c r="U576" s="333">
        <v>497</v>
      </c>
      <c r="V576" s="333">
        <v>110</v>
      </c>
      <c r="W576" s="333">
        <v>29</v>
      </c>
      <c r="X576" s="333">
        <v>2415</v>
      </c>
      <c r="Y576" s="333">
        <v>1783</v>
      </c>
      <c r="Z576" s="333">
        <v>511</v>
      </c>
      <c r="AA576" s="333">
        <v>95</v>
      </c>
      <c r="AB576" s="333">
        <v>26</v>
      </c>
      <c r="AC576" s="333">
        <v>2214</v>
      </c>
      <c r="AD576" s="333">
        <v>1585</v>
      </c>
      <c r="AE576" s="333">
        <v>483</v>
      </c>
      <c r="AF576" s="333">
        <v>99</v>
      </c>
      <c r="AG576" s="333">
        <v>47</v>
      </c>
      <c r="AH576" s="333">
        <v>2244</v>
      </c>
      <c r="AI576" s="333">
        <v>1592</v>
      </c>
      <c r="AJ576" s="333">
        <v>521</v>
      </c>
      <c r="AK576" s="333">
        <v>88</v>
      </c>
      <c r="AL576" s="333">
        <v>43</v>
      </c>
    </row>
    <row r="577" spans="1:38" ht="22.5" customHeight="1" x14ac:dyDescent="0.2">
      <c r="A577" s="539"/>
      <c r="B577" s="347"/>
      <c r="K577" s="542"/>
      <c r="L577" s="332" t="s">
        <v>43</v>
      </c>
      <c r="M577" s="351"/>
      <c r="N577" s="333">
        <v>1546</v>
      </c>
      <c r="O577" s="333">
        <v>1013</v>
      </c>
      <c r="P577" s="333">
        <v>407</v>
      </c>
      <c r="Q577" s="333">
        <v>97</v>
      </c>
      <c r="R577" s="333">
        <v>29</v>
      </c>
      <c r="S577" s="333">
        <v>1511</v>
      </c>
      <c r="T577" s="333">
        <v>940</v>
      </c>
      <c r="U577" s="333">
        <v>443</v>
      </c>
      <c r="V577" s="333">
        <v>92</v>
      </c>
      <c r="W577" s="333">
        <v>36</v>
      </c>
      <c r="X577" s="333">
        <v>1617</v>
      </c>
      <c r="Y577" s="333">
        <v>1074</v>
      </c>
      <c r="Z577" s="333">
        <v>423</v>
      </c>
      <c r="AA577" s="333">
        <v>82</v>
      </c>
      <c r="AB577" s="333">
        <v>38</v>
      </c>
      <c r="AC577" s="333">
        <v>1653</v>
      </c>
      <c r="AD577" s="333">
        <v>1106</v>
      </c>
      <c r="AE577" s="333">
        <v>413</v>
      </c>
      <c r="AF577" s="333">
        <v>86</v>
      </c>
      <c r="AG577" s="333">
        <v>48</v>
      </c>
      <c r="AH577" s="333">
        <v>1644</v>
      </c>
      <c r="AI577" s="333">
        <v>1044</v>
      </c>
      <c r="AJ577" s="333">
        <v>464</v>
      </c>
      <c r="AK577" s="333">
        <v>78</v>
      </c>
      <c r="AL577" s="333">
        <v>58</v>
      </c>
    </row>
    <row r="578" spans="1:38" ht="22.5" customHeight="1" x14ac:dyDescent="0.2">
      <c r="A578" s="539"/>
      <c r="B578" s="347"/>
      <c r="K578" s="542"/>
      <c r="L578" s="332" t="s">
        <v>44</v>
      </c>
      <c r="M578" s="351"/>
      <c r="N578" s="333">
        <v>1310</v>
      </c>
      <c r="O578" s="333">
        <v>782</v>
      </c>
      <c r="P578" s="333">
        <v>407</v>
      </c>
      <c r="Q578" s="333">
        <v>82</v>
      </c>
      <c r="R578" s="333">
        <v>39</v>
      </c>
      <c r="S578" s="333">
        <v>1123</v>
      </c>
      <c r="T578" s="333">
        <v>635</v>
      </c>
      <c r="U578" s="333">
        <v>388</v>
      </c>
      <c r="V578" s="333">
        <v>65</v>
      </c>
      <c r="W578" s="333">
        <v>35</v>
      </c>
      <c r="X578" s="333">
        <v>1146</v>
      </c>
      <c r="Y578" s="333">
        <v>673</v>
      </c>
      <c r="Z578" s="333">
        <v>381</v>
      </c>
      <c r="AA578" s="333">
        <v>63</v>
      </c>
      <c r="AB578" s="333">
        <v>29</v>
      </c>
      <c r="AC578" s="333">
        <v>1144</v>
      </c>
      <c r="AD578" s="333">
        <v>678</v>
      </c>
      <c r="AE578" s="333">
        <v>386</v>
      </c>
      <c r="AF578" s="333">
        <v>47</v>
      </c>
      <c r="AG578" s="333">
        <v>33</v>
      </c>
      <c r="AH578" s="333">
        <v>1241</v>
      </c>
      <c r="AI578" s="333">
        <v>716</v>
      </c>
      <c r="AJ578" s="333">
        <v>435</v>
      </c>
      <c r="AK578" s="333">
        <v>58</v>
      </c>
      <c r="AL578" s="333">
        <v>32</v>
      </c>
    </row>
    <row r="579" spans="1:38" ht="22.5" customHeight="1" x14ac:dyDescent="0.2">
      <c r="A579" s="539"/>
      <c r="B579" s="347"/>
      <c r="K579" s="542"/>
      <c r="L579" s="332" t="s">
        <v>46</v>
      </c>
      <c r="M579" s="351"/>
      <c r="N579" s="333">
        <v>930</v>
      </c>
      <c r="O579" s="333">
        <v>524</v>
      </c>
      <c r="P579" s="333">
        <v>312</v>
      </c>
      <c r="Q579" s="333">
        <v>66</v>
      </c>
      <c r="R579" s="333">
        <v>28</v>
      </c>
      <c r="S579" s="333">
        <v>832</v>
      </c>
      <c r="T579" s="333">
        <v>432</v>
      </c>
      <c r="U579" s="333">
        <v>326</v>
      </c>
      <c r="V579" s="333">
        <v>49</v>
      </c>
      <c r="W579" s="333">
        <v>25</v>
      </c>
      <c r="X579" s="333">
        <v>715</v>
      </c>
      <c r="Y579" s="333">
        <v>363</v>
      </c>
      <c r="Z579" s="333">
        <v>283</v>
      </c>
      <c r="AA579" s="333">
        <v>41</v>
      </c>
      <c r="AB579" s="333">
        <v>28</v>
      </c>
      <c r="AC579" s="333">
        <v>738</v>
      </c>
      <c r="AD579" s="333">
        <v>423</v>
      </c>
      <c r="AE579" s="333">
        <v>238</v>
      </c>
      <c r="AF579" s="333">
        <v>39</v>
      </c>
      <c r="AG579" s="333">
        <v>38</v>
      </c>
      <c r="AH579" s="333">
        <v>722</v>
      </c>
      <c r="AI579" s="333">
        <v>367</v>
      </c>
      <c r="AJ579" s="333">
        <v>284</v>
      </c>
      <c r="AK579" s="333">
        <v>36</v>
      </c>
      <c r="AL579" s="333">
        <v>35</v>
      </c>
    </row>
    <row r="580" spans="1:38" ht="22.5" customHeight="1" x14ac:dyDescent="0.2">
      <c r="A580" s="539"/>
      <c r="B580" s="347"/>
      <c r="K580" s="542"/>
      <c r="L580" s="332" t="s">
        <v>47</v>
      </c>
      <c r="M580" s="351"/>
      <c r="N580" s="333">
        <v>760</v>
      </c>
      <c r="O580" s="333">
        <v>389</v>
      </c>
      <c r="P580" s="333">
        <v>279</v>
      </c>
      <c r="Q580" s="333">
        <v>54</v>
      </c>
      <c r="R580" s="333">
        <v>38</v>
      </c>
      <c r="S580" s="333">
        <v>647</v>
      </c>
      <c r="T580" s="333">
        <v>337</v>
      </c>
      <c r="U580" s="333">
        <v>245</v>
      </c>
      <c r="V580" s="333">
        <v>34</v>
      </c>
      <c r="W580" s="333">
        <v>31</v>
      </c>
      <c r="X580" s="333">
        <v>546</v>
      </c>
      <c r="Y580" s="333">
        <v>250</v>
      </c>
      <c r="Z580" s="333">
        <v>239</v>
      </c>
      <c r="AA580" s="333">
        <v>27</v>
      </c>
      <c r="AB580" s="333">
        <v>30</v>
      </c>
      <c r="AC580" s="333">
        <v>481</v>
      </c>
      <c r="AD580" s="333">
        <v>228</v>
      </c>
      <c r="AE580" s="333">
        <v>188</v>
      </c>
      <c r="AF580" s="333">
        <v>36</v>
      </c>
      <c r="AG580" s="333">
        <v>29</v>
      </c>
      <c r="AH580" s="333">
        <v>455</v>
      </c>
      <c r="AI580" s="333">
        <v>213</v>
      </c>
      <c r="AJ580" s="333">
        <v>200</v>
      </c>
      <c r="AK580" s="333">
        <v>22</v>
      </c>
      <c r="AL580" s="333">
        <v>20</v>
      </c>
    </row>
    <row r="581" spans="1:38" ht="22.5" customHeight="1" x14ac:dyDescent="0.2">
      <c r="A581" s="539"/>
      <c r="B581" s="347"/>
      <c r="K581" s="542"/>
      <c r="L581" s="332" t="s">
        <v>292</v>
      </c>
      <c r="M581" s="351"/>
      <c r="N581" s="333">
        <v>746</v>
      </c>
      <c r="O581" s="333">
        <v>383</v>
      </c>
      <c r="P581" s="333">
        <v>293</v>
      </c>
      <c r="Q581" s="333">
        <v>48</v>
      </c>
      <c r="R581" s="333">
        <v>22</v>
      </c>
      <c r="S581" s="333">
        <v>541</v>
      </c>
      <c r="T581" s="333">
        <v>245</v>
      </c>
      <c r="U581" s="333">
        <v>235</v>
      </c>
      <c r="V581" s="333">
        <v>35</v>
      </c>
      <c r="W581" s="333">
        <v>26</v>
      </c>
      <c r="X581" s="333">
        <v>442</v>
      </c>
      <c r="Y581" s="333">
        <v>204</v>
      </c>
      <c r="Z581" s="333">
        <v>193</v>
      </c>
      <c r="AA581" s="333">
        <v>27</v>
      </c>
      <c r="AB581" s="333">
        <v>18</v>
      </c>
      <c r="AC581" s="333">
        <v>391</v>
      </c>
      <c r="AD581" s="333">
        <v>185</v>
      </c>
      <c r="AE581" s="333">
        <v>163</v>
      </c>
      <c r="AF581" s="333">
        <v>18</v>
      </c>
      <c r="AG581" s="333">
        <v>25</v>
      </c>
      <c r="AH581" s="333">
        <v>325</v>
      </c>
      <c r="AI581" s="333">
        <v>160</v>
      </c>
      <c r="AJ581" s="333">
        <v>126</v>
      </c>
      <c r="AK581" s="333">
        <v>24</v>
      </c>
      <c r="AL581" s="333">
        <v>15</v>
      </c>
    </row>
    <row r="582" spans="1:38" ht="22.5" customHeight="1" x14ac:dyDescent="0.2">
      <c r="A582" s="539"/>
      <c r="B582" s="347"/>
      <c r="K582" s="542"/>
      <c r="L582" s="332" t="s">
        <v>49</v>
      </c>
      <c r="M582" s="351"/>
      <c r="N582" s="333">
        <v>566</v>
      </c>
      <c r="O582" s="333">
        <v>281</v>
      </c>
      <c r="P582" s="333">
        <v>230</v>
      </c>
      <c r="Q582" s="333">
        <v>30</v>
      </c>
      <c r="R582" s="333">
        <v>25</v>
      </c>
      <c r="S582" s="333">
        <v>511</v>
      </c>
      <c r="T582" s="333">
        <v>232</v>
      </c>
      <c r="U582" s="333">
        <v>221</v>
      </c>
      <c r="V582" s="333">
        <v>21</v>
      </c>
      <c r="W582" s="333">
        <v>37</v>
      </c>
      <c r="X582" s="333">
        <v>440</v>
      </c>
      <c r="Y582" s="333">
        <v>196</v>
      </c>
      <c r="Z582" s="333">
        <v>214</v>
      </c>
      <c r="AA582" s="333">
        <v>19</v>
      </c>
      <c r="AB582" s="333">
        <v>11</v>
      </c>
      <c r="AC582" s="333">
        <v>315</v>
      </c>
      <c r="AD582" s="333">
        <v>128</v>
      </c>
      <c r="AE582" s="333">
        <v>144</v>
      </c>
      <c r="AF582" s="333">
        <v>26</v>
      </c>
      <c r="AG582" s="333">
        <v>17</v>
      </c>
      <c r="AH582" s="333">
        <v>277</v>
      </c>
      <c r="AI582" s="333">
        <v>112</v>
      </c>
      <c r="AJ582" s="333">
        <v>135</v>
      </c>
      <c r="AK582" s="333">
        <v>17</v>
      </c>
      <c r="AL582" s="333">
        <v>13</v>
      </c>
    </row>
    <row r="583" spans="1:38" ht="22.5" customHeight="1" x14ac:dyDescent="0.2">
      <c r="A583" s="539"/>
      <c r="B583" s="347"/>
      <c r="K583" s="542"/>
      <c r="L583" s="332" t="s">
        <v>50</v>
      </c>
      <c r="M583" s="351"/>
      <c r="N583" s="333">
        <v>429</v>
      </c>
      <c r="O583" s="333">
        <v>187</v>
      </c>
      <c r="P583" s="333">
        <v>193</v>
      </c>
      <c r="Q583" s="333">
        <v>30</v>
      </c>
      <c r="R583" s="333">
        <v>19</v>
      </c>
      <c r="S583" s="333">
        <v>425</v>
      </c>
      <c r="T583" s="333">
        <v>169</v>
      </c>
      <c r="U583" s="333">
        <v>210</v>
      </c>
      <c r="V583" s="333">
        <v>21</v>
      </c>
      <c r="W583" s="333">
        <v>25</v>
      </c>
      <c r="X583" s="333">
        <v>384</v>
      </c>
      <c r="Y583" s="333">
        <v>173</v>
      </c>
      <c r="Z583" s="333">
        <v>171</v>
      </c>
      <c r="AA583" s="333">
        <v>23</v>
      </c>
      <c r="AB583" s="333">
        <v>17</v>
      </c>
      <c r="AC583" s="333">
        <v>299</v>
      </c>
      <c r="AD583" s="333">
        <v>142</v>
      </c>
      <c r="AE583" s="333">
        <v>121</v>
      </c>
      <c r="AF583" s="333">
        <v>17</v>
      </c>
      <c r="AG583" s="333">
        <v>19</v>
      </c>
      <c r="AH583" s="333">
        <v>207</v>
      </c>
      <c r="AI583" s="333">
        <v>80</v>
      </c>
      <c r="AJ583" s="333">
        <v>91</v>
      </c>
      <c r="AK583" s="333">
        <v>18</v>
      </c>
      <c r="AL583" s="333">
        <v>18</v>
      </c>
    </row>
  </sheetData>
  <mergeCells count="50">
    <mergeCell ref="K404:K433"/>
    <mergeCell ref="K14:K43"/>
    <mergeCell ref="K44:K73"/>
    <mergeCell ref="K74:K103"/>
    <mergeCell ref="K104:K133"/>
    <mergeCell ref="K134:K163"/>
    <mergeCell ref="K164:K193"/>
    <mergeCell ref="K194:K223"/>
    <mergeCell ref="K224:K253"/>
    <mergeCell ref="K254:K283"/>
    <mergeCell ref="K284:K313"/>
    <mergeCell ref="K314:K343"/>
    <mergeCell ref="K344:K373"/>
    <mergeCell ref="K374:K403"/>
    <mergeCell ref="K434:K463"/>
    <mergeCell ref="K464:K493"/>
    <mergeCell ref="K494:K523"/>
    <mergeCell ref="K524:K553"/>
    <mergeCell ref="K554:K583"/>
    <mergeCell ref="AH12:AL12"/>
    <mergeCell ref="N1:AL1"/>
    <mergeCell ref="N2:R2"/>
    <mergeCell ref="S2:W2"/>
    <mergeCell ref="X2:AB2"/>
    <mergeCell ref="AC2:AG2"/>
    <mergeCell ref="AH2:AL2"/>
    <mergeCell ref="N11:AL11"/>
    <mergeCell ref="N12:R12"/>
    <mergeCell ref="S12:W12"/>
    <mergeCell ref="X12:AB12"/>
    <mergeCell ref="AC12:AG12"/>
    <mergeCell ref="A344:A373"/>
    <mergeCell ref="A14:A43"/>
    <mergeCell ref="A44:A73"/>
    <mergeCell ref="A74:A103"/>
    <mergeCell ref="A104:A133"/>
    <mergeCell ref="A134:A163"/>
    <mergeCell ref="A164:A193"/>
    <mergeCell ref="A194:A223"/>
    <mergeCell ref="A224:A253"/>
    <mergeCell ref="A254:A283"/>
    <mergeCell ref="A284:A313"/>
    <mergeCell ref="A314:A343"/>
    <mergeCell ref="A554:A583"/>
    <mergeCell ref="A374:A403"/>
    <mergeCell ref="A404:A433"/>
    <mergeCell ref="A434:A463"/>
    <mergeCell ref="A464:A493"/>
    <mergeCell ref="A494:A523"/>
    <mergeCell ref="A524:A553"/>
  </mergeCells>
  <conditionalFormatting sqref="M1:N2 S2 M3:V3">
    <cfRule type="cellIs" dxfId="11" priority="1" operator="equal">
      <formula>2</formula>
    </cfRule>
    <cfRule type="cellIs" dxfId="10" priority="2" operator="equal">
      <formula>1</formula>
    </cfRule>
  </conditionalFormatting>
  <conditionalFormatting sqref="M11:N12 S12 M13:V579">
    <cfRule type="cellIs" dxfId="9" priority="3" operator="equal">
      <formula>2</formula>
    </cfRule>
    <cfRule type="cellIs" dxfId="8" priority="4" operator="equal">
      <formula>1</formula>
    </cfRule>
  </conditionalFormatting>
  <pageMargins left="0.7" right="0.7" top="0.78740157499999996" bottom="0.78740157499999996"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Tabelle15">
    <tabColor rgb="FFFFC000"/>
    <pageSetUpPr fitToPage="1"/>
  </sheetPr>
  <dimension ref="A1:R78"/>
  <sheetViews>
    <sheetView showGridLines="0" zoomScaleNormal="100" zoomScaleSheetLayoutView="100" workbookViewId="0">
      <selection activeCell="I34" sqref="I34"/>
    </sheetView>
  </sheetViews>
  <sheetFormatPr baseColWidth="10" defaultColWidth="11.42578125" defaultRowHeight="12.75" outlineLevelRow="1" x14ac:dyDescent="0.2"/>
  <cols>
    <col min="1" max="1" width="26" style="1" customWidth="1"/>
    <col min="2" max="6" width="11.42578125" style="1"/>
    <col min="7" max="7" width="5" style="1" customWidth="1"/>
    <col min="8" max="16384" width="11.42578125" style="1"/>
  </cols>
  <sheetData>
    <row r="1" spans="1:18" ht="33.75" customHeight="1" x14ac:dyDescent="0.2">
      <c r="A1" s="412"/>
      <c r="B1" s="412"/>
      <c r="C1" s="412"/>
      <c r="D1" s="412"/>
      <c r="E1" s="412"/>
      <c r="F1" s="413" t="s">
        <v>412</v>
      </c>
      <c r="G1" s="14"/>
      <c r="K1" s="92"/>
    </row>
    <row r="2" spans="1:18" ht="11.25" customHeight="1" x14ac:dyDescent="0.2">
      <c r="A2" s="2"/>
      <c r="B2" s="2"/>
      <c r="C2" s="2"/>
      <c r="D2" s="2"/>
      <c r="E2" s="2"/>
      <c r="F2" s="2"/>
      <c r="G2" s="13"/>
      <c r="H2" s="2"/>
      <c r="I2" s="2"/>
      <c r="J2" s="2"/>
      <c r="K2" s="2"/>
      <c r="L2" s="2"/>
      <c r="M2" s="2"/>
      <c r="N2" s="2"/>
      <c r="O2" s="2"/>
      <c r="P2" s="2"/>
      <c r="Q2" s="2"/>
      <c r="R2" s="2"/>
    </row>
    <row r="3" spans="1:18" ht="31.5" customHeight="1" x14ac:dyDescent="0.2">
      <c r="A3" s="531" t="s">
        <v>132</v>
      </c>
      <c r="B3" s="531"/>
      <c r="C3" s="531"/>
      <c r="D3" s="531"/>
      <c r="E3" s="531"/>
      <c r="F3" s="531"/>
      <c r="G3" s="13"/>
      <c r="H3" s="2"/>
      <c r="I3" s="2"/>
      <c r="J3" s="2"/>
      <c r="K3" s="2"/>
      <c r="L3" s="2"/>
      <c r="M3" s="2"/>
      <c r="N3" s="2"/>
      <c r="O3" s="2"/>
      <c r="P3" s="2"/>
      <c r="Q3" s="2"/>
      <c r="R3" s="2"/>
    </row>
    <row r="4" spans="1:18" ht="15.75" customHeight="1" x14ac:dyDescent="0.2">
      <c r="A4" s="4" t="str">
        <f>Org!B1</f>
        <v>Gesamt</v>
      </c>
      <c r="B4" s="4"/>
      <c r="C4" s="4"/>
      <c r="D4" s="4"/>
      <c r="E4" s="4"/>
      <c r="F4" s="4"/>
      <c r="G4" s="19"/>
      <c r="H4" s="4"/>
      <c r="I4" s="4"/>
      <c r="J4" s="4"/>
      <c r="K4" s="4"/>
      <c r="L4" s="4"/>
      <c r="M4" s="4"/>
      <c r="N4" s="4"/>
      <c r="O4" s="4"/>
      <c r="P4" s="4"/>
      <c r="Q4" s="4"/>
      <c r="R4" s="4"/>
    </row>
    <row r="5" spans="1:18" ht="12.75" customHeight="1" x14ac:dyDescent="0.2">
      <c r="A5" s="4" t="s">
        <v>24</v>
      </c>
      <c r="B5" s="4"/>
      <c r="C5" s="4"/>
      <c r="D5" s="4"/>
      <c r="E5" s="4"/>
      <c r="F5" s="4"/>
      <c r="G5" s="19"/>
      <c r="H5" s="4"/>
      <c r="I5" s="4"/>
      <c r="J5" s="4"/>
      <c r="K5" s="4"/>
      <c r="L5" s="4"/>
      <c r="M5" s="4"/>
      <c r="N5" s="4"/>
      <c r="O5" s="4"/>
      <c r="P5" s="4"/>
      <c r="Q5" s="4"/>
      <c r="R5" s="4"/>
    </row>
    <row r="6" spans="1:18" ht="11.25" customHeight="1" x14ac:dyDescent="0.2">
      <c r="A6" s="4"/>
      <c r="B6" s="4"/>
      <c r="C6" s="4"/>
      <c r="D6" s="4"/>
      <c r="E6" s="4"/>
      <c r="F6" s="4"/>
      <c r="G6" s="19"/>
      <c r="H6" s="4"/>
      <c r="I6" s="4"/>
      <c r="J6" s="4"/>
      <c r="K6" s="4"/>
      <c r="L6" s="4"/>
      <c r="M6" s="4"/>
      <c r="N6" s="4"/>
      <c r="O6" s="4"/>
      <c r="P6" s="4"/>
      <c r="Q6" s="4"/>
      <c r="R6" s="4"/>
    </row>
    <row r="7" spans="1:18" ht="11.25" customHeight="1" x14ac:dyDescent="0.2">
      <c r="B7" s="4"/>
      <c r="C7" s="4"/>
      <c r="D7" s="4"/>
      <c r="E7" s="4"/>
      <c r="F7" s="4"/>
      <c r="G7" s="19"/>
      <c r="H7" s="4"/>
      <c r="I7" s="4"/>
      <c r="J7" s="4"/>
      <c r="K7" s="4"/>
      <c r="L7" s="4"/>
      <c r="M7" s="4"/>
      <c r="N7" s="4"/>
      <c r="O7" s="4"/>
      <c r="P7" s="4"/>
      <c r="Q7" s="4"/>
      <c r="R7" s="4"/>
    </row>
    <row r="8" spans="1:18" ht="14.25" customHeight="1" x14ac:dyDescent="0.2">
      <c r="A8" s="538" t="s">
        <v>38</v>
      </c>
      <c r="B8" s="547" t="str">
        <f>IF(Org!C41=1,Org!B41,IF(Org!C41=2,Org!B42,IF(Org!C41=3,Org!B43,IF(Org!C41=4,Org!B44,IF(Org!C41=5,Org!B45,)))))</f>
        <v>Gesamt</v>
      </c>
      <c r="C8" s="547"/>
      <c r="D8" s="547"/>
      <c r="E8" s="547"/>
      <c r="F8" s="547"/>
      <c r="G8" s="19"/>
      <c r="H8" s="4"/>
      <c r="I8" s="4"/>
      <c r="J8" s="4"/>
      <c r="K8" s="4"/>
      <c r="L8" s="4"/>
      <c r="M8" s="4"/>
      <c r="N8" s="4"/>
      <c r="O8" s="4"/>
      <c r="P8" s="4"/>
      <c r="Q8" s="4"/>
      <c r="R8" s="4"/>
    </row>
    <row r="9" spans="1:18" s="2" customFormat="1" ht="22.5" x14ac:dyDescent="0.2">
      <c r="A9" s="538"/>
      <c r="B9" s="98" t="str">
        <f>roh_Tab_3!D7</f>
        <v>September 2021</v>
      </c>
      <c r="C9" s="98" t="str">
        <f>roh_Tab_3!I7</f>
        <v>September 2022</v>
      </c>
      <c r="D9" s="98" t="str">
        <f>roh_Tab_3!N7</f>
        <v>September 2023</v>
      </c>
      <c r="E9" s="98" t="str">
        <f>roh_Tab_3!S7</f>
        <v>September 2024</v>
      </c>
      <c r="F9" s="98" t="str">
        <f>roh_Tab_3!X7</f>
        <v>September 2025</v>
      </c>
      <c r="G9" s="19"/>
      <c r="H9" s="4"/>
      <c r="I9" s="4"/>
      <c r="J9" s="4"/>
      <c r="K9" s="4"/>
      <c r="L9" s="4"/>
      <c r="M9" s="4"/>
      <c r="N9" s="4"/>
      <c r="O9" s="4"/>
      <c r="P9" s="4"/>
      <c r="Q9" s="4"/>
      <c r="R9" s="4"/>
    </row>
    <row r="10" spans="1:18" s="2" customFormat="1" ht="11.25" customHeight="1" x14ac:dyDescent="0.2">
      <c r="A10" s="538"/>
      <c r="B10" s="35">
        <v>1</v>
      </c>
      <c r="C10" s="35">
        <v>2</v>
      </c>
      <c r="D10" s="35">
        <v>3</v>
      </c>
      <c r="E10" s="35">
        <v>4</v>
      </c>
      <c r="F10" s="35">
        <v>5</v>
      </c>
      <c r="G10" s="19"/>
      <c r="H10" s="4"/>
      <c r="I10" s="4"/>
      <c r="J10" s="4"/>
      <c r="K10" s="4"/>
      <c r="L10" s="4"/>
      <c r="M10" s="4"/>
      <c r="N10" s="4"/>
      <c r="O10" s="4"/>
      <c r="P10" s="4"/>
      <c r="Q10" s="4"/>
      <c r="R10" s="4"/>
    </row>
    <row r="11" spans="1:18" s="2" customFormat="1" ht="18.75" customHeight="1" x14ac:dyDescent="0.2">
      <c r="A11" s="36" t="s">
        <v>271</v>
      </c>
      <c r="B11" s="39">
        <f>INDEX(Tab_3_Werte,MATCH($A$4,Tab_3_Region,0)+MATCH($A11,Tab_3_Merkmal,0)-1,MATCH($B$8,Tab_3_Status,0)+MATCH(B$9,Tab_3_Monat,0)-1)</f>
        <v>433543</v>
      </c>
      <c r="C11" s="38">
        <f>INDEX(Tab_3_Werte,MATCH($A$4,Tab_3_Region,0)+MATCH($A11,Tab_3_Merkmal,0)-1,MATCH($B$8,Tab_3_Status,0)+MATCH(C$9,Tab_3_Monat,0)-1)</f>
        <v>422400</v>
      </c>
      <c r="D11" s="38">
        <f>INDEX(Tab_3_Werte,MATCH($A$4,Tab_3_Region,0)+MATCH($A11,Tab_3_Merkmal,0)-1,MATCH($B$8,Tab_3_Status,0)+MATCH(D$9,Tab_3_Monat,0)-1)</f>
        <v>422059</v>
      </c>
      <c r="E11" s="38">
        <f>INDEX(Tab_3_Werte,MATCH($A$4,Tab_3_Region,0)+MATCH($A11,Tab_3_Merkmal,0)-1,MATCH($B$8,Tab_3_Status,0)+MATCH(E$9,Tab_3_Monat,0)-1)</f>
        <v>431552</v>
      </c>
      <c r="F11" s="89">
        <f>INDEX(Tab_3_Werte,MATCH($A$4,Tab_3_Region,0)+MATCH($A11,Tab_3_Merkmal,0)-1,MATCH($B$8,Tab_3_Status,0)+MATCH(F$9,Tab_3_Monat,0)-1)</f>
        <v>444335</v>
      </c>
      <c r="G11" s="20"/>
      <c r="H11" s="4"/>
      <c r="I11" s="4"/>
      <c r="J11" s="4"/>
      <c r="K11" s="4"/>
      <c r="L11" s="4"/>
      <c r="M11" s="4"/>
      <c r="N11" s="4"/>
      <c r="O11" s="4"/>
      <c r="P11" s="4"/>
      <c r="Q11" s="4"/>
      <c r="R11" s="4"/>
    </row>
    <row r="12" spans="1:18" s="2" customFormat="1" ht="18.75" customHeight="1" x14ac:dyDescent="0.2">
      <c r="A12" s="36" t="s">
        <v>100</v>
      </c>
      <c r="B12" s="37"/>
      <c r="C12" s="40"/>
      <c r="D12" s="40"/>
      <c r="E12" s="40"/>
      <c r="F12" s="90"/>
      <c r="G12" s="20"/>
      <c r="H12" s="4"/>
      <c r="I12" s="4"/>
      <c r="J12" s="4"/>
      <c r="K12" s="4"/>
      <c r="L12" s="4"/>
      <c r="M12" s="4"/>
      <c r="N12" s="4"/>
      <c r="O12" s="4"/>
      <c r="P12" s="4"/>
      <c r="Q12" s="4"/>
      <c r="R12" s="4"/>
    </row>
    <row r="13" spans="1:18" s="2" customFormat="1" ht="13.5" customHeight="1" x14ac:dyDescent="0.2">
      <c r="A13" s="16" t="s">
        <v>101</v>
      </c>
      <c r="B13" s="37">
        <f t="shared" ref="B13:F14" si="0">INDEX(Tab_3_Werte,MATCH($A$4,Tab_3_Region,0)+MATCH($A13,Tab_3_Merkmal,0)-1,MATCH($B$8,Tab_3_Status,0)+MATCH(B$9,Tab_3_Monat,0)-1)</f>
        <v>268518</v>
      </c>
      <c r="C13" s="40">
        <f t="shared" si="0"/>
        <v>261561</v>
      </c>
      <c r="D13" s="40">
        <f t="shared" si="0"/>
        <v>262431</v>
      </c>
      <c r="E13" s="40">
        <f t="shared" si="0"/>
        <v>269765</v>
      </c>
      <c r="F13" s="90">
        <f t="shared" si="0"/>
        <v>278786</v>
      </c>
      <c r="G13" s="20"/>
      <c r="H13" s="4"/>
      <c r="I13" s="4"/>
      <c r="J13" s="4"/>
      <c r="K13" s="4"/>
      <c r="L13" s="4"/>
      <c r="M13" s="4"/>
      <c r="N13" s="4"/>
      <c r="O13" s="4"/>
      <c r="P13" s="4"/>
      <c r="Q13" s="4"/>
      <c r="R13" s="4"/>
    </row>
    <row r="14" spans="1:18" s="2" customFormat="1" ht="13.5" customHeight="1" x14ac:dyDescent="0.2">
      <c r="A14" s="16" t="s">
        <v>102</v>
      </c>
      <c r="B14" s="37">
        <f t="shared" si="0"/>
        <v>164986</v>
      </c>
      <c r="C14" s="40">
        <f t="shared" si="0"/>
        <v>160741</v>
      </c>
      <c r="D14" s="40">
        <f t="shared" si="0"/>
        <v>159628</v>
      </c>
      <c r="E14" s="40">
        <f t="shared" si="0"/>
        <v>161787</v>
      </c>
      <c r="F14" s="90">
        <f t="shared" si="0"/>
        <v>165549</v>
      </c>
      <c r="G14" s="20"/>
      <c r="H14" s="4"/>
      <c r="I14" s="4"/>
      <c r="J14" s="4"/>
      <c r="K14" s="4"/>
      <c r="L14" s="4"/>
      <c r="M14" s="4"/>
      <c r="N14" s="4"/>
      <c r="O14" s="4"/>
      <c r="P14" s="4"/>
      <c r="Q14" s="4"/>
      <c r="R14" s="4"/>
    </row>
    <row r="15" spans="1:18" s="2" customFormat="1" ht="18.75" customHeight="1" x14ac:dyDescent="0.2">
      <c r="A15" s="15" t="s">
        <v>39</v>
      </c>
      <c r="B15" s="37"/>
      <c r="C15" s="40"/>
      <c r="D15" s="40"/>
      <c r="E15" s="40"/>
      <c r="F15" s="90"/>
      <c r="G15" s="41"/>
      <c r="H15" s="4"/>
      <c r="I15" s="4"/>
      <c r="J15" s="4"/>
      <c r="K15" s="4"/>
      <c r="L15" s="4"/>
      <c r="M15" s="4"/>
      <c r="N15" s="4"/>
      <c r="O15" s="4"/>
      <c r="P15" s="4"/>
      <c r="Q15" s="4"/>
      <c r="R15" s="4"/>
    </row>
    <row r="16" spans="1:18" s="2" customFormat="1" ht="13.5" customHeight="1" outlineLevel="1" x14ac:dyDescent="0.2">
      <c r="A16" s="42" t="s">
        <v>40</v>
      </c>
      <c r="B16" s="37">
        <f t="shared" ref="B16:F28" si="1">INDEX(Tab_3_Werte,MATCH($A$4,Tab_3_Region,0)+MATCH($A16,Tab_3_Merkmal,0)-1,MATCH($B$8,Tab_3_Status,0)+MATCH(B$9,Tab_3_Monat,0)-1)</f>
        <v>11506</v>
      </c>
      <c r="C16" s="40">
        <f t="shared" si="1"/>
        <v>12845</v>
      </c>
      <c r="D16" s="40">
        <f t="shared" si="1"/>
        <v>14392</v>
      </c>
      <c r="E16" s="40">
        <f t="shared" si="1"/>
        <v>13764</v>
      </c>
      <c r="F16" s="90">
        <f t="shared" si="1"/>
        <v>13560</v>
      </c>
      <c r="G16" s="20"/>
      <c r="H16" s="4"/>
      <c r="I16" s="4"/>
      <c r="J16" s="4"/>
      <c r="K16" s="4"/>
      <c r="L16" s="4"/>
      <c r="M16" s="4"/>
      <c r="N16" s="4"/>
      <c r="O16" s="4"/>
      <c r="P16" s="4"/>
      <c r="Q16" s="4"/>
      <c r="R16" s="4"/>
    </row>
    <row r="17" spans="1:18" s="2" customFormat="1" ht="13.5" customHeight="1" outlineLevel="1" x14ac:dyDescent="0.2">
      <c r="A17" s="42" t="s">
        <v>41</v>
      </c>
      <c r="B17" s="37">
        <f t="shared" si="1"/>
        <v>66747</v>
      </c>
      <c r="C17" s="40">
        <f t="shared" si="1"/>
        <v>69666</v>
      </c>
      <c r="D17" s="40">
        <f t="shared" si="1"/>
        <v>75518</v>
      </c>
      <c r="E17" s="40">
        <f t="shared" si="1"/>
        <v>79809</v>
      </c>
      <c r="F17" s="90">
        <f t="shared" si="1"/>
        <v>76025</v>
      </c>
      <c r="G17" s="20"/>
      <c r="H17" s="4"/>
      <c r="I17" s="4"/>
      <c r="J17" s="4"/>
      <c r="K17" s="4"/>
      <c r="L17" s="4"/>
      <c r="M17" s="4"/>
      <c r="N17" s="4"/>
      <c r="O17" s="4"/>
      <c r="P17" s="4"/>
      <c r="Q17" s="4"/>
      <c r="R17" s="4"/>
    </row>
    <row r="18" spans="1:18" s="2" customFormat="1" ht="13.5" customHeight="1" outlineLevel="1" x14ac:dyDescent="0.2">
      <c r="A18" s="42" t="s">
        <v>42</v>
      </c>
      <c r="B18" s="37">
        <f t="shared" si="1"/>
        <v>69483</v>
      </c>
      <c r="C18" s="40">
        <f t="shared" si="1"/>
        <v>71730</v>
      </c>
      <c r="D18" s="40">
        <f t="shared" si="1"/>
        <v>73269</v>
      </c>
      <c r="E18" s="40">
        <f t="shared" si="1"/>
        <v>75773</v>
      </c>
      <c r="F18" s="90">
        <f t="shared" si="1"/>
        <v>76905</v>
      </c>
      <c r="G18" s="20"/>
      <c r="H18" s="4"/>
      <c r="I18" s="4"/>
      <c r="J18" s="4"/>
      <c r="K18" s="4"/>
      <c r="L18" s="4"/>
      <c r="M18" s="4"/>
      <c r="N18" s="4"/>
      <c r="O18" s="4"/>
      <c r="P18" s="4"/>
      <c r="Q18" s="4"/>
      <c r="R18" s="4"/>
    </row>
    <row r="19" spans="1:18" s="2" customFormat="1" ht="13.5" customHeight="1" outlineLevel="1" x14ac:dyDescent="0.2">
      <c r="A19" s="42" t="s">
        <v>43</v>
      </c>
      <c r="B19" s="37">
        <f t="shared" si="1"/>
        <v>62963</v>
      </c>
      <c r="C19" s="40">
        <f t="shared" si="1"/>
        <v>63203</v>
      </c>
      <c r="D19" s="40">
        <f t="shared" si="1"/>
        <v>63195</v>
      </c>
      <c r="E19" s="40">
        <f t="shared" si="1"/>
        <v>63026</v>
      </c>
      <c r="F19" s="90">
        <f t="shared" si="1"/>
        <v>64903</v>
      </c>
      <c r="G19" s="20"/>
      <c r="H19" s="4"/>
      <c r="I19" s="4"/>
      <c r="J19" s="4"/>
      <c r="K19" s="4"/>
      <c r="L19" s="4"/>
      <c r="M19" s="4"/>
      <c r="N19" s="4"/>
      <c r="O19" s="4"/>
      <c r="P19" s="4"/>
      <c r="Q19" s="4"/>
      <c r="R19" s="4"/>
    </row>
    <row r="20" spans="1:18" s="2" customFormat="1" ht="13.5" customHeight="1" outlineLevel="1" x14ac:dyDescent="0.2">
      <c r="A20" s="42" t="s">
        <v>44</v>
      </c>
      <c r="B20" s="37">
        <f t="shared" si="1"/>
        <v>56400</v>
      </c>
      <c r="C20" s="40">
        <f t="shared" si="1"/>
        <v>54565</v>
      </c>
      <c r="D20" s="40">
        <f t="shared" si="1"/>
        <v>53522</v>
      </c>
      <c r="E20" s="40">
        <f t="shared" si="1"/>
        <v>54098</v>
      </c>
      <c r="F20" s="90">
        <f t="shared" si="1"/>
        <v>56498</v>
      </c>
      <c r="G20" s="20"/>
      <c r="H20" s="4"/>
      <c r="I20" s="4"/>
      <c r="J20" s="4"/>
      <c r="K20" s="4"/>
      <c r="L20" s="4"/>
      <c r="M20" s="4"/>
      <c r="N20" s="4"/>
      <c r="O20" s="4"/>
      <c r="P20" s="4"/>
      <c r="Q20" s="4"/>
      <c r="R20" s="4"/>
    </row>
    <row r="21" spans="1:18" s="2" customFormat="1" ht="13.5" customHeight="1" x14ac:dyDescent="0.2">
      <c r="A21" s="16" t="s">
        <v>291</v>
      </c>
      <c r="B21" s="37">
        <f t="shared" si="1"/>
        <v>267099</v>
      </c>
      <c r="C21" s="40">
        <f t="shared" si="1"/>
        <v>272009</v>
      </c>
      <c r="D21" s="40">
        <f t="shared" si="1"/>
        <v>279896</v>
      </c>
      <c r="E21" s="40">
        <f t="shared" si="1"/>
        <v>286470</v>
      </c>
      <c r="F21" s="90">
        <f t="shared" si="1"/>
        <v>287891</v>
      </c>
      <c r="G21" s="20"/>
      <c r="H21" s="4"/>
      <c r="I21" s="4"/>
      <c r="J21" s="4"/>
      <c r="K21" s="4"/>
      <c r="L21" s="4"/>
      <c r="M21" s="4"/>
      <c r="N21" s="4"/>
      <c r="O21" s="4"/>
      <c r="P21" s="4"/>
      <c r="Q21" s="4"/>
      <c r="R21" s="4"/>
    </row>
    <row r="22" spans="1:18" s="2" customFormat="1" ht="13.5" customHeight="1" outlineLevel="1" x14ac:dyDescent="0.2">
      <c r="A22" s="42" t="s">
        <v>46</v>
      </c>
      <c r="B22" s="37">
        <f t="shared" si="1"/>
        <v>44687</v>
      </c>
      <c r="C22" s="40">
        <f t="shared" si="1"/>
        <v>41095</v>
      </c>
      <c r="D22" s="40">
        <f t="shared" si="1"/>
        <v>39291</v>
      </c>
      <c r="E22" s="40">
        <f t="shared" si="1"/>
        <v>39503</v>
      </c>
      <c r="F22" s="90">
        <f t="shared" si="1"/>
        <v>42722</v>
      </c>
      <c r="G22" s="20"/>
      <c r="H22" s="4"/>
      <c r="I22" s="4"/>
      <c r="J22" s="4"/>
      <c r="K22" s="4"/>
      <c r="L22" s="4"/>
      <c r="M22" s="4"/>
      <c r="N22" s="4"/>
      <c r="O22" s="4"/>
      <c r="P22" s="4"/>
      <c r="Q22" s="4"/>
      <c r="R22" s="4"/>
    </row>
    <row r="23" spans="1:18" s="2" customFormat="1" ht="13.5" customHeight="1" outlineLevel="1" x14ac:dyDescent="0.2">
      <c r="A23" s="42" t="s">
        <v>47</v>
      </c>
      <c r="B23" s="37">
        <f t="shared" si="1"/>
        <v>33256</v>
      </c>
      <c r="C23" s="40">
        <f t="shared" si="1"/>
        <v>29316</v>
      </c>
      <c r="D23" s="40">
        <f t="shared" si="1"/>
        <v>27042</v>
      </c>
      <c r="E23" s="40">
        <f t="shared" si="1"/>
        <v>26730</v>
      </c>
      <c r="F23" s="90">
        <f t="shared" si="1"/>
        <v>29131</v>
      </c>
      <c r="G23" s="20"/>
      <c r="H23" s="4"/>
      <c r="I23" s="4"/>
      <c r="J23" s="4"/>
      <c r="K23" s="4"/>
      <c r="L23" s="4"/>
      <c r="M23" s="4"/>
      <c r="N23" s="4"/>
      <c r="O23" s="4"/>
      <c r="P23" s="4"/>
      <c r="Q23" s="4"/>
      <c r="R23" s="4"/>
    </row>
    <row r="24" spans="1:18" s="2" customFormat="1" ht="13.5" customHeight="1" outlineLevel="1" x14ac:dyDescent="0.2">
      <c r="A24" s="42" t="s">
        <v>292</v>
      </c>
      <c r="B24" s="37">
        <f t="shared" si="1"/>
        <v>23280</v>
      </c>
      <c r="C24" s="40">
        <f t="shared" si="1"/>
        <v>21187</v>
      </c>
      <c r="D24" s="40">
        <f t="shared" si="1"/>
        <v>19135</v>
      </c>
      <c r="E24" s="40">
        <f t="shared" si="1"/>
        <v>18532</v>
      </c>
      <c r="F24" s="90">
        <f t="shared" si="1"/>
        <v>19749</v>
      </c>
      <c r="G24" s="20"/>
      <c r="H24" s="4"/>
      <c r="I24" s="4"/>
      <c r="J24" s="4"/>
      <c r="K24" s="4"/>
      <c r="L24" s="4"/>
      <c r="M24" s="4"/>
      <c r="N24" s="4"/>
      <c r="O24" s="4"/>
      <c r="P24" s="4"/>
      <c r="Q24" s="4"/>
      <c r="R24" s="4"/>
    </row>
    <row r="25" spans="1:18" s="2" customFormat="1" ht="13.5" customHeight="1" outlineLevel="1" x14ac:dyDescent="0.2">
      <c r="A25" s="42" t="s">
        <v>49</v>
      </c>
      <c r="B25" s="37">
        <f t="shared" si="1"/>
        <v>17366</v>
      </c>
      <c r="C25" s="40">
        <f t="shared" si="1"/>
        <v>15290</v>
      </c>
      <c r="D25" s="40">
        <f t="shared" si="1"/>
        <v>14468</v>
      </c>
      <c r="E25" s="40">
        <f t="shared" si="1"/>
        <v>14378</v>
      </c>
      <c r="F25" s="90">
        <f t="shared" si="1"/>
        <v>14875</v>
      </c>
      <c r="G25" s="20"/>
      <c r="H25" s="4"/>
      <c r="I25" s="4"/>
      <c r="J25" s="4"/>
      <c r="K25" s="4"/>
      <c r="L25" s="4"/>
      <c r="M25" s="4"/>
      <c r="N25" s="4"/>
      <c r="O25" s="4"/>
      <c r="P25" s="4"/>
      <c r="Q25" s="4"/>
      <c r="R25" s="4"/>
    </row>
    <row r="26" spans="1:18" s="2" customFormat="1" ht="13.5" customHeight="1" outlineLevel="1" x14ac:dyDescent="0.2">
      <c r="A26" s="42" t="s">
        <v>50</v>
      </c>
      <c r="B26" s="37">
        <f t="shared" si="1"/>
        <v>13144</v>
      </c>
      <c r="C26" s="40">
        <f t="shared" si="1"/>
        <v>11599</v>
      </c>
      <c r="D26" s="40">
        <f t="shared" si="1"/>
        <v>10684</v>
      </c>
      <c r="E26" s="40">
        <f t="shared" si="1"/>
        <v>10916</v>
      </c>
      <c r="F26" s="90">
        <f t="shared" si="1"/>
        <v>11615</v>
      </c>
      <c r="G26" s="20"/>
      <c r="H26" s="4"/>
      <c r="I26" s="4"/>
      <c r="J26" s="4"/>
      <c r="K26" s="4"/>
      <c r="L26" s="4"/>
      <c r="M26" s="4"/>
      <c r="N26" s="4"/>
      <c r="O26" s="4"/>
      <c r="P26" s="4"/>
      <c r="Q26" s="4"/>
      <c r="R26" s="4"/>
    </row>
    <row r="27" spans="1:18" s="2" customFormat="1" ht="13.5" customHeight="1" x14ac:dyDescent="0.2">
      <c r="A27" s="16" t="s">
        <v>359</v>
      </c>
      <c r="B27" s="37">
        <f t="shared" si="1"/>
        <v>398832</v>
      </c>
      <c r="C27" s="40">
        <f t="shared" si="1"/>
        <v>390496</v>
      </c>
      <c r="D27" s="40">
        <f t="shared" si="1"/>
        <v>390516</v>
      </c>
      <c r="E27" s="40">
        <f t="shared" si="1"/>
        <v>396529</v>
      </c>
      <c r="F27" s="90">
        <f t="shared" si="1"/>
        <v>405983</v>
      </c>
      <c r="G27" s="20"/>
      <c r="H27" s="4"/>
      <c r="I27" s="4"/>
      <c r="J27" s="4"/>
      <c r="K27" s="4"/>
      <c r="L27" s="4"/>
      <c r="M27" s="4"/>
      <c r="N27" s="4"/>
      <c r="O27" s="4"/>
      <c r="P27" s="4"/>
      <c r="Q27" s="4"/>
      <c r="R27" s="4"/>
    </row>
    <row r="28" spans="1:18" s="2" customFormat="1" ht="13.5" customHeight="1" x14ac:dyDescent="0.2">
      <c r="A28" s="16" t="s">
        <v>293</v>
      </c>
      <c r="B28" s="37">
        <f t="shared" si="1"/>
        <v>34708</v>
      </c>
      <c r="C28" s="40">
        <f t="shared" si="1"/>
        <v>31902</v>
      </c>
      <c r="D28" s="40">
        <f t="shared" si="1"/>
        <v>31538</v>
      </c>
      <c r="E28" s="40">
        <f t="shared" si="1"/>
        <v>35021</v>
      </c>
      <c r="F28" s="90">
        <f t="shared" si="1"/>
        <v>38352</v>
      </c>
      <c r="G28" s="20"/>
      <c r="H28" s="4"/>
      <c r="I28" s="4"/>
      <c r="J28" s="4"/>
      <c r="K28" s="4"/>
      <c r="L28" s="4"/>
      <c r="M28" s="4"/>
      <c r="N28" s="4"/>
      <c r="O28" s="4"/>
      <c r="P28" s="4"/>
      <c r="Q28" s="4"/>
      <c r="R28" s="4"/>
    </row>
    <row r="29" spans="1:18" s="2" customFormat="1" ht="18.75" customHeight="1" x14ac:dyDescent="0.2">
      <c r="A29" s="15" t="s">
        <v>53</v>
      </c>
      <c r="B29" s="37"/>
      <c r="C29" s="40"/>
      <c r="D29" s="40"/>
      <c r="E29" s="40"/>
      <c r="F29" s="90"/>
      <c r="G29" s="41"/>
      <c r="H29" s="4"/>
      <c r="I29" s="4"/>
      <c r="J29" s="4"/>
      <c r="K29" s="4"/>
      <c r="L29" s="4"/>
      <c r="M29" s="4"/>
      <c r="N29" s="4"/>
      <c r="O29" s="4"/>
      <c r="P29" s="4"/>
      <c r="Q29" s="4"/>
      <c r="R29" s="4"/>
    </row>
    <row r="30" spans="1:18" s="2" customFormat="1" ht="13.5" customHeight="1" x14ac:dyDescent="0.2">
      <c r="A30" s="16" t="s">
        <v>54</v>
      </c>
      <c r="B30" s="37">
        <f t="shared" ref="B30:F33" si="2">INDEX(Tab_3_Werte,MATCH($A$4,Tab_3_Region,0)+MATCH($A30,Tab_3_Merkmal,0)-1,MATCH($B$8,Tab_3_Status,0)+MATCH(B$9,Tab_3_Monat,0)-1)</f>
        <v>353614</v>
      </c>
      <c r="C30" s="40">
        <f t="shared" si="2"/>
        <v>343440</v>
      </c>
      <c r="D30" s="40">
        <f t="shared" si="2"/>
        <v>340534</v>
      </c>
      <c r="E30" s="40">
        <f t="shared" si="2"/>
        <v>337424</v>
      </c>
      <c r="F30" s="90">
        <f t="shared" si="2"/>
        <v>334936</v>
      </c>
      <c r="G30" s="20"/>
      <c r="H30" s="4"/>
      <c r="I30" s="4"/>
      <c r="J30" s="4"/>
      <c r="K30" s="4"/>
      <c r="L30" s="4"/>
      <c r="M30" s="4"/>
      <c r="N30" s="4"/>
      <c r="O30" s="4"/>
      <c r="P30" s="4"/>
      <c r="Q30" s="4"/>
      <c r="R30" s="4"/>
    </row>
    <row r="31" spans="1:18" s="2" customFormat="1" ht="13.5" customHeight="1" x14ac:dyDescent="0.2">
      <c r="A31" s="16" t="s">
        <v>55</v>
      </c>
      <c r="B31" s="37">
        <f t="shared" si="2"/>
        <v>79928</v>
      </c>
      <c r="C31" s="40">
        <f t="shared" si="2"/>
        <v>78959</v>
      </c>
      <c r="D31" s="40">
        <f t="shared" si="2"/>
        <v>81524</v>
      </c>
      <c r="E31" s="40">
        <f t="shared" si="2"/>
        <v>94127</v>
      </c>
      <c r="F31" s="90">
        <f t="shared" si="2"/>
        <v>109399</v>
      </c>
      <c r="G31" s="20"/>
      <c r="H31" s="4"/>
      <c r="I31" s="4"/>
      <c r="J31" s="4"/>
      <c r="K31" s="4"/>
      <c r="L31" s="4"/>
      <c r="M31" s="4"/>
      <c r="N31" s="4"/>
      <c r="O31" s="4"/>
      <c r="P31" s="4"/>
      <c r="Q31" s="4"/>
      <c r="R31" s="4"/>
    </row>
    <row r="32" spans="1:18" s="2" customFormat="1" ht="13.5" customHeight="1" x14ac:dyDescent="0.2">
      <c r="A32" s="16" t="s">
        <v>284</v>
      </c>
      <c r="B32" s="37">
        <f t="shared" si="2"/>
        <v>7841</v>
      </c>
      <c r="C32" s="40">
        <f t="shared" si="2"/>
        <v>6222</v>
      </c>
      <c r="D32" s="40">
        <f t="shared" si="2"/>
        <v>5197</v>
      </c>
      <c r="E32" s="40">
        <f t="shared" si="2"/>
        <v>4879</v>
      </c>
      <c r="F32" s="90">
        <f t="shared" si="2"/>
        <v>5231</v>
      </c>
      <c r="G32" s="20"/>
      <c r="H32" s="4"/>
      <c r="I32" s="4"/>
      <c r="J32" s="4"/>
      <c r="K32" s="4"/>
      <c r="L32" s="4"/>
      <c r="M32" s="4"/>
      <c r="N32" s="4"/>
      <c r="O32" s="4"/>
      <c r="P32" s="4"/>
      <c r="Q32" s="4"/>
      <c r="R32" s="4"/>
    </row>
    <row r="33" spans="1:18" s="2" customFormat="1" ht="13.5" customHeight="1" x14ac:dyDescent="0.2">
      <c r="A33" s="16" t="s">
        <v>57</v>
      </c>
      <c r="B33" s="37">
        <f t="shared" si="2"/>
        <v>3901</v>
      </c>
      <c r="C33" s="40">
        <f t="shared" si="2"/>
        <v>3521</v>
      </c>
      <c r="D33" s="40">
        <f t="shared" si="2"/>
        <v>3186</v>
      </c>
      <c r="E33" s="40">
        <f t="shared" si="2"/>
        <v>3135</v>
      </c>
      <c r="F33" s="90">
        <f t="shared" si="2"/>
        <v>3097</v>
      </c>
      <c r="G33" s="20"/>
      <c r="H33" s="4"/>
      <c r="I33" s="4"/>
      <c r="J33" s="4"/>
      <c r="K33" s="4"/>
      <c r="L33" s="4"/>
      <c r="M33" s="4"/>
      <c r="N33" s="4"/>
      <c r="O33" s="4"/>
      <c r="P33" s="4"/>
      <c r="Q33" s="4"/>
      <c r="R33" s="4"/>
    </row>
    <row r="34" spans="1:18" s="2" customFormat="1" ht="18.75" customHeight="1" x14ac:dyDescent="0.2">
      <c r="A34" s="15" t="s">
        <v>141</v>
      </c>
      <c r="B34" s="37"/>
      <c r="C34" s="40"/>
      <c r="D34" s="40"/>
      <c r="E34" s="40"/>
      <c r="F34" s="90"/>
      <c r="G34" s="41"/>
      <c r="H34" s="4"/>
      <c r="I34" s="4"/>
      <c r="J34" s="4"/>
      <c r="K34" s="4"/>
      <c r="L34" s="4"/>
      <c r="M34" s="4"/>
      <c r="N34" s="4"/>
      <c r="O34" s="4"/>
      <c r="P34" s="4"/>
      <c r="Q34" s="4"/>
      <c r="R34" s="4"/>
    </row>
    <row r="35" spans="1:18" s="2" customFormat="1" ht="13.5" customHeight="1" x14ac:dyDescent="0.2">
      <c r="A35" s="16" t="s">
        <v>285</v>
      </c>
      <c r="B35" s="37">
        <f t="shared" ref="B35:F40" si="3">INDEX(Tab_3_Werte,MATCH($A$4,Tab_3_Region,0)+MATCH($A35,Tab_3_Merkmal,0)-1,MATCH($B$8,Tab_3_Status,0)+MATCH(B$9,Tab_3_Monat,0)-1)</f>
        <v>6883</v>
      </c>
      <c r="C35" s="40">
        <f t="shared" si="3"/>
        <v>6416</v>
      </c>
      <c r="D35" s="40">
        <f t="shared" si="3"/>
        <v>6259</v>
      </c>
      <c r="E35" s="40">
        <f t="shared" si="3"/>
        <v>6529</v>
      </c>
      <c r="F35" s="90">
        <f t="shared" si="3"/>
        <v>6932</v>
      </c>
      <c r="G35" s="20"/>
      <c r="H35" s="4"/>
      <c r="I35" s="4"/>
      <c r="J35" s="4"/>
      <c r="K35" s="4"/>
      <c r="L35" s="4"/>
      <c r="M35" s="4"/>
      <c r="N35" s="4"/>
      <c r="O35" s="4"/>
      <c r="P35" s="4"/>
      <c r="Q35" s="4"/>
      <c r="R35" s="4"/>
    </row>
    <row r="36" spans="1:18" s="2" customFormat="1" ht="13.5" customHeight="1" x14ac:dyDescent="0.2">
      <c r="A36" s="16" t="s">
        <v>286</v>
      </c>
      <c r="B36" s="37">
        <f t="shared" si="3"/>
        <v>121951</v>
      </c>
      <c r="C36" s="40">
        <f t="shared" si="3"/>
        <v>116763</v>
      </c>
      <c r="D36" s="40">
        <f t="shared" si="3"/>
        <v>117141</v>
      </c>
      <c r="E36" s="40">
        <f t="shared" si="3"/>
        <v>119383</v>
      </c>
      <c r="F36" s="90">
        <f t="shared" si="3"/>
        <v>123683</v>
      </c>
      <c r="G36" s="20"/>
      <c r="H36" s="4"/>
      <c r="I36" s="4"/>
      <c r="J36" s="4"/>
      <c r="K36" s="4"/>
      <c r="L36" s="4"/>
      <c r="M36" s="4"/>
      <c r="N36" s="4"/>
      <c r="O36" s="4"/>
      <c r="P36" s="4"/>
      <c r="Q36" s="4"/>
      <c r="R36" s="4"/>
    </row>
    <row r="37" spans="1:18" s="2" customFormat="1" ht="13.5" customHeight="1" x14ac:dyDescent="0.2">
      <c r="A37" s="16" t="s">
        <v>170</v>
      </c>
      <c r="B37" s="37">
        <f t="shared" si="3"/>
        <v>173668</v>
      </c>
      <c r="C37" s="40">
        <f t="shared" si="3"/>
        <v>172179</v>
      </c>
      <c r="D37" s="40">
        <f t="shared" si="3"/>
        <v>173867</v>
      </c>
      <c r="E37" s="40">
        <f t="shared" si="3"/>
        <v>178298</v>
      </c>
      <c r="F37" s="90">
        <f t="shared" si="3"/>
        <v>181014</v>
      </c>
      <c r="G37" s="20"/>
      <c r="H37" s="4"/>
      <c r="I37" s="4"/>
      <c r="J37" s="4"/>
      <c r="K37" s="4"/>
      <c r="L37" s="4"/>
      <c r="M37" s="4"/>
      <c r="N37" s="4"/>
      <c r="O37" s="4"/>
      <c r="P37" s="4"/>
      <c r="Q37" s="4"/>
      <c r="R37" s="4"/>
    </row>
    <row r="38" spans="1:18" s="2" customFormat="1" ht="13.5" customHeight="1" x14ac:dyDescent="0.2">
      <c r="A38" s="16" t="s">
        <v>60</v>
      </c>
      <c r="B38" s="37">
        <f t="shared" si="3"/>
        <v>56062</v>
      </c>
      <c r="C38" s="40">
        <f t="shared" si="3"/>
        <v>54571</v>
      </c>
      <c r="D38" s="40">
        <f t="shared" si="3"/>
        <v>51935</v>
      </c>
      <c r="E38" s="40">
        <f t="shared" si="3"/>
        <v>51982</v>
      </c>
      <c r="F38" s="90">
        <f t="shared" si="3"/>
        <v>53802</v>
      </c>
      <c r="G38" s="20"/>
      <c r="H38" s="4"/>
      <c r="I38" s="4"/>
      <c r="J38" s="4"/>
      <c r="K38" s="4"/>
      <c r="L38" s="4"/>
      <c r="M38" s="4"/>
      <c r="N38" s="4"/>
      <c r="O38" s="4"/>
      <c r="P38" s="4"/>
      <c r="Q38" s="4"/>
      <c r="R38" s="4"/>
    </row>
    <row r="39" spans="1:18" s="2" customFormat="1" ht="13.5" customHeight="1" x14ac:dyDescent="0.2">
      <c r="A39" s="16" t="s">
        <v>171</v>
      </c>
      <c r="B39" s="37">
        <f t="shared" si="3"/>
        <v>50173</v>
      </c>
      <c r="C39" s="40">
        <f t="shared" si="3"/>
        <v>48687</v>
      </c>
      <c r="D39" s="40">
        <f t="shared" si="3"/>
        <v>48681</v>
      </c>
      <c r="E39" s="40">
        <f t="shared" si="3"/>
        <v>50097</v>
      </c>
      <c r="F39" s="90">
        <f t="shared" si="3"/>
        <v>51422</v>
      </c>
      <c r="G39" s="20"/>
      <c r="H39" s="4"/>
      <c r="I39" s="4"/>
      <c r="J39" s="4"/>
      <c r="K39" s="4"/>
      <c r="L39" s="4"/>
      <c r="M39" s="4"/>
      <c r="N39" s="4"/>
      <c r="O39" s="4"/>
      <c r="P39" s="4"/>
      <c r="Q39" s="4"/>
      <c r="R39" s="4"/>
    </row>
    <row r="40" spans="1:18" s="2" customFormat="1" ht="13.5" customHeight="1" x14ac:dyDescent="0.2">
      <c r="A40" s="16" t="s">
        <v>287</v>
      </c>
      <c r="B40" s="37">
        <f t="shared" si="3"/>
        <v>24806</v>
      </c>
      <c r="C40" s="40">
        <f t="shared" si="3"/>
        <v>23784</v>
      </c>
      <c r="D40" s="40">
        <f t="shared" si="3"/>
        <v>24176</v>
      </c>
      <c r="E40" s="40">
        <f t="shared" si="3"/>
        <v>25263</v>
      </c>
      <c r="F40" s="90">
        <f t="shared" si="3"/>
        <v>27482</v>
      </c>
      <c r="G40" s="20"/>
      <c r="H40" s="4"/>
      <c r="I40" s="4"/>
      <c r="J40" s="4"/>
      <c r="K40" s="4"/>
      <c r="L40" s="4"/>
      <c r="M40" s="4"/>
      <c r="N40" s="4"/>
      <c r="O40" s="4"/>
      <c r="P40" s="4"/>
      <c r="Q40" s="4"/>
      <c r="R40" s="4"/>
    </row>
    <row r="41" spans="1:18" s="2" customFormat="1" ht="18.75" customHeight="1" x14ac:dyDescent="0.2">
      <c r="A41" s="15" t="s">
        <v>142</v>
      </c>
      <c r="B41" s="37"/>
      <c r="C41" s="40"/>
      <c r="D41" s="40"/>
      <c r="E41" s="40"/>
      <c r="F41" s="90"/>
      <c r="G41" s="41"/>
      <c r="H41" s="4"/>
      <c r="I41" s="4"/>
      <c r="J41" s="4"/>
      <c r="K41" s="4"/>
      <c r="L41" s="4"/>
      <c r="M41" s="4"/>
      <c r="N41" s="4"/>
      <c r="O41" s="4"/>
      <c r="P41" s="4"/>
      <c r="Q41" s="4"/>
      <c r="R41" s="4"/>
    </row>
    <row r="42" spans="1:18" s="2" customFormat="1" ht="13.5" customHeight="1" x14ac:dyDescent="0.2">
      <c r="A42" s="16" t="s">
        <v>288</v>
      </c>
      <c r="B42" s="37">
        <f t="shared" ref="B42:F45" si="4">INDEX(Tab_3_Werte,MATCH($A$4,Tab_3_Region,0)+MATCH($A42,Tab_3_Merkmal,0)-1,MATCH($B$8,Tab_3_Status,0)+MATCH(B$9,Tab_3_Monat,0)-1)</f>
        <v>203884</v>
      </c>
      <c r="C42" s="40">
        <f t="shared" si="4"/>
        <v>203941</v>
      </c>
      <c r="D42" s="40">
        <f t="shared" si="4"/>
        <v>211809</v>
      </c>
      <c r="E42" s="40">
        <f t="shared" si="4"/>
        <v>217987</v>
      </c>
      <c r="F42" s="90">
        <f t="shared" si="4"/>
        <v>219439</v>
      </c>
      <c r="G42" s="20"/>
      <c r="H42" s="4"/>
      <c r="I42" s="4"/>
      <c r="J42" s="4"/>
      <c r="K42" s="4"/>
      <c r="L42" s="4"/>
      <c r="M42" s="4"/>
      <c r="N42" s="4"/>
      <c r="O42" s="4"/>
      <c r="P42" s="4"/>
      <c r="Q42" s="4"/>
      <c r="R42" s="4"/>
    </row>
    <row r="43" spans="1:18" s="2" customFormat="1" ht="13.5" customHeight="1" x14ac:dyDescent="0.2">
      <c r="A43" s="16" t="s">
        <v>289</v>
      </c>
      <c r="B43" s="37">
        <f t="shared" si="4"/>
        <v>179513</v>
      </c>
      <c r="C43" s="40">
        <f t="shared" si="4"/>
        <v>175366</v>
      </c>
      <c r="D43" s="40">
        <f t="shared" si="4"/>
        <v>169488</v>
      </c>
      <c r="E43" s="40">
        <f t="shared" si="4"/>
        <v>170360</v>
      </c>
      <c r="F43" s="90">
        <f t="shared" si="4"/>
        <v>177707</v>
      </c>
      <c r="G43" s="20"/>
      <c r="H43" s="4"/>
      <c r="I43" s="4"/>
      <c r="J43" s="4"/>
      <c r="K43" s="4"/>
      <c r="L43" s="4"/>
      <c r="M43" s="4"/>
      <c r="N43" s="4"/>
      <c r="O43" s="4"/>
      <c r="P43" s="4"/>
      <c r="Q43" s="4"/>
      <c r="R43" s="4"/>
    </row>
    <row r="44" spans="1:18" s="2" customFormat="1" ht="13.5" customHeight="1" x14ac:dyDescent="0.2">
      <c r="A44" s="16" t="s">
        <v>64</v>
      </c>
      <c r="B44" s="37">
        <f t="shared" si="4"/>
        <v>21336</v>
      </c>
      <c r="C44" s="40">
        <f t="shared" si="4"/>
        <v>19362</v>
      </c>
      <c r="D44" s="40">
        <f t="shared" si="4"/>
        <v>18971</v>
      </c>
      <c r="E44" s="40">
        <f t="shared" si="4"/>
        <v>20718</v>
      </c>
      <c r="F44" s="90">
        <f t="shared" si="4"/>
        <v>22976</v>
      </c>
      <c r="G44" s="20"/>
      <c r="H44" s="4"/>
      <c r="I44" s="4"/>
      <c r="J44" s="4"/>
      <c r="K44" s="4"/>
      <c r="L44" s="4"/>
      <c r="M44" s="4"/>
      <c r="N44" s="4"/>
      <c r="O44" s="4"/>
      <c r="P44" s="4"/>
      <c r="Q44" s="4"/>
      <c r="R44" s="4"/>
    </row>
    <row r="45" spans="1:18" s="2" customFormat="1" ht="13.5" customHeight="1" x14ac:dyDescent="0.2">
      <c r="A45" s="17" t="s">
        <v>290</v>
      </c>
      <c r="B45" s="43">
        <f t="shared" si="4"/>
        <v>6245</v>
      </c>
      <c r="C45" s="44">
        <f t="shared" si="4"/>
        <v>5468</v>
      </c>
      <c r="D45" s="44">
        <f t="shared" si="4"/>
        <v>5291</v>
      </c>
      <c r="E45" s="44">
        <f t="shared" si="4"/>
        <v>5853</v>
      </c>
      <c r="F45" s="91">
        <f t="shared" si="4"/>
        <v>6686</v>
      </c>
      <c r="G45" s="20"/>
      <c r="H45" s="4"/>
      <c r="I45" s="4"/>
      <c r="J45" s="4"/>
      <c r="K45" s="4"/>
      <c r="L45" s="4"/>
      <c r="M45" s="4"/>
      <c r="N45" s="4"/>
      <c r="O45" s="4"/>
      <c r="P45" s="4"/>
      <c r="Q45" s="4"/>
      <c r="R45" s="4"/>
    </row>
    <row r="46" spans="1:18" s="9" customFormat="1" ht="11.25" customHeight="1" x14ac:dyDescent="0.2">
      <c r="A46" s="8" t="s">
        <v>99</v>
      </c>
      <c r="B46" s="45"/>
      <c r="C46" s="46"/>
      <c r="D46" s="45"/>
      <c r="E46" s="45"/>
      <c r="F46" s="47" t="s">
        <v>16</v>
      </c>
      <c r="G46" s="20"/>
    </row>
    <row r="47" spans="1:18" s="9" customFormat="1" ht="11.25" customHeight="1" x14ac:dyDescent="0.2">
      <c r="A47" s="10"/>
      <c r="B47" s="10"/>
      <c r="C47" s="10"/>
      <c r="D47" s="10"/>
      <c r="E47" s="10"/>
      <c r="F47" s="10"/>
      <c r="G47" s="20"/>
    </row>
    <row r="48" spans="1:18" s="9" customFormat="1" ht="22.5" customHeight="1" x14ac:dyDescent="0.2">
      <c r="A48" s="532" t="s">
        <v>22</v>
      </c>
      <c r="B48" s="532"/>
      <c r="C48" s="532"/>
      <c r="D48" s="532"/>
      <c r="E48" s="532"/>
      <c r="F48" s="532"/>
      <c r="G48" s="20"/>
    </row>
    <row r="49" spans="1:18" s="9" customFormat="1" ht="11.25" customHeight="1" x14ac:dyDescent="0.2">
      <c r="A49" s="10" t="s">
        <v>65</v>
      </c>
      <c r="B49" s="10"/>
      <c r="C49" s="10"/>
      <c r="D49" s="10"/>
      <c r="E49" s="10"/>
      <c r="F49" s="10"/>
      <c r="G49" s="20"/>
    </row>
    <row r="50" spans="1:18" s="9" customFormat="1" ht="11.25" customHeight="1" x14ac:dyDescent="0.15">
      <c r="A50" s="18" t="s">
        <v>23</v>
      </c>
      <c r="B50" s="10"/>
      <c r="C50" s="10"/>
      <c r="D50" s="10"/>
      <c r="E50" s="10"/>
      <c r="F50" s="10"/>
      <c r="G50" s="12"/>
    </row>
    <row r="51" spans="1:18" s="9" customFormat="1" ht="11.25" customHeight="1" x14ac:dyDescent="0.15">
      <c r="A51" s="34"/>
      <c r="B51" s="34"/>
      <c r="C51" s="34"/>
      <c r="D51" s="34"/>
      <c r="E51" s="34"/>
      <c r="F51" s="34"/>
      <c r="G51" s="12"/>
    </row>
    <row r="52" spans="1:18" s="9" customFormat="1" ht="11.25" customHeight="1" x14ac:dyDescent="0.2">
      <c r="A52" s="20"/>
      <c r="B52" s="20"/>
      <c r="C52" s="20"/>
      <c r="D52" s="20"/>
      <c r="E52" s="20"/>
      <c r="F52" s="20"/>
      <c r="G52" s="12"/>
    </row>
    <row r="53" spans="1:18" s="2" customFormat="1" ht="11.25" customHeight="1" x14ac:dyDescent="0.2">
      <c r="A53" s="20"/>
      <c r="B53" s="20"/>
      <c r="C53" s="20"/>
      <c r="D53" s="20"/>
      <c r="E53" s="20"/>
      <c r="F53" s="20"/>
      <c r="G53" s="20"/>
      <c r="H53" s="4"/>
      <c r="I53" s="4"/>
      <c r="J53" s="4"/>
      <c r="K53" s="4"/>
      <c r="L53" s="4"/>
      <c r="M53" s="4"/>
      <c r="N53" s="4"/>
      <c r="O53" s="4"/>
      <c r="P53" s="4"/>
      <c r="Q53" s="4"/>
      <c r="R53" s="4"/>
    </row>
    <row r="54" spans="1:18" s="2" customFormat="1" ht="11.25" customHeight="1" x14ac:dyDescent="0.2">
      <c r="A54" s="4"/>
      <c r="B54" s="4"/>
      <c r="C54" s="4"/>
      <c r="D54" s="4"/>
      <c r="E54" s="4"/>
      <c r="F54" s="4"/>
      <c r="G54" s="4"/>
      <c r="H54" s="4"/>
      <c r="I54" s="4"/>
      <c r="J54" s="4"/>
      <c r="K54" s="4"/>
      <c r="L54" s="4"/>
      <c r="M54" s="4"/>
      <c r="N54" s="4"/>
      <c r="O54" s="4"/>
      <c r="P54" s="4"/>
      <c r="Q54" s="4"/>
      <c r="R54" s="4"/>
    </row>
    <row r="55" spans="1:18" s="2" customFormat="1" ht="15.75" customHeight="1" x14ac:dyDescent="0.2">
      <c r="A55" s="4"/>
      <c r="B55" s="4"/>
      <c r="C55" s="4"/>
      <c r="D55" s="4"/>
      <c r="E55" s="4"/>
      <c r="F55" s="4"/>
      <c r="G55" s="4"/>
      <c r="H55" s="4"/>
      <c r="I55" s="4"/>
      <c r="J55" s="4"/>
      <c r="K55" s="4"/>
      <c r="L55" s="4"/>
      <c r="M55" s="4"/>
      <c r="N55" s="4"/>
      <c r="O55" s="4"/>
      <c r="P55" s="4"/>
      <c r="Q55" s="4"/>
      <c r="R55" s="4"/>
    </row>
    <row r="56" spans="1:18" s="2" customFormat="1" ht="15.75" customHeight="1" x14ac:dyDescent="0.2">
      <c r="A56" s="4"/>
      <c r="B56" s="4"/>
      <c r="C56" s="4"/>
      <c r="D56" s="4"/>
      <c r="E56" s="4"/>
      <c r="F56" s="4"/>
      <c r="G56" s="4"/>
      <c r="H56" s="4"/>
      <c r="I56" s="4"/>
      <c r="J56" s="4"/>
      <c r="K56" s="4"/>
      <c r="L56" s="4"/>
      <c r="M56" s="4"/>
      <c r="N56" s="4"/>
      <c r="O56" s="4"/>
      <c r="P56" s="4"/>
      <c r="Q56" s="4"/>
      <c r="R56" s="4"/>
    </row>
    <row r="57" spans="1:18" s="2" customFormat="1" ht="15.75" customHeight="1" x14ac:dyDescent="0.2">
      <c r="A57" s="4"/>
      <c r="B57" s="4"/>
      <c r="C57" s="4"/>
      <c r="D57" s="4"/>
      <c r="E57" s="4"/>
      <c r="F57" s="4"/>
      <c r="G57" s="4"/>
      <c r="H57" s="4"/>
      <c r="I57" s="4"/>
      <c r="J57" s="4"/>
      <c r="K57" s="4"/>
      <c r="L57" s="4"/>
      <c r="M57" s="4"/>
      <c r="N57" s="4"/>
      <c r="O57" s="4"/>
      <c r="P57" s="4"/>
      <c r="Q57" s="4"/>
      <c r="R57" s="4"/>
    </row>
    <row r="58" spans="1:18" s="2" customFormat="1" ht="15.75" customHeight="1" x14ac:dyDescent="0.2">
      <c r="A58" s="4"/>
      <c r="B58" s="4"/>
      <c r="C58" s="4"/>
      <c r="D58" s="4"/>
      <c r="E58" s="4"/>
      <c r="F58" s="4"/>
      <c r="G58" s="4"/>
      <c r="H58" s="4"/>
      <c r="I58" s="4"/>
      <c r="J58" s="4"/>
      <c r="K58" s="4"/>
      <c r="L58" s="4"/>
      <c r="M58" s="4"/>
      <c r="N58" s="4"/>
      <c r="O58" s="4"/>
      <c r="P58" s="4"/>
      <c r="Q58" s="4"/>
      <c r="R58" s="4"/>
    </row>
    <row r="59" spans="1:18" s="2" customFormat="1" ht="15.75" customHeight="1" x14ac:dyDescent="0.2">
      <c r="A59" s="4"/>
      <c r="B59" s="4"/>
      <c r="C59" s="4"/>
      <c r="D59" s="4"/>
      <c r="E59" s="4"/>
      <c r="F59" s="4"/>
      <c r="G59" s="4"/>
      <c r="H59" s="4"/>
      <c r="I59" s="4"/>
      <c r="J59" s="4"/>
      <c r="K59" s="4"/>
      <c r="L59" s="4"/>
      <c r="M59" s="4"/>
      <c r="N59" s="4"/>
      <c r="O59" s="4"/>
      <c r="P59" s="4"/>
      <c r="Q59" s="4"/>
      <c r="R59" s="4"/>
    </row>
    <row r="60" spans="1:18" s="2" customFormat="1" ht="15.75" customHeight="1" x14ac:dyDescent="0.2">
      <c r="A60" s="4"/>
      <c r="B60" s="4"/>
      <c r="C60" s="4"/>
      <c r="D60" s="4"/>
      <c r="E60" s="4"/>
      <c r="F60" s="4"/>
      <c r="G60" s="4"/>
      <c r="H60" s="4"/>
      <c r="I60" s="4"/>
      <c r="J60" s="4"/>
      <c r="K60" s="4"/>
      <c r="L60" s="4"/>
      <c r="M60" s="4"/>
      <c r="N60" s="4"/>
      <c r="O60" s="4"/>
      <c r="P60" s="4"/>
      <c r="Q60" s="4"/>
      <c r="R60" s="4"/>
    </row>
    <row r="61" spans="1:18" s="2" customFormat="1" ht="15.75" customHeight="1" x14ac:dyDescent="0.2">
      <c r="A61" s="4"/>
      <c r="B61" s="4"/>
      <c r="C61" s="4"/>
      <c r="D61" s="4"/>
      <c r="E61" s="4"/>
      <c r="F61" s="4"/>
      <c r="G61" s="4"/>
      <c r="H61" s="4"/>
      <c r="I61" s="4"/>
      <c r="J61" s="4"/>
      <c r="K61" s="4"/>
      <c r="L61" s="4"/>
      <c r="M61" s="4"/>
      <c r="N61" s="4"/>
      <c r="O61" s="4"/>
      <c r="P61" s="4"/>
      <c r="Q61" s="4"/>
      <c r="R61" s="4"/>
    </row>
    <row r="62" spans="1:18" s="2" customFormat="1" ht="15.75" customHeight="1" x14ac:dyDescent="0.2">
      <c r="A62" s="4"/>
      <c r="B62" s="4"/>
      <c r="C62" s="4"/>
      <c r="D62" s="4"/>
      <c r="E62" s="4"/>
      <c r="F62" s="4"/>
      <c r="G62" s="4"/>
      <c r="H62" s="4"/>
      <c r="I62" s="4"/>
      <c r="J62" s="4"/>
      <c r="K62" s="4"/>
      <c r="L62" s="4"/>
      <c r="M62" s="4"/>
      <c r="N62" s="4"/>
      <c r="O62" s="4"/>
      <c r="P62" s="4"/>
      <c r="Q62" s="4"/>
      <c r="R62" s="4"/>
    </row>
    <row r="63" spans="1:18" ht="15.75" customHeight="1" x14ac:dyDescent="0.2">
      <c r="A63" s="4"/>
      <c r="B63" s="4"/>
      <c r="C63" s="4"/>
      <c r="D63" s="4"/>
      <c r="E63" s="4"/>
      <c r="F63" s="4"/>
      <c r="G63" s="4"/>
      <c r="H63" s="4"/>
      <c r="I63" s="4"/>
      <c r="J63" s="4"/>
      <c r="K63" s="4"/>
      <c r="L63" s="4"/>
      <c r="M63" s="4"/>
      <c r="N63" s="4"/>
      <c r="O63" s="4"/>
      <c r="P63" s="4"/>
      <c r="Q63" s="4"/>
      <c r="R63" s="4"/>
    </row>
    <row r="64" spans="1:18"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sheetData>
  <mergeCells count="4">
    <mergeCell ref="A3:F3"/>
    <mergeCell ref="A48:F48"/>
    <mergeCell ref="A8:A10"/>
    <mergeCell ref="B8:F8"/>
  </mergeCells>
  <printOptions horizontalCentered="1"/>
  <pageMargins left="0.70866141732283472" right="0.39370078740157483" top="0.39370078740157483" bottom="0.39370078740157483" header="0.11811023622047245" footer="0.11811023622047245"/>
  <pageSetup paperSize="9" orientation="portrait" r:id="rId1"/>
  <headerFooter alignWithMargins="0">
    <oddFooter>&amp;R&amp;7&amp;P von &amp;N</oddFoot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Tabelle16">
    <tabColor rgb="FFFF0000"/>
  </sheetPr>
  <dimension ref="A1:AB369"/>
  <sheetViews>
    <sheetView zoomScale="90" zoomScaleNormal="90" workbookViewId="0">
      <selection activeCell="I34" sqref="I34"/>
    </sheetView>
  </sheetViews>
  <sheetFormatPr baseColWidth="10" defaultColWidth="9.140625" defaultRowHeight="12.75" x14ac:dyDescent="0.2"/>
  <cols>
    <col min="2" max="2" width="52" customWidth="1"/>
  </cols>
  <sheetData>
    <row r="1" spans="1:28" ht="39" x14ac:dyDescent="0.6">
      <c r="A1" s="419" t="s">
        <v>294</v>
      </c>
    </row>
    <row r="3" spans="1:28" x14ac:dyDescent="0.2">
      <c r="A3" s="420" t="s">
        <v>275</v>
      </c>
    </row>
    <row r="4" spans="1:28" x14ac:dyDescent="0.2">
      <c r="A4" t="s">
        <v>477</v>
      </c>
    </row>
    <row r="6" spans="1:28" ht="12.75" customHeight="1" x14ac:dyDescent="0.2">
      <c r="A6" s="525" t="s">
        <v>276</v>
      </c>
      <c r="B6" s="423"/>
      <c r="C6" s="423"/>
      <c r="D6" s="524" t="s">
        <v>278</v>
      </c>
      <c r="E6" s="524"/>
      <c r="F6" s="524"/>
      <c r="G6" s="524"/>
      <c r="H6" s="524"/>
      <c r="I6" s="524"/>
      <c r="J6" s="524"/>
      <c r="K6" s="524"/>
      <c r="L6" s="524"/>
      <c r="M6" s="524"/>
      <c r="N6" s="524"/>
      <c r="O6" s="524"/>
      <c r="P6" s="524"/>
      <c r="Q6" s="524"/>
      <c r="R6" s="524"/>
      <c r="S6" s="524"/>
      <c r="T6" s="524"/>
      <c r="U6" s="524"/>
      <c r="V6" s="524"/>
      <c r="W6" s="524"/>
      <c r="X6" s="524"/>
      <c r="Y6" s="524"/>
      <c r="Z6" s="524"/>
      <c r="AA6" s="524"/>
      <c r="AB6" s="524"/>
    </row>
    <row r="7" spans="1:28" ht="12.75" customHeight="1" x14ac:dyDescent="0.2">
      <c r="A7" s="525"/>
      <c r="B7" s="423" t="s">
        <v>175</v>
      </c>
      <c r="C7" s="423"/>
      <c r="D7" s="524" t="s">
        <v>443</v>
      </c>
      <c r="E7" s="524"/>
      <c r="F7" s="524"/>
      <c r="G7" s="524"/>
      <c r="H7" s="524"/>
      <c r="I7" s="524" t="s">
        <v>464</v>
      </c>
      <c r="J7" s="524"/>
      <c r="K7" s="524"/>
      <c r="L7" s="524"/>
      <c r="M7" s="524"/>
      <c r="N7" s="524" t="s">
        <v>476</v>
      </c>
      <c r="O7" s="524"/>
      <c r="P7" s="524"/>
      <c r="Q7" s="524"/>
      <c r="R7" s="524"/>
      <c r="S7" s="524" t="s">
        <v>490</v>
      </c>
      <c r="T7" s="524"/>
      <c r="U7" s="524"/>
      <c r="V7" s="524"/>
      <c r="W7" s="524"/>
      <c r="X7" s="524" t="s">
        <v>502</v>
      </c>
      <c r="Y7" s="524"/>
      <c r="Z7" s="524"/>
      <c r="AA7" s="524"/>
      <c r="AB7" s="524"/>
    </row>
    <row r="8" spans="1:28" ht="52.5" x14ac:dyDescent="0.2">
      <c r="A8" s="525"/>
      <c r="B8" s="423" t="s">
        <v>446</v>
      </c>
      <c r="C8" s="423"/>
      <c r="D8" s="421" t="s">
        <v>271</v>
      </c>
      <c r="E8" s="421" t="s">
        <v>18</v>
      </c>
      <c r="F8" s="421" t="s">
        <v>19</v>
      </c>
      <c r="G8" s="421" t="s">
        <v>274</v>
      </c>
      <c r="H8" s="421" t="s">
        <v>272</v>
      </c>
      <c r="I8" s="421" t="s">
        <v>271</v>
      </c>
      <c r="J8" s="421" t="s">
        <v>18</v>
      </c>
      <c r="K8" s="421" t="s">
        <v>19</v>
      </c>
      <c r="L8" s="421" t="s">
        <v>274</v>
      </c>
      <c r="M8" s="421" t="s">
        <v>272</v>
      </c>
      <c r="N8" s="421" t="s">
        <v>271</v>
      </c>
      <c r="O8" s="421" t="s">
        <v>18</v>
      </c>
      <c r="P8" s="421" t="s">
        <v>19</v>
      </c>
      <c r="Q8" s="421" t="s">
        <v>274</v>
      </c>
      <c r="R8" s="421" t="s">
        <v>272</v>
      </c>
      <c r="S8" s="421" t="s">
        <v>271</v>
      </c>
      <c r="T8" s="421" t="s">
        <v>18</v>
      </c>
      <c r="U8" s="421" t="s">
        <v>19</v>
      </c>
      <c r="V8" s="421" t="s">
        <v>274</v>
      </c>
      <c r="W8" s="421" t="s">
        <v>272</v>
      </c>
      <c r="X8" s="421" t="s">
        <v>271</v>
      </c>
      <c r="Y8" s="421" t="s">
        <v>18</v>
      </c>
      <c r="Z8" s="421" t="s">
        <v>19</v>
      </c>
      <c r="AA8" s="421" t="s">
        <v>274</v>
      </c>
      <c r="AB8" s="421" t="s">
        <v>272</v>
      </c>
    </row>
    <row r="9" spans="1:28" x14ac:dyDescent="0.2">
      <c r="A9" s="523" t="s">
        <v>271</v>
      </c>
      <c r="B9" s="422" t="s">
        <v>271</v>
      </c>
      <c r="C9" s="424"/>
      <c r="D9" s="415">
        <v>433543</v>
      </c>
      <c r="E9" s="415">
        <v>199547</v>
      </c>
      <c r="F9" s="415">
        <v>166178</v>
      </c>
      <c r="G9" s="415">
        <v>43204</v>
      </c>
      <c r="H9" s="415">
        <v>24614</v>
      </c>
      <c r="I9" s="415">
        <v>422400</v>
      </c>
      <c r="J9" s="415">
        <v>198684</v>
      </c>
      <c r="K9" s="415">
        <v>163316</v>
      </c>
      <c r="L9" s="415">
        <v>37715</v>
      </c>
      <c r="M9" s="415">
        <v>22685</v>
      </c>
      <c r="N9" s="415">
        <v>422059</v>
      </c>
      <c r="O9" s="415">
        <v>201615</v>
      </c>
      <c r="P9" s="415">
        <v>156747</v>
      </c>
      <c r="Q9" s="415">
        <v>37316</v>
      </c>
      <c r="R9" s="415">
        <v>26381</v>
      </c>
      <c r="S9" s="415">
        <v>431552</v>
      </c>
      <c r="T9" s="415">
        <v>198143</v>
      </c>
      <c r="U9" s="415">
        <v>163024</v>
      </c>
      <c r="V9" s="415">
        <v>39234</v>
      </c>
      <c r="W9" s="415">
        <v>31151</v>
      </c>
      <c r="X9" s="415">
        <v>444335</v>
      </c>
      <c r="Y9" s="415">
        <v>191163</v>
      </c>
      <c r="Z9" s="415">
        <v>168814</v>
      </c>
      <c r="AA9" s="415">
        <v>44490</v>
      </c>
      <c r="AB9" s="415">
        <v>39868</v>
      </c>
    </row>
    <row r="10" spans="1:28" x14ac:dyDescent="0.2">
      <c r="A10" s="523"/>
      <c r="B10" s="422" t="s">
        <v>295</v>
      </c>
      <c r="C10" s="424"/>
      <c r="D10" s="415">
        <v>68110</v>
      </c>
      <c r="E10" s="416"/>
      <c r="F10" s="415">
        <v>50265</v>
      </c>
      <c r="G10" s="415">
        <v>17845</v>
      </c>
      <c r="H10" s="416"/>
      <c r="I10" s="415">
        <v>67953</v>
      </c>
      <c r="J10" s="416"/>
      <c r="K10" s="415">
        <v>51456</v>
      </c>
      <c r="L10" s="415">
        <v>16497</v>
      </c>
      <c r="M10" s="416"/>
      <c r="N10" s="415">
        <v>67814</v>
      </c>
      <c r="O10" s="416"/>
      <c r="P10" s="415">
        <v>51181</v>
      </c>
      <c r="Q10" s="415">
        <v>16633</v>
      </c>
      <c r="R10" s="416"/>
      <c r="S10" s="415">
        <v>70069</v>
      </c>
      <c r="T10" s="416"/>
      <c r="U10" s="415">
        <v>52329</v>
      </c>
      <c r="V10" s="415">
        <v>17740</v>
      </c>
      <c r="W10" s="416"/>
      <c r="X10" s="415">
        <v>73815</v>
      </c>
      <c r="Y10" s="416"/>
      <c r="Z10" s="415">
        <v>53629</v>
      </c>
      <c r="AA10" s="415">
        <v>20186</v>
      </c>
      <c r="AB10" s="416"/>
    </row>
    <row r="11" spans="1:28" x14ac:dyDescent="0.2">
      <c r="A11" s="523"/>
      <c r="B11" s="422" t="s">
        <v>68</v>
      </c>
      <c r="C11" s="424"/>
      <c r="D11" s="415">
        <v>58561</v>
      </c>
      <c r="E11" s="416"/>
      <c r="F11" s="415">
        <v>42767</v>
      </c>
      <c r="G11" s="415">
        <v>15794</v>
      </c>
      <c r="H11" s="416"/>
      <c r="I11" s="415">
        <v>58308</v>
      </c>
      <c r="J11" s="416"/>
      <c r="K11" s="415">
        <v>43545</v>
      </c>
      <c r="L11" s="415">
        <v>14763</v>
      </c>
      <c r="M11" s="416"/>
      <c r="N11" s="415">
        <v>58122</v>
      </c>
      <c r="O11" s="416"/>
      <c r="P11" s="415">
        <v>43106</v>
      </c>
      <c r="Q11" s="415">
        <v>15016</v>
      </c>
      <c r="R11" s="416"/>
      <c r="S11" s="415">
        <v>60408</v>
      </c>
      <c r="T11" s="416"/>
      <c r="U11" s="415">
        <v>44375</v>
      </c>
      <c r="V11" s="415">
        <v>16033</v>
      </c>
      <c r="W11" s="416"/>
      <c r="X11" s="415">
        <v>63719</v>
      </c>
      <c r="Y11" s="416"/>
      <c r="Z11" s="415">
        <v>45372</v>
      </c>
      <c r="AA11" s="415">
        <v>18347</v>
      </c>
      <c r="AB11" s="416"/>
    </row>
    <row r="12" spans="1:28" x14ac:dyDescent="0.2">
      <c r="A12" s="523"/>
      <c r="B12" s="422" t="s">
        <v>69</v>
      </c>
      <c r="C12" s="424"/>
      <c r="D12" s="415">
        <v>7835</v>
      </c>
      <c r="E12" s="416"/>
      <c r="F12" s="415">
        <v>6897</v>
      </c>
      <c r="G12" s="415">
        <v>938</v>
      </c>
      <c r="H12" s="416"/>
      <c r="I12" s="415">
        <v>8231</v>
      </c>
      <c r="J12" s="416"/>
      <c r="K12" s="415">
        <v>7417</v>
      </c>
      <c r="L12" s="415">
        <v>814</v>
      </c>
      <c r="M12" s="416"/>
      <c r="N12" s="415">
        <v>8385</v>
      </c>
      <c r="O12" s="416"/>
      <c r="P12" s="415">
        <v>7582</v>
      </c>
      <c r="Q12" s="415">
        <v>803</v>
      </c>
      <c r="R12" s="416"/>
      <c r="S12" s="415">
        <v>8281</v>
      </c>
      <c r="T12" s="416"/>
      <c r="U12" s="415">
        <v>7423</v>
      </c>
      <c r="V12" s="415">
        <v>858</v>
      </c>
      <c r="W12" s="416"/>
      <c r="X12" s="415">
        <v>8628</v>
      </c>
      <c r="Y12" s="416"/>
      <c r="Z12" s="415">
        <v>7670</v>
      </c>
      <c r="AA12" s="415">
        <v>958</v>
      </c>
      <c r="AB12" s="416"/>
    </row>
    <row r="13" spans="1:28" x14ac:dyDescent="0.2">
      <c r="A13" s="523"/>
      <c r="B13" s="422" t="s">
        <v>72</v>
      </c>
      <c r="C13" s="424"/>
      <c r="D13" s="415">
        <v>1714</v>
      </c>
      <c r="E13" s="416"/>
      <c r="F13" s="415">
        <v>601</v>
      </c>
      <c r="G13" s="415">
        <v>1113</v>
      </c>
      <c r="H13" s="416"/>
      <c r="I13" s="415">
        <v>1414</v>
      </c>
      <c r="J13" s="416"/>
      <c r="K13" s="415">
        <v>494</v>
      </c>
      <c r="L13" s="415">
        <v>920</v>
      </c>
      <c r="M13" s="416"/>
      <c r="N13" s="415">
        <v>1307</v>
      </c>
      <c r="O13" s="416"/>
      <c r="P13" s="415">
        <v>493</v>
      </c>
      <c r="Q13" s="415">
        <v>814</v>
      </c>
      <c r="R13" s="416"/>
      <c r="S13" s="415">
        <v>1380</v>
      </c>
      <c r="T13" s="416"/>
      <c r="U13" s="415">
        <v>531</v>
      </c>
      <c r="V13" s="415">
        <v>849</v>
      </c>
      <c r="W13" s="416"/>
      <c r="X13" s="415">
        <v>1468</v>
      </c>
      <c r="Y13" s="416"/>
      <c r="Z13" s="415">
        <v>587</v>
      </c>
      <c r="AA13" s="415">
        <v>881</v>
      </c>
      <c r="AB13" s="416"/>
    </row>
    <row r="14" spans="1:28" x14ac:dyDescent="0.2">
      <c r="A14" s="523"/>
      <c r="B14" s="422" t="s">
        <v>296</v>
      </c>
      <c r="C14" s="424"/>
      <c r="D14" s="415">
        <v>247828</v>
      </c>
      <c r="E14" s="415">
        <v>199547</v>
      </c>
      <c r="F14" s="415">
        <v>31416</v>
      </c>
      <c r="G14" s="415">
        <v>16865</v>
      </c>
      <c r="H14" s="416"/>
      <c r="I14" s="415">
        <v>242722</v>
      </c>
      <c r="J14" s="415">
        <v>198684</v>
      </c>
      <c r="K14" s="415">
        <v>29930</v>
      </c>
      <c r="L14" s="415">
        <v>14108</v>
      </c>
      <c r="M14" s="416"/>
      <c r="N14" s="415">
        <v>242093</v>
      </c>
      <c r="O14" s="415">
        <v>201615</v>
      </c>
      <c r="P14" s="415">
        <v>26848</v>
      </c>
      <c r="Q14" s="415">
        <v>13630</v>
      </c>
      <c r="R14" s="416"/>
      <c r="S14" s="415">
        <v>238225</v>
      </c>
      <c r="T14" s="415">
        <v>198143</v>
      </c>
      <c r="U14" s="415">
        <v>26636</v>
      </c>
      <c r="V14" s="415">
        <v>13446</v>
      </c>
      <c r="W14" s="416"/>
      <c r="X14" s="415">
        <v>233442</v>
      </c>
      <c r="Y14" s="415">
        <v>191163</v>
      </c>
      <c r="Z14" s="415">
        <v>26558</v>
      </c>
      <c r="AA14" s="415">
        <v>15721</v>
      </c>
      <c r="AB14" s="416"/>
    </row>
    <row r="15" spans="1:28" x14ac:dyDescent="0.2">
      <c r="A15" s="523"/>
      <c r="B15" s="422" t="s">
        <v>74</v>
      </c>
      <c r="C15" s="424"/>
      <c r="D15" s="415">
        <v>184819</v>
      </c>
      <c r="E15" s="415">
        <v>179690</v>
      </c>
      <c r="F15" s="415">
        <v>3771</v>
      </c>
      <c r="G15" s="415">
        <v>1358</v>
      </c>
      <c r="H15" s="416"/>
      <c r="I15" s="415">
        <v>185110</v>
      </c>
      <c r="J15" s="415">
        <v>180525</v>
      </c>
      <c r="K15" s="415">
        <v>3429</v>
      </c>
      <c r="L15" s="415">
        <v>1156</v>
      </c>
      <c r="M15" s="416"/>
      <c r="N15" s="415">
        <v>188950</v>
      </c>
      <c r="O15" s="415">
        <v>184522</v>
      </c>
      <c r="P15" s="415">
        <v>3199</v>
      </c>
      <c r="Q15" s="415">
        <v>1229</v>
      </c>
      <c r="R15" s="416"/>
      <c r="S15" s="415">
        <v>186028</v>
      </c>
      <c r="T15" s="415">
        <v>181452</v>
      </c>
      <c r="U15" s="415">
        <v>3346</v>
      </c>
      <c r="V15" s="415">
        <v>1230</v>
      </c>
      <c r="W15" s="416"/>
      <c r="X15" s="415">
        <v>178607</v>
      </c>
      <c r="Y15" s="415">
        <v>174252</v>
      </c>
      <c r="Z15" s="415">
        <v>3103</v>
      </c>
      <c r="AA15" s="415">
        <v>1252</v>
      </c>
      <c r="AB15" s="416"/>
    </row>
    <row r="16" spans="1:28" x14ac:dyDescent="0.2">
      <c r="A16" s="523"/>
      <c r="B16" s="422" t="s">
        <v>75</v>
      </c>
      <c r="C16" s="424"/>
      <c r="D16" s="415">
        <v>27033</v>
      </c>
      <c r="E16" s="415">
        <v>19857</v>
      </c>
      <c r="F16" s="415">
        <v>1798</v>
      </c>
      <c r="G16" s="415">
        <v>5378</v>
      </c>
      <c r="H16" s="416"/>
      <c r="I16" s="415">
        <v>24712</v>
      </c>
      <c r="J16" s="415">
        <v>18159</v>
      </c>
      <c r="K16" s="415">
        <v>1738</v>
      </c>
      <c r="L16" s="415">
        <v>4815</v>
      </c>
      <c r="M16" s="416"/>
      <c r="N16" s="415">
        <v>23595</v>
      </c>
      <c r="O16" s="415">
        <v>17093</v>
      </c>
      <c r="P16" s="415">
        <v>1587</v>
      </c>
      <c r="Q16" s="415">
        <v>4915</v>
      </c>
      <c r="R16" s="416"/>
      <c r="S16" s="415">
        <v>22823</v>
      </c>
      <c r="T16" s="415">
        <v>16691</v>
      </c>
      <c r="U16" s="415">
        <v>1822</v>
      </c>
      <c r="V16" s="415">
        <v>4310</v>
      </c>
      <c r="W16" s="416"/>
      <c r="X16" s="415">
        <v>23094</v>
      </c>
      <c r="Y16" s="415">
        <v>16911</v>
      </c>
      <c r="Z16" s="415">
        <v>1242</v>
      </c>
      <c r="AA16" s="415">
        <v>4941</v>
      </c>
      <c r="AB16" s="416"/>
    </row>
    <row r="17" spans="1:28" x14ac:dyDescent="0.2">
      <c r="A17" s="523"/>
      <c r="B17" s="422" t="s">
        <v>76</v>
      </c>
      <c r="C17" s="424"/>
      <c r="D17" s="415">
        <v>35976</v>
      </c>
      <c r="E17" s="416"/>
      <c r="F17" s="415">
        <v>25847</v>
      </c>
      <c r="G17" s="415">
        <v>10129</v>
      </c>
      <c r="H17" s="416"/>
      <c r="I17" s="415">
        <v>32900</v>
      </c>
      <c r="J17" s="416"/>
      <c r="K17" s="415">
        <v>24763</v>
      </c>
      <c r="L17" s="415">
        <v>8137</v>
      </c>
      <c r="M17" s="416"/>
      <c r="N17" s="415">
        <v>29548</v>
      </c>
      <c r="O17" s="416"/>
      <c r="P17" s="415">
        <v>22062</v>
      </c>
      <c r="Q17" s="415">
        <v>7486</v>
      </c>
      <c r="R17" s="416"/>
      <c r="S17" s="415">
        <v>29374</v>
      </c>
      <c r="T17" s="416"/>
      <c r="U17" s="415">
        <v>21468</v>
      </c>
      <c r="V17" s="415">
        <v>7906</v>
      </c>
      <c r="W17" s="416"/>
      <c r="X17" s="415">
        <v>31741</v>
      </c>
      <c r="Y17" s="416"/>
      <c r="Z17" s="415">
        <v>22213</v>
      </c>
      <c r="AA17" s="415">
        <v>9528</v>
      </c>
      <c r="AB17" s="416"/>
    </row>
    <row r="18" spans="1:28" x14ac:dyDescent="0.2">
      <c r="A18" s="523"/>
      <c r="B18" s="422" t="s">
        <v>297</v>
      </c>
      <c r="C18" s="424"/>
      <c r="D18" s="415">
        <v>7127</v>
      </c>
      <c r="E18" s="416"/>
      <c r="F18" s="415">
        <v>4746</v>
      </c>
      <c r="G18" s="415">
        <v>2381</v>
      </c>
      <c r="H18" s="416"/>
      <c r="I18" s="415">
        <v>6048</v>
      </c>
      <c r="J18" s="416"/>
      <c r="K18" s="415">
        <v>4272</v>
      </c>
      <c r="L18" s="415">
        <v>1776</v>
      </c>
      <c r="M18" s="416"/>
      <c r="N18" s="415">
        <v>6195</v>
      </c>
      <c r="O18" s="416"/>
      <c r="P18" s="415">
        <v>4423</v>
      </c>
      <c r="Q18" s="415">
        <v>1772</v>
      </c>
      <c r="R18" s="416"/>
      <c r="S18" s="415">
        <v>6503</v>
      </c>
      <c r="T18" s="416"/>
      <c r="U18" s="415">
        <v>4688</v>
      </c>
      <c r="V18" s="415">
        <v>1815</v>
      </c>
      <c r="W18" s="416"/>
      <c r="X18" s="415">
        <v>7267</v>
      </c>
      <c r="Y18" s="416"/>
      <c r="Z18" s="415">
        <v>5128</v>
      </c>
      <c r="AA18" s="415">
        <v>2139</v>
      </c>
      <c r="AB18" s="416"/>
    </row>
    <row r="19" spans="1:28" x14ac:dyDescent="0.2">
      <c r="A19" s="523"/>
      <c r="B19" s="422" t="s">
        <v>78</v>
      </c>
      <c r="C19" s="424"/>
      <c r="D19" s="415">
        <v>635</v>
      </c>
      <c r="E19" s="416"/>
      <c r="F19" s="415">
        <v>555</v>
      </c>
      <c r="G19" s="415">
        <v>80</v>
      </c>
      <c r="H19" s="416"/>
      <c r="I19" s="415">
        <v>636</v>
      </c>
      <c r="J19" s="416"/>
      <c r="K19" s="415">
        <v>557</v>
      </c>
      <c r="L19" s="415">
        <v>79</v>
      </c>
      <c r="M19" s="416"/>
      <c r="N19" s="415">
        <v>675</v>
      </c>
      <c r="O19" s="416"/>
      <c r="P19" s="415">
        <v>608</v>
      </c>
      <c r="Q19" s="415">
        <v>67</v>
      </c>
      <c r="R19" s="416"/>
      <c r="S19" s="415">
        <v>817</v>
      </c>
      <c r="T19" s="416"/>
      <c r="U19" s="415">
        <v>718</v>
      </c>
      <c r="V19" s="415">
        <v>99</v>
      </c>
      <c r="W19" s="416"/>
      <c r="X19" s="415">
        <v>1032</v>
      </c>
      <c r="Y19" s="416"/>
      <c r="Z19" s="415">
        <v>928</v>
      </c>
      <c r="AA19" s="415">
        <v>104</v>
      </c>
      <c r="AB19" s="416"/>
    </row>
    <row r="20" spans="1:28" x14ac:dyDescent="0.2">
      <c r="A20" s="523"/>
      <c r="B20" s="422" t="s">
        <v>248</v>
      </c>
      <c r="C20" s="424"/>
      <c r="D20" s="415">
        <v>6492</v>
      </c>
      <c r="E20" s="416"/>
      <c r="F20" s="415">
        <v>4191</v>
      </c>
      <c r="G20" s="415">
        <v>2301</v>
      </c>
      <c r="H20" s="416"/>
      <c r="I20" s="415">
        <v>5412</v>
      </c>
      <c r="J20" s="416"/>
      <c r="K20" s="415">
        <v>3715</v>
      </c>
      <c r="L20" s="415">
        <v>1697</v>
      </c>
      <c r="M20" s="416"/>
      <c r="N20" s="415">
        <v>5520</v>
      </c>
      <c r="O20" s="416"/>
      <c r="P20" s="415">
        <v>3815</v>
      </c>
      <c r="Q20" s="415">
        <v>1705</v>
      </c>
      <c r="R20" s="416"/>
      <c r="S20" s="415">
        <v>5686</v>
      </c>
      <c r="T20" s="416"/>
      <c r="U20" s="415">
        <v>3970</v>
      </c>
      <c r="V20" s="415">
        <v>1716</v>
      </c>
      <c r="W20" s="416"/>
      <c r="X20" s="415">
        <v>6235</v>
      </c>
      <c r="Y20" s="416"/>
      <c r="Z20" s="415">
        <v>4200</v>
      </c>
      <c r="AA20" s="415">
        <v>2035</v>
      </c>
      <c r="AB20" s="416"/>
    </row>
    <row r="21" spans="1:28" x14ac:dyDescent="0.2">
      <c r="A21" s="523"/>
      <c r="B21" s="422" t="s">
        <v>20</v>
      </c>
      <c r="C21" s="424"/>
      <c r="D21" s="415">
        <v>9163</v>
      </c>
      <c r="E21" s="416"/>
      <c r="F21" s="415">
        <v>3050</v>
      </c>
      <c r="G21" s="415">
        <v>6113</v>
      </c>
      <c r="H21" s="416"/>
      <c r="I21" s="415">
        <v>8319</v>
      </c>
      <c r="J21" s="416"/>
      <c r="K21" s="415">
        <v>2985</v>
      </c>
      <c r="L21" s="415">
        <v>5334</v>
      </c>
      <c r="M21" s="416"/>
      <c r="N21" s="415">
        <v>8101</v>
      </c>
      <c r="O21" s="416"/>
      <c r="P21" s="415">
        <v>2820</v>
      </c>
      <c r="Q21" s="415">
        <v>5281</v>
      </c>
      <c r="R21" s="416"/>
      <c r="S21" s="415">
        <v>9010</v>
      </c>
      <c r="T21" s="416"/>
      <c r="U21" s="415">
        <v>2777</v>
      </c>
      <c r="V21" s="415">
        <v>6233</v>
      </c>
      <c r="W21" s="416"/>
      <c r="X21" s="415">
        <v>9114</v>
      </c>
      <c r="Y21" s="416"/>
      <c r="Z21" s="415">
        <v>2670</v>
      </c>
      <c r="AA21" s="415">
        <v>6444</v>
      </c>
      <c r="AB21" s="416"/>
    </row>
    <row r="22" spans="1:28" ht="21" x14ac:dyDescent="0.2">
      <c r="A22" s="523"/>
      <c r="B22" s="422" t="s">
        <v>447</v>
      </c>
      <c r="C22" s="424"/>
      <c r="D22" s="415">
        <v>7310</v>
      </c>
      <c r="E22" s="416"/>
      <c r="F22" s="415">
        <v>2298</v>
      </c>
      <c r="G22" s="415">
        <v>5012</v>
      </c>
      <c r="H22" s="416"/>
      <c r="I22" s="415">
        <v>6682</v>
      </c>
      <c r="J22" s="416"/>
      <c r="K22" s="415">
        <v>2263</v>
      </c>
      <c r="L22" s="415">
        <v>4419</v>
      </c>
      <c r="M22" s="416"/>
      <c r="N22" s="415">
        <v>6415</v>
      </c>
      <c r="O22" s="416"/>
      <c r="P22" s="415">
        <v>2124</v>
      </c>
      <c r="Q22" s="415">
        <v>4291</v>
      </c>
      <c r="R22" s="416"/>
      <c r="S22" s="415">
        <v>7261</v>
      </c>
      <c r="T22" s="416"/>
      <c r="U22" s="415">
        <v>2069</v>
      </c>
      <c r="V22" s="415">
        <v>5192</v>
      </c>
      <c r="W22" s="416"/>
      <c r="X22" s="415">
        <v>7127</v>
      </c>
      <c r="Y22" s="416"/>
      <c r="Z22" s="415">
        <v>1980</v>
      </c>
      <c r="AA22" s="415">
        <v>5147</v>
      </c>
      <c r="AB22" s="416"/>
    </row>
    <row r="23" spans="1:28" x14ac:dyDescent="0.2">
      <c r="A23" s="523"/>
      <c r="B23" s="422" t="s">
        <v>448</v>
      </c>
      <c r="C23" s="424"/>
      <c r="D23" s="415">
        <v>586</v>
      </c>
      <c r="E23" s="416"/>
      <c r="F23" s="415">
        <v>386</v>
      </c>
      <c r="G23" s="415">
        <v>200</v>
      </c>
      <c r="H23" s="416"/>
      <c r="I23" s="415">
        <v>630</v>
      </c>
      <c r="J23" s="416"/>
      <c r="K23" s="415">
        <v>421</v>
      </c>
      <c r="L23" s="415">
        <v>209</v>
      </c>
      <c r="M23" s="416"/>
      <c r="N23" s="415">
        <v>655</v>
      </c>
      <c r="O23" s="416"/>
      <c r="P23" s="415">
        <v>420</v>
      </c>
      <c r="Q23" s="415">
        <v>235</v>
      </c>
      <c r="R23" s="416"/>
      <c r="S23" s="415">
        <v>695</v>
      </c>
      <c r="T23" s="416"/>
      <c r="U23" s="415">
        <v>396</v>
      </c>
      <c r="V23" s="415">
        <v>299</v>
      </c>
      <c r="W23" s="416"/>
      <c r="X23" s="415">
        <v>816</v>
      </c>
      <c r="Y23" s="416"/>
      <c r="Z23" s="415">
        <v>413</v>
      </c>
      <c r="AA23" s="415">
        <v>403</v>
      </c>
      <c r="AB23" s="416"/>
    </row>
    <row r="24" spans="1:28" x14ac:dyDescent="0.2">
      <c r="A24" s="523"/>
      <c r="B24" s="422" t="s">
        <v>298</v>
      </c>
      <c r="C24" s="424"/>
      <c r="D24" s="415">
        <v>1237</v>
      </c>
      <c r="E24" s="416"/>
      <c r="F24" s="415">
        <v>349</v>
      </c>
      <c r="G24" s="415">
        <v>888</v>
      </c>
      <c r="H24" s="416"/>
      <c r="I24" s="415">
        <v>978</v>
      </c>
      <c r="J24" s="416"/>
      <c r="K24" s="415">
        <v>285</v>
      </c>
      <c r="L24" s="415">
        <v>693</v>
      </c>
      <c r="M24" s="416"/>
      <c r="N24" s="415">
        <v>1005</v>
      </c>
      <c r="O24" s="416"/>
      <c r="P24" s="415">
        <v>263</v>
      </c>
      <c r="Q24" s="415">
        <v>742</v>
      </c>
      <c r="R24" s="416"/>
      <c r="S24" s="415">
        <v>1021</v>
      </c>
      <c r="T24" s="416"/>
      <c r="U24" s="415">
        <v>292</v>
      </c>
      <c r="V24" s="415">
        <v>729</v>
      </c>
      <c r="W24" s="416"/>
      <c r="X24" s="415">
        <v>1155</v>
      </c>
      <c r="Y24" s="416"/>
      <c r="Z24" s="415">
        <v>275</v>
      </c>
      <c r="AA24" s="415">
        <v>880</v>
      </c>
      <c r="AB24" s="416"/>
    </row>
    <row r="25" spans="1:28" x14ac:dyDescent="0.2">
      <c r="A25" s="523"/>
      <c r="B25" s="422" t="s">
        <v>80</v>
      </c>
      <c r="C25" s="424"/>
      <c r="D25" s="415">
        <v>26</v>
      </c>
      <c r="E25" s="416"/>
      <c r="F25" s="415">
        <v>15</v>
      </c>
      <c r="G25" s="415">
        <v>11</v>
      </c>
      <c r="H25" s="416"/>
      <c r="I25" s="415">
        <v>20</v>
      </c>
      <c r="J25" s="416"/>
      <c r="K25" s="415">
        <v>11</v>
      </c>
      <c r="L25" s="415">
        <v>9</v>
      </c>
      <c r="M25" s="416"/>
      <c r="N25" s="415">
        <v>16</v>
      </c>
      <c r="O25" s="416"/>
      <c r="P25" s="415">
        <v>7</v>
      </c>
      <c r="Q25" s="415">
        <v>9</v>
      </c>
      <c r="R25" s="416"/>
      <c r="S25" s="415">
        <v>19</v>
      </c>
      <c r="T25" s="416"/>
      <c r="U25" s="415">
        <v>14</v>
      </c>
      <c r="V25" s="415">
        <v>5</v>
      </c>
      <c r="W25" s="416"/>
      <c r="X25" s="415">
        <v>3</v>
      </c>
      <c r="Y25" s="416"/>
      <c r="Z25" s="416"/>
      <c r="AA25" s="415">
        <v>3</v>
      </c>
      <c r="AB25" s="416"/>
    </row>
    <row r="26" spans="1:28" x14ac:dyDescent="0.2">
      <c r="A26" s="523"/>
      <c r="B26" s="422" t="s">
        <v>81</v>
      </c>
      <c r="C26" s="424"/>
      <c r="D26" s="415">
        <v>4</v>
      </c>
      <c r="E26" s="416"/>
      <c r="F26" s="415" t="s">
        <v>549</v>
      </c>
      <c r="G26" s="415" t="s">
        <v>549</v>
      </c>
      <c r="H26" s="416"/>
      <c r="I26" s="415">
        <v>9</v>
      </c>
      <c r="J26" s="416"/>
      <c r="K26" s="415">
        <v>5</v>
      </c>
      <c r="L26" s="415">
        <v>4</v>
      </c>
      <c r="M26" s="416"/>
      <c r="N26" s="415">
        <v>10</v>
      </c>
      <c r="O26" s="416"/>
      <c r="P26" s="415">
        <v>6</v>
      </c>
      <c r="Q26" s="415">
        <v>4</v>
      </c>
      <c r="R26" s="416"/>
      <c r="S26" s="415">
        <v>14</v>
      </c>
      <c r="T26" s="416"/>
      <c r="U26" s="415">
        <v>6</v>
      </c>
      <c r="V26" s="415">
        <v>8</v>
      </c>
      <c r="W26" s="416"/>
      <c r="X26" s="415">
        <v>13</v>
      </c>
      <c r="Y26" s="416"/>
      <c r="Z26" s="415" t="s">
        <v>549</v>
      </c>
      <c r="AA26" s="415" t="s">
        <v>549</v>
      </c>
      <c r="AB26" s="416"/>
    </row>
    <row r="27" spans="1:28" x14ac:dyDescent="0.2">
      <c r="A27" s="523"/>
      <c r="B27" s="422" t="s">
        <v>82</v>
      </c>
      <c r="C27" s="424"/>
      <c r="D27" s="415">
        <v>101315</v>
      </c>
      <c r="E27" s="416"/>
      <c r="F27" s="415">
        <v>76701</v>
      </c>
      <c r="G27" s="416"/>
      <c r="H27" s="415">
        <v>24614</v>
      </c>
      <c r="I27" s="415">
        <v>97358</v>
      </c>
      <c r="J27" s="416"/>
      <c r="K27" s="415">
        <v>74673</v>
      </c>
      <c r="L27" s="416"/>
      <c r="M27" s="415">
        <v>22685</v>
      </c>
      <c r="N27" s="415">
        <v>97856</v>
      </c>
      <c r="O27" s="416"/>
      <c r="P27" s="415">
        <v>71475</v>
      </c>
      <c r="Q27" s="416"/>
      <c r="R27" s="415">
        <v>26381</v>
      </c>
      <c r="S27" s="415">
        <v>107745</v>
      </c>
      <c r="T27" s="416"/>
      <c r="U27" s="415">
        <v>76594</v>
      </c>
      <c r="V27" s="416"/>
      <c r="W27" s="415">
        <v>31151</v>
      </c>
      <c r="X27" s="415">
        <v>120697</v>
      </c>
      <c r="Y27" s="416"/>
      <c r="Z27" s="415">
        <v>80829</v>
      </c>
      <c r="AA27" s="416"/>
      <c r="AB27" s="415">
        <v>39868</v>
      </c>
    </row>
    <row r="28" spans="1:28" ht="12.75" customHeight="1" x14ac:dyDescent="0.2">
      <c r="A28" s="523" t="s">
        <v>124</v>
      </c>
      <c r="B28" s="422" t="s">
        <v>271</v>
      </c>
      <c r="C28" s="424"/>
      <c r="D28" s="415">
        <v>356201</v>
      </c>
      <c r="E28" s="415">
        <v>162128</v>
      </c>
      <c r="F28" s="415">
        <v>138195</v>
      </c>
      <c r="G28" s="415">
        <v>37939</v>
      </c>
      <c r="H28" s="415">
        <v>17939</v>
      </c>
      <c r="I28" s="415">
        <v>345595</v>
      </c>
      <c r="J28" s="415">
        <v>161154</v>
      </c>
      <c r="K28" s="415">
        <v>134952</v>
      </c>
      <c r="L28" s="415">
        <v>33101</v>
      </c>
      <c r="M28" s="415">
        <v>16388</v>
      </c>
      <c r="N28" s="415">
        <v>345163</v>
      </c>
      <c r="O28" s="415">
        <v>163828</v>
      </c>
      <c r="P28" s="415">
        <v>129660</v>
      </c>
      <c r="Q28" s="415">
        <v>32531</v>
      </c>
      <c r="R28" s="415">
        <v>19144</v>
      </c>
      <c r="S28" s="415">
        <v>353213</v>
      </c>
      <c r="T28" s="415">
        <v>161712</v>
      </c>
      <c r="U28" s="415">
        <v>134318</v>
      </c>
      <c r="V28" s="415">
        <v>34078</v>
      </c>
      <c r="W28" s="415">
        <v>23105</v>
      </c>
      <c r="X28" s="415">
        <v>363133</v>
      </c>
      <c r="Y28" s="415">
        <v>155519</v>
      </c>
      <c r="Z28" s="415">
        <v>138865</v>
      </c>
      <c r="AA28" s="415">
        <v>38296</v>
      </c>
      <c r="AB28" s="415">
        <v>30453</v>
      </c>
    </row>
    <row r="29" spans="1:28" x14ac:dyDescent="0.2">
      <c r="A29" s="523"/>
      <c r="B29" s="422" t="s">
        <v>295</v>
      </c>
      <c r="C29" s="424"/>
      <c r="D29" s="415">
        <v>60131</v>
      </c>
      <c r="E29" s="416"/>
      <c r="F29" s="415">
        <v>44027</v>
      </c>
      <c r="G29" s="415">
        <v>16104</v>
      </c>
      <c r="H29" s="416"/>
      <c r="I29" s="415">
        <v>59930</v>
      </c>
      <c r="J29" s="416"/>
      <c r="K29" s="415">
        <v>45067</v>
      </c>
      <c r="L29" s="415">
        <v>14863</v>
      </c>
      <c r="M29" s="416"/>
      <c r="N29" s="415">
        <v>60016</v>
      </c>
      <c r="O29" s="416"/>
      <c r="P29" s="415">
        <v>44945</v>
      </c>
      <c r="Q29" s="415">
        <v>15071</v>
      </c>
      <c r="R29" s="416"/>
      <c r="S29" s="415">
        <v>62153</v>
      </c>
      <c r="T29" s="416"/>
      <c r="U29" s="415">
        <v>46135</v>
      </c>
      <c r="V29" s="415">
        <v>16018</v>
      </c>
      <c r="W29" s="416"/>
      <c r="X29" s="415">
        <v>64874</v>
      </c>
      <c r="Y29" s="416"/>
      <c r="Z29" s="415">
        <v>46907</v>
      </c>
      <c r="AA29" s="415">
        <v>17967</v>
      </c>
      <c r="AB29" s="416"/>
    </row>
    <row r="30" spans="1:28" x14ac:dyDescent="0.2">
      <c r="A30" s="523"/>
      <c r="B30" s="422" t="s">
        <v>68</v>
      </c>
      <c r="C30" s="424"/>
      <c r="D30" s="415">
        <v>51934</v>
      </c>
      <c r="E30" s="416"/>
      <c r="F30" s="415">
        <v>37729</v>
      </c>
      <c r="G30" s="415">
        <v>14205</v>
      </c>
      <c r="H30" s="416"/>
      <c r="I30" s="415">
        <v>51844</v>
      </c>
      <c r="J30" s="416"/>
      <c r="K30" s="415">
        <v>38522</v>
      </c>
      <c r="L30" s="415">
        <v>13322</v>
      </c>
      <c r="M30" s="416"/>
      <c r="N30" s="415">
        <v>51946</v>
      </c>
      <c r="O30" s="416"/>
      <c r="P30" s="415">
        <v>38315</v>
      </c>
      <c r="Q30" s="415">
        <v>13631</v>
      </c>
      <c r="R30" s="416"/>
      <c r="S30" s="415">
        <v>54084</v>
      </c>
      <c r="T30" s="416"/>
      <c r="U30" s="415">
        <v>39582</v>
      </c>
      <c r="V30" s="415">
        <v>14502</v>
      </c>
      <c r="W30" s="416"/>
      <c r="X30" s="415">
        <v>56373</v>
      </c>
      <c r="Y30" s="416"/>
      <c r="Z30" s="415">
        <v>40045</v>
      </c>
      <c r="AA30" s="415">
        <v>16328</v>
      </c>
      <c r="AB30" s="416"/>
    </row>
    <row r="31" spans="1:28" x14ac:dyDescent="0.2">
      <c r="A31" s="523"/>
      <c r="B31" s="422" t="s">
        <v>69</v>
      </c>
      <c r="C31" s="424"/>
      <c r="D31" s="415">
        <v>6629</v>
      </c>
      <c r="E31" s="416"/>
      <c r="F31" s="415">
        <v>5775</v>
      </c>
      <c r="G31" s="415">
        <v>854</v>
      </c>
      <c r="H31" s="416"/>
      <c r="I31" s="415">
        <v>6842</v>
      </c>
      <c r="J31" s="416"/>
      <c r="K31" s="415">
        <v>6113</v>
      </c>
      <c r="L31" s="415">
        <v>729</v>
      </c>
      <c r="M31" s="416"/>
      <c r="N31" s="415">
        <v>6906</v>
      </c>
      <c r="O31" s="416"/>
      <c r="P31" s="415">
        <v>6201</v>
      </c>
      <c r="Q31" s="415">
        <v>705</v>
      </c>
      <c r="R31" s="416"/>
      <c r="S31" s="415">
        <v>6819</v>
      </c>
      <c r="T31" s="416"/>
      <c r="U31" s="415">
        <v>6085</v>
      </c>
      <c r="V31" s="415">
        <v>734</v>
      </c>
      <c r="W31" s="416"/>
      <c r="X31" s="415">
        <v>7155</v>
      </c>
      <c r="Y31" s="416"/>
      <c r="Z31" s="415">
        <v>6344</v>
      </c>
      <c r="AA31" s="415">
        <v>811</v>
      </c>
      <c r="AB31" s="416"/>
    </row>
    <row r="32" spans="1:28" x14ac:dyDescent="0.2">
      <c r="A32" s="523"/>
      <c r="B32" s="422" t="s">
        <v>72</v>
      </c>
      <c r="C32" s="424"/>
      <c r="D32" s="415">
        <v>1568</v>
      </c>
      <c r="E32" s="416"/>
      <c r="F32" s="415">
        <v>523</v>
      </c>
      <c r="G32" s="415">
        <v>1045</v>
      </c>
      <c r="H32" s="416"/>
      <c r="I32" s="415">
        <v>1244</v>
      </c>
      <c r="J32" s="416"/>
      <c r="K32" s="415">
        <v>432</v>
      </c>
      <c r="L32" s="415">
        <v>812</v>
      </c>
      <c r="M32" s="416"/>
      <c r="N32" s="415">
        <v>1164</v>
      </c>
      <c r="O32" s="416"/>
      <c r="P32" s="415">
        <v>429</v>
      </c>
      <c r="Q32" s="415">
        <v>735</v>
      </c>
      <c r="R32" s="416"/>
      <c r="S32" s="415">
        <v>1250</v>
      </c>
      <c r="T32" s="416"/>
      <c r="U32" s="415">
        <v>468</v>
      </c>
      <c r="V32" s="415">
        <v>782</v>
      </c>
      <c r="W32" s="416"/>
      <c r="X32" s="415">
        <v>1346</v>
      </c>
      <c r="Y32" s="416"/>
      <c r="Z32" s="415">
        <v>518</v>
      </c>
      <c r="AA32" s="415">
        <v>828</v>
      </c>
      <c r="AB32" s="416"/>
    </row>
    <row r="33" spans="1:28" x14ac:dyDescent="0.2">
      <c r="A33" s="523"/>
      <c r="B33" s="422" t="s">
        <v>296</v>
      </c>
      <c r="C33" s="424"/>
      <c r="D33" s="415">
        <v>202302</v>
      </c>
      <c r="E33" s="415">
        <v>162128</v>
      </c>
      <c r="F33" s="415">
        <v>25725</v>
      </c>
      <c r="G33" s="415">
        <v>14449</v>
      </c>
      <c r="H33" s="416"/>
      <c r="I33" s="415">
        <v>197536</v>
      </c>
      <c r="J33" s="415">
        <v>161154</v>
      </c>
      <c r="K33" s="415">
        <v>24242</v>
      </c>
      <c r="L33" s="415">
        <v>12140</v>
      </c>
      <c r="M33" s="416"/>
      <c r="N33" s="415">
        <v>197036</v>
      </c>
      <c r="O33" s="415">
        <v>163828</v>
      </c>
      <c r="P33" s="415">
        <v>21715</v>
      </c>
      <c r="Q33" s="415">
        <v>11493</v>
      </c>
      <c r="R33" s="416"/>
      <c r="S33" s="415">
        <v>194400</v>
      </c>
      <c r="T33" s="415">
        <v>161712</v>
      </c>
      <c r="U33" s="415">
        <v>21434</v>
      </c>
      <c r="V33" s="415">
        <v>11254</v>
      </c>
      <c r="W33" s="416"/>
      <c r="X33" s="415">
        <v>190323</v>
      </c>
      <c r="Y33" s="415">
        <v>155519</v>
      </c>
      <c r="Z33" s="415">
        <v>21720</v>
      </c>
      <c r="AA33" s="415">
        <v>13084</v>
      </c>
      <c r="AB33" s="416"/>
    </row>
    <row r="34" spans="1:28" x14ac:dyDescent="0.2">
      <c r="A34" s="523"/>
      <c r="B34" s="422" t="s">
        <v>74</v>
      </c>
      <c r="C34" s="424"/>
      <c r="D34" s="415">
        <v>151189</v>
      </c>
      <c r="E34" s="415">
        <v>146810</v>
      </c>
      <c r="F34" s="415">
        <v>3171</v>
      </c>
      <c r="G34" s="415">
        <v>1208</v>
      </c>
      <c r="H34" s="416"/>
      <c r="I34" s="415">
        <v>151045</v>
      </c>
      <c r="J34" s="415">
        <v>147175</v>
      </c>
      <c r="K34" s="415">
        <v>2868</v>
      </c>
      <c r="L34" s="415">
        <v>1002</v>
      </c>
      <c r="M34" s="416"/>
      <c r="N34" s="415">
        <v>154480</v>
      </c>
      <c r="O34" s="415">
        <v>150743</v>
      </c>
      <c r="P34" s="415">
        <v>2660</v>
      </c>
      <c r="Q34" s="415">
        <v>1077</v>
      </c>
      <c r="R34" s="416"/>
      <c r="S34" s="415">
        <v>152670</v>
      </c>
      <c r="T34" s="415">
        <v>148791</v>
      </c>
      <c r="U34" s="415">
        <v>2820</v>
      </c>
      <c r="V34" s="415">
        <v>1059</v>
      </c>
      <c r="W34" s="416"/>
      <c r="X34" s="415">
        <v>146072</v>
      </c>
      <c r="Y34" s="415">
        <v>142356</v>
      </c>
      <c r="Z34" s="415">
        <v>2652</v>
      </c>
      <c r="AA34" s="415">
        <v>1064</v>
      </c>
      <c r="AB34" s="416"/>
    </row>
    <row r="35" spans="1:28" x14ac:dyDescent="0.2">
      <c r="A35" s="523"/>
      <c r="B35" s="422" t="s">
        <v>75</v>
      </c>
      <c r="C35" s="424"/>
      <c r="D35" s="415">
        <v>20763</v>
      </c>
      <c r="E35" s="415">
        <v>15318</v>
      </c>
      <c r="F35" s="415">
        <v>1108</v>
      </c>
      <c r="G35" s="415">
        <v>4337</v>
      </c>
      <c r="H35" s="416"/>
      <c r="I35" s="415">
        <v>19084</v>
      </c>
      <c r="J35" s="415">
        <v>13979</v>
      </c>
      <c r="K35" s="415">
        <v>1047</v>
      </c>
      <c r="L35" s="415">
        <v>4058</v>
      </c>
      <c r="M35" s="416"/>
      <c r="N35" s="415">
        <v>18208</v>
      </c>
      <c r="O35" s="415">
        <v>13085</v>
      </c>
      <c r="P35" s="415">
        <v>1068</v>
      </c>
      <c r="Q35" s="415">
        <v>4055</v>
      </c>
      <c r="R35" s="416"/>
      <c r="S35" s="415">
        <v>17554</v>
      </c>
      <c r="T35" s="415">
        <v>12921</v>
      </c>
      <c r="U35" s="415">
        <v>1100</v>
      </c>
      <c r="V35" s="415">
        <v>3533</v>
      </c>
      <c r="W35" s="416"/>
      <c r="X35" s="415">
        <v>18121</v>
      </c>
      <c r="Y35" s="415">
        <v>13163</v>
      </c>
      <c r="Z35" s="415">
        <v>867</v>
      </c>
      <c r="AA35" s="415">
        <v>4091</v>
      </c>
      <c r="AB35" s="416"/>
    </row>
    <row r="36" spans="1:28" x14ac:dyDescent="0.2">
      <c r="A36" s="523"/>
      <c r="B36" s="422" t="s">
        <v>76</v>
      </c>
      <c r="C36" s="424"/>
      <c r="D36" s="415">
        <v>30350</v>
      </c>
      <c r="E36" s="416"/>
      <c r="F36" s="415">
        <v>21446</v>
      </c>
      <c r="G36" s="415">
        <v>8904</v>
      </c>
      <c r="H36" s="416"/>
      <c r="I36" s="415">
        <v>27407</v>
      </c>
      <c r="J36" s="416"/>
      <c r="K36" s="415">
        <v>20327</v>
      </c>
      <c r="L36" s="415">
        <v>7080</v>
      </c>
      <c r="M36" s="416"/>
      <c r="N36" s="415">
        <v>24348</v>
      </c>
      <c r="O36" s="416"/>
      <c r="P36" s="415">
        <v>17987</v>
      </c>
      <c r="Q36" s="415">
        <v>6361</v>
      </c>
      <c r="R36" s="416"/>
      <c r="S36" s="415">
        <v>24176</v>
      </c>
      <c r="T36" s="416"/>
      <c r="U36" s="415">
        <v>17514</v>
      </c>
      <c r="V36" s="415">
        <v>6662</v>
      </c>
      <c r="W36" s="416"/>
      <c r="X36" s="415">
        <v>26130</v>
      </c>
      <c r="Y36" s="416"/>
      <c r="Z36" s="415">
        <v>18201</v>
      </c>
      <c r="AA36" s="415">
        <v>7929</v>
      </c>
      <c r="AB36" s="416"/>
    </row>
    <row r="37" spans="1:28" x14ac:dyDescent="0.2">
      <c r="A37" s="523"/>
      <c r="B37" s="422" t="s">
        <v>297</v>
      </c>
      <c r="C37" s="424"/>
      <c r="D37" s="415">
        <v>5761</v>
      </c>
      <c r="E37" s="416"/>
      <c r="F37" s="415">
        <v>3816</v>
      </c>
      <c r="G37" s="415">
        <v>1945</v>
      </c>
      <c r="H37" s="416"/>
      <c r="I37" s="415">
        <v>4824</v>
      </c>
      <c r="J37" s="416"/>
      <c r="K37" s="415">
        <v>3412</v>
      </c>
      <c r="L37" s="415">
        <v>1412</v>
      </c>
      <c r="M37" s="416"/>
      <c r="N37" s="415">
        <v>4817</v>
      </c>
      <c r="O37" s="416"/>
      <c r="P37" s="415">
        <v>3451</v>
      </c>
      <c r="Q37" s="415">
        <v>1366</v>
      </c>
      <c r="R37" s="416"/>
      <c r="S37" s="415">
        <v>5078</v>
      </c>
      <c r="T37" s="416"/>
      <c r="U37" s="415">
        <v>3715</v>
      </c>
      <c r="V37" s="415">
        <v>1363</v>
      </c>
      <c r="W37" s="416"/>
      <c r="X37" s="415">
        <v>5656</v>
      </c>
      <c r="Y37" s="416"/>
      <c r="Z37" s="415">
        <v>4008</v>
      </c>
      <c r="AA37" s="415">
        <v>1648</v>
      </c>
      <c r="AB37" s="416"/>
    </row>
    <row r="38" spans="1:28" x14ac:dyDescent="0.2">
      <c r="A38" s="523"/>
      <c r="B38" s="422" t="s">
        <v>78</v>
      </c>
      <c r="C38" s="424"/>
      <c r="D38" s="415">
        <v>531</v>
      </c>
      <c r="E38" s="416"/>
      <c r="F38" s="415">
        <v>459</v>
      </c>
      <c r="G38" s="415">
        <v>72</v>
      </c>
      <c r="H38" s="416"/>
      <c r="I38" s="415">
        <v>527</v>
      </c>
      <c r="J38" s="416"/>
      <c r="K38" s="415">
        <v>458</v>
      </c>
      <c r="L38" s="415">
        <v>69</v>
      </c>
      <c r="M38" s="416"/>
      <c r="N38" s="415">
        <v>540</v>
      </c>
      <c r="O38" s="416"/>
      <c r="P38" s="415">
        <v>486</v>
      </c>
      <c r="Q38" s="415">
        <v>54</v>
      </c>
      <c r="R38" s="416"/>
      <c r="S38" s="415">
        <v>654</v>
      </c>
      <c r="T38" s="416"/>
      <c r="U38" s="415">
        <v>573</v>
      </c>
      <c r="V38" s="415">
        <v>81</v>
      </c>
      <c r="W38" s="416"/>
      <c r="X38" s="415">
        <v>807</v>
      </c>
      <c r="Y38" s="416"/>
      <c r="Z38" s="415">
        <v>716</v>
      </c>
      <c r="AA38" s="415">
        <v>91</v>
      </c>
      <c r="AB38" s="416"/>
    </row>
    <row r="39" spans="1:28" x14ac:dyDescent="0.2">
      <c r="A39" s="523"/>
      <c r="B39" s="422" t="s">
        <v>248</v>
      </c>
      <c r="C39" s="424"/>
      <c r="D39" s="415">
        <v>5230</v>
      </c>
      <c r="E39" s="416"/>
      <c r="F39" s="415">
        <v>3357</v>
      </c>
      <c r="G39" s="415">
        <v>1873</v>
      </c>
      <c r="H39" s="416"/>
      <c r="I39" s="415">
        <v>4297</v>
      </c>
      <c r="J39" s="416"/>
      <c r="K39" s="415">
        <v>2954</v>
      </c>
      <c r="L39" s="415">
        <v>1343</v>
      </c>
      <c r="M39" s="416"/>
      <c r="N39" s="415">
        <v>4277</v>
      </c>
      <c r="O39" s="416"/>
      <c r="P39" s="415">
        <v>2965</v>
      </c>
      <c r="Q39" s="415">
        <v>1312</v>
      </c>
      <c r="R39" s="416"/>
      <c r="S39" s="415">
        <v>4424</v>
      </c>
      <c r="T39" s="416"/>
      <c r="U39" s="415">
        <v>3142</v>
      </c>
      <c r="V39" s="415">
        <v>1282</v>
      </c>
      <c r="W39" s="416"/>
      <c r="X39" s="415">
        <v>4849</v>
      </c>
      <c r="Y39" s="416"/>
      <c r="Z39" s="415">
        <v>3292</v>
      </c>
      <c r="AA39" s="415">
        <v>1557</v>
      </c>
      <c r="AB39" s="416"/>
    </row>
    <row r="40" spans="1:28" x14ac:dyDescent="0.2">
      <c r="A40" s="523"/>
      <c r="B40" s="422" t="s">
        <v>20</v>
      </c>
      <c r="C40" s="424"/>
      <c r="D40" s="415">
        <v>7738</v>
      </c>
      <c r="E40" s="416"/>
      <c r="F40" s="415">
        <v>2297</v>
      </c>
      <c r="G40" s="415">
        <v>5441</v>
      </c>
      <c r="H40" s="416"/>
      <c r="I40" s="415">
        <v>6875</v>
      </c>
      <c r="J40" s="416"/>
      <c r="K40" s="415">
        <v>2189</v>
      </c>
      <c r="L40" s="415">
        <v>4686</v>
      </c>
      <c r="M40" s="416"/>
      <c r="N40" s="415">
        <v>6677</v>
      </c>
      <c r="O40" s="416"/>
      <c r="P40" s="415">
        <v>2076</v>
      </c>
      <c r="Q40" s="415">
        <v>4601</v>
      </c>
      <c r="R40" s="416"/>
      <c r="S40" s="415">
        <v>7492</v>
      </c>
      <c r="T40" s="416"/>
      <c r="U40" s="415">
        <v>2049</v>
      </c>
      <c r="V40" s="415">
        <v>5443</v>
      </c>
      <c r="W40" s="416"/>
      <c r="X40" s="415">
        <v>7637</v>
      </c>
      <c r="Y40" s="416"/>
      <c r="Z40" s="415">
        <v>2040</v>
      </c>
      <c r="AA40" s="415">
        <v>5597</v>
      </c>
      <c r="AB40" s="416"/>
    </row>
    <row r="41" spans="1:28" ht="21" x14ac:dyDescent="0.2">
      <c r="A41" s="523"/>
      <c r="B41" s="422" t="s">
        <v>447</v>
      </c>
      <c r="C41" s="424"/>
      <c r="D41" s="415">
        <v>6235</v>
      </c>
      <c r="E41" s="416"/>
      <c r="F41" s="415">
        <v>1723</v>
      </c>
      <c r="G41" s="415">
        <v>4512</v>
      </c>
      <c r="H41" s="416"/>
      <c r="I41" s="415">
        <v>5586</v>
      </c>
      <c r="J41" s="416"/>
      <c r="K41" s="415">
        <v>1646</v>
      </c>
      <c r="L41" s="415">
        <v>3940</v>
      </c>
      <c r="M41" s="416"/>
      <c r="N41" s="415">
        <v>5343</v>
      </c>
      <c r="O41" s="416"/>
      <c r="P41" s="415">
        <v>1552</v>
      </c>
      <c r="Q41" s="415">
        <v>3791</v>
      </c>
      <c r="R41" s="416"/>
      <c r="S41" s="415">
        <v>6119</v>
      </c>
      <c r="T41" s="416"/>
      <c r="U41" s="415">
        <v>1544</v>
      </c>
      <c r="V41" s="415">
        <v>4575</v>
      </c>
      <c r="W41" s="416"/>
      <c r="X41" s="415">
        <v>6052</v>
      </c>
      <c r="Y41" s="416"/>
      <c r="Z41" s="415">
        <v>1515</v>
      </c>
      <c r="AA41" s="415">
        <v>4537</v>
      </c>
      <c r="AB41" s="416"/>
    </row>
    <row r="42" spans="1:28" x14ac:dyDescent="0.2">
      <c r="A42" s="523"/>
      <c r="B42" s="422" t="s">
        <v>448</v>
      </c>
      <c r="C42" s="424"/>
      <c r="D42" s="415">
        <v>422</v>
      </c>
      <c r="E42" s="416"/>
      <c r="F42" s="415">
        <v>268</v>
      </c>
      <c r="G42" s="415">
        <v>154</v>
      </c>
      <c r="H42" s="416"/>
      <c r="I42" s="415">
        <v>459</v>
      </c>
      <c r="J42" s="416"/>
      <c r="K42" s="415">
        <v>295</v>
      </c>
      <c r="L42" s="415">
        <v>164</v>
      </c>
      <c r="M42" s="416"/>
      <c r="N42" s="415">
        <v>496</v>
      </c>
      <c r="O42" s="416"/>
      <c r="P42" s="415">
        <v>310</v>
      </c>
      <c r="Q42" s="415">
        <v>186</v>
      </c>
      <c r="R42" s="416"/>
      <c r="S42" s="415">
        <v>508</v>
      </c>
      <c r="T42" s="416"/>
      <c r="U42" s="415">
        <v>266</v>
      </c>
      <c r="V42" s="415">
        <v>242</v>
      </c>
      <c r="W42" s="416"/>
      <c r="X42" s="415">
        <v>635</v>
      </c>
      <c r="Y42" s="416"/>
      <c r="Z42" s="415">
        <v>304</v>
      </c>
      <c r="AA42" s="415">
        <v>331</v>
      </c>
      <c r="AB42" s="416"/>
    </row>
    <row r="43" spans="1:28" x14ac:dyDescent="0.2">
      <c r="A43" s="523"/>
      <c r="B43" s="422" t="s">
        <v>298</v>
      </c>
      <c r="C43" s="424"/>
      <c r="D43" s="415">
        <v>1056</v>
      </c>
      <c r="E43" s="416"/>
      <c r="F43" s="415">
        <v>293</v>
      </c>
      <c r="G43" s="415">
        <v>763</v>
      </c>
      <c r="H43" s="416"/>
      <c r="I43" s="415">
        <v>809</v>
      </c>
      <c r="J43" s="416"/>
      <c r="K43" s="415">
        <v>239</v>
      </c>
      <c r="L43" s="415">
        <v>570</v>
      </c>
      <c r="M43" s="416"/>
      <c r="N43" s="415">
        <v>819</v>
      </c>
      <c r="O43" s="416"/>
      <c r="P43" s="415">
        <v>205</v>
      </c>
      <c r="Q43" s="415">
        <v>614</v>
      </c>
      <c r="R43" s="416"/>
      <c r="S43" s="415">
        <v>839</v>
      </c>
      <c r="T43" s="416"/>
      <c r="U43" s="415">
        <v>224</v>
      </c>
      <c r="V43" s="415">
        <v>615</v>
      </c>
      <c r="W43" s="416"/>
      <c r="X43" s="415">
        <v>936</v>
      </c>
      <c r="Y43" s="416"/>
      <c r="Z43" s="415">
        <v>219</v>
      </c>
      <c r="AA43" s="415">
        <v>717</v>
      </c>
      <c r="AB43" s="416"/>
    </row>
    <row r="44" spans="1:28" x14ac:dyDescent="0.2">
      <c r="A44" s="523"/>
      <c r="B44" s="422" t="s">
        <v>80</v>
      </c>
      <c r="C44" s="424"/>
      <c r="D44" s="415">
        <v>22</v>
      </c>
      <c r="E44" s="416"/>
      <c r="F44" s="415">
        <v>12</v>
      </c>
      <c r="G44" s="415">
        <v>10</v>
      </c>
      <c r="H44" s="416"/>
      <c r="I44" s="415">
        <v>14</v>
      </c>
      <c r="J44" s="416"/>
      <c r="K44" s="415">
        <v>6</v>
      </c>
      <c r="L44" s="415">
        <v>8</v>
      </c>
      <c r="M44" s="416"/>
      <c r="N44" s="415">
        <v>13</v>
      </c>
      <c r="O44" s="416"/>
      <c r="P44" s="415">
        <v>6</v>
      </c>
      <c r="Q44" s="415">
        <v>7</v>
      </c>
      <c r="R44" s="416"/>
      <c r="S44" s="415">
        <v>13</v>
      </c>
      <c r="T44" s="416"/>
      <c r="U44" s="415">
        <v>10</v>
      </c>
      <c r="V44" s="415">
        <v>3</v>
      </c>
      <c r="W44" s="416"/>
      <c r="X44" s="415">
        <v>3</v>
      </c>
      <c r="Y44" s="416"/>
      <c r="Z44" s="416"/>
      <c r="AA44" s="415">
        <v>3</v>
      </c>
      <c r="AB44" s="416"/>
    </row>
    <row r="45" spans="1:28" x14ac:dyDescent="0.2">
      <c r="A45" s="523"/>
      <c r="B45" s="422" t="s">
        <v>81</v>
      </c>
      <c r="C45" s="424"/>
      <c r="D45" s="415">
        <v>3</v>
      </c>
      <c r="E45" s="416"/>
      <c r="F45" s="415" t="s">
        <v>549</v>
      </c>
      <c r="G45" s="415" t="s">
        <v>549</v>
      </c>
      <c r="H45" s="416"/>
      <c r="I45" s="415">
        <v>7</v>
      </c>
      <c r="J45" s="416"/>
      <c r="K45" s="415">
        <v>3</v>
      </c>
      <c r="L45" s="415">
        <v>4</v>
      </c>
      <c r="M45" s="416"/>
      <c r="N45" s="415">
        <v>6</v>
      </c>
      <c r="O45" s="416"/>
      <c r="P45" s="415">
        <v>3</v>
      </c>
      <c r="Q45" s="415">
        <v>3</v>
      </c>
      <c r="R45" s="416"/>
      <c r="S45" s="415">
        <v>13</v>
      </c>
      <c r="T45" s="416"/>
      <c r="U45" s="415">
        <v>5</v>
      </c>
      <c r="V45" s="415">
        <v>8</v>
      </c>
      <c r="W45" s="416"/>
      <c r="X45" s="415">
        <v>11</v>
      </c>
      <c r="Y45" s="416"/>
      <c r="Z45" s="415" t="s">
        <v>549</v>
      </c>
      <c r="AA45" s="415" t="s">
        <v>549</v>
      </c>
      <c r="AB45" s="416"/>
    </row>
    <row r="46" spans="1:28" x14ac:dyDescent="0.2">
      <c r="A46" s="523"/>
      <c r="B46" s="422" t="s">
        <v>82</v>
      </c>
      <c r="C46" s="424"/>
      <c r="D46" s="415">
        <v>80269</v>
      </c>
      <c r="E46" s="416"/>
      <c r="F46" s="415">
        <v>62330</v>
      </c>
      <c r="G46" s="416"/>
      <c r="H46" s="415">
        <v>17939</v>
      </c>
      <c r="I46" s="415">
        <v>76430</v>
      </c>
      <c r="J46" s="416"/>
      <c r="K46" s="415">
        <v>60042</v>
      </c>
      <c r="L46" s="416"/>
      <c r="M46" s="415">
        <v>16388</v>
      </c>
      <c r="N46" s="415">
        <v>76617</v>
      </c>
      <c r="O46" s="416"/>
      <c r="P46" s="415">
        <v>57473</v>
      </c>
      <c r="Q46" s="416"/>
      <c r="R46" s="415">
        <v>19144</v>
      </c>
      <c r="S46" s="415">
        <v>84090</v>
      </c>
      <c r="T46" s="416"/>
      <c r="U46" s="415">
        <v>60985</v>
      </c>
      <c r="V46" s="416"/>
      <c r="W46" s="415">
        <v>23105</v>
      </c>
      <c r="X46" s="415">
        <v>94643</v>
      </c>
      <c r="Y46" s="416"/>
      <c r="Z46" s="415">
        <v>64190</v>
      </c>
      <c r="AA46" s="416"/>
      <c r="AB46" s="415">
        <v>30453</v>
      </c>
    </row>
    <row r="47" spans="1:28" ht="12.75" customHeight="1" x14ac:dyDescent="0.2">
      <c r="A47" s="523" t="s">
        <v>108</v>
      </c>
      <c r="B47" s="422" t="s">
        <v>271</v>
      </c>
      <c r="C47" s="424"/>
      <c r="D47" s="415">
        <v>14782</v>
      </c>
      <c r="E47" s="415">
        <v>6136</v>
      </c>
      <c r="F47" s="415">
        <v>5453</v>
      </c>
      <c r="G47" s="415">
        <v>1359</v>
      </c>
      <c r="H47" s="415">
        <v>1834</v>
      </c>
      <c r="I47" s="415">
        <v>13662</v>
      </c>
      <c r="J47" s="415">
        <v>5677</v>
      </c>
      <c r="K47" s="415">
        <v>5513</v>
      </c>
      <c r="L47" s="415">
        <v>1065</v>
      </c>
      <c r="M47" s="415">
        <v>1407</v>
      </c>
      <c r="N47" s="415">
        <v>13123</v>
      </c>
      <c r="O47" s="415">
        <v>5476</v>
      </c>
      <c r="P47" s="415">
        <v>4400</v>
      </c>
      <c r="Q47" s="415">
        <v>1215</v>
      </c>
      <c r="R47" s="415">
        <v>2032</v>
      </c>
      <c r="S47" s="415">
        <v>14780</v>
      </c>
      <c r="T47" s="415">
        <v>5799</v>
      </c>
      <c r="U47" s="415">
        <v>5856</v>
      </c>
      <c r="V47" s="415">
        <v>1394</v>
      </c>
      <c r="W47" s="415">
        <v>1731</v>
      </c>
      <c r="X47" s="415">
        <v>14811</v>
      </c>
      <c r="Y47" s="415">
        <v>5730</v>
      </c>
      <c r="Z47" s="415">
        <v>5150</v>
      </c>
      <c r="AA47" s="415">
        <v>1703</v>
      </c>
      <c r="AB47" s="415">
        <v>2228</v>
      </c>
    </row>
    <row r="48" spans="1:28" x14ac:dyDescent="0.2">
      <c r="A48" s="523"/>
      <c r="B48" s="422" t="s">
        <v>295</v>
      </c>
      <c r="C48" s="424"/>
      <c r="D48" s="415">
        <v>1620</v>
      </c>
      <c r="E48" s="416"/>
      <c r="F48" s="415">
        <v>1293</v>
      </c>
      <c r="G48" s="415">
        <v>327</v>
      </c>
      <c r="H48" s="416"/>
      <c r="I48" s="415">
        <v>1592</v>
      </c>
      <c r="J48" s="416"/>
      <c r="K48" s="415">
        <v>1317</v>
      </c>
      <c r="L48" s="415">
        <v>275</v>
      </c>
      <c r="M48" s="416"/>
      <c r="N48" s="415">
        <v>1480</v>
      </c>
      <c r="O48" s="416"/>
      <c r="P48" s="415">
        <v>1042</v>
      </c>
      <c r="Q48" s="415">
        <v>438</v>
      </c>
      <c r="R48" s="416"/>
      <c r="S48" s="415">
        <v>1741</v>
      </c>
      <c r="T48" s="416"/>
      <c r="U48" s="415">
        <v>1301</v>
      </c>
      <c r="V48" s="415">
        <v>440</v>
      </c>
      <c r="W48" s="416"/>
      <c r="X48" s="415">
        <v>1842</v>
      </c>
      <c r="Y48" s="416"/>
      <c r="Z48" s="415">
        <v>1278</v>
      </c>
      <c r="AA48" s="415">
        <v>564</v>
      </c>
      <c r="AB48" s="416"/>
    </row>
    <row r="49" spans="1:28" x14ac:dyDescent="0.2">
      <c r="A49" s="523"/>
      <c r="B49" s="422" t="s">
        <v>68</v>
      </c>
      <c r="C49" s="424"/>
      <c r="D49" s="415">
        <v>1299</v>
      </c>
      <c r="E49" s="416"/>
      <c r="F49" s="415">
        <v>1040</v>
      </c>
      <c r="G49" s="415">
        <v>259</v>
      </c>
      <c r="H49" s="416"/>
      <c r="I49" s="415">
        <v>1338</v>
      </c>
      <c r="J49" s="416"/>
      <c r="K49" s="415">
        <v>1099</v>
      </c>
      <c r="L49" s="415">
        <v>239</v>
      </c>
      <c r="M49" s="416"/>
      <c r="N49" s="415">
        <v>1262</v>
      </c>
      <c r="O49" s="416"/>
      <c r="P49" s="415">
        <v>859</v>
      </c>
      <c r="Q49" s="415">
        <v>403</v>
      </c>
      <c r="R49" s="416"/>
      <c r="S49" s="415">
        <v>1440</v>
      </c>
      <c r="T49" s="416"/>
      <c r="U49" s="415">
        <v>1041</v>
      </c>
      <c r="V49" s="415">
        <v>399</v>
      </c>
      <c r="W49" s="416"/>
      <c r="X49" s="415">
        <v>1481</v>
      </c>
      <c r="Y49" s="416"/>
      <c r="Z49" s="415">
        <v>970</v>
      </c>
      <c r="AA49" s="415">
        <v>511</v>
      </c>
      <c r="AB49" s="416"/>
    </row>
    <row r="50" spans="1:28" x14ac:dyDescent="0.2">
      <c r="A50" s="523"/>
      <c r="B50" s="422" t="s">
        <v>69</v>
      </c>
      <c r="C50" s="424"/>
      <c r="D50" s="415">
        <v>281</v>
      </c>
      <c r="E50" s="416"/>
      <c r="F50" s="415">
        <v>238</v>
      </c>
      <c r="G50" s="415">
        <v>43</v>
      </c>
      <c r="H50" s="416"/>
      <c r="I50" s="415">
        <v>232</v>
      </c>
      <c r="J50" s="416"/>
      <c r="K50" s="415">
        <v>205</v>
      </c>
      <c r="L50" s="415">
        <v>27</v>
      </c>
      <c r="M50" s="416"/>
      <c r="N50" s="415">
        <v>204</v>
      </c>
      <c r="O50" s="416"/>
      <c r="P50" s="415">
        <v>178</v>
      </c>
      <c r="Q50" s="415">
        <v>26</v>
      </c>
      <c r="R50" s="416"/>
      <c r="S50" s="415">
        <v>285</v>
      </c>
      <c r="T50" s="416"/>
      <c r="U50" s="415">
        <v>255</v>
      </c>
      <c r="V50" s="415">
        <v>30</v>
      </c>
      <c r="W50" s="416"/>
      <c r="X50" s="415">
        <v>345</v>
      </c>
      <c r="Y50" s="416"/>
      <c r="Z50" s="415">
        <v>305</v>
      </c>
      <c r="AA50" s="415">
        <v>40</v>
      </c>
      <c r="AB50" s="416"/>
    </row>
    <row r="51" spans="1:28" x14ac:dyDescent="0.2">
      <c r="A51" s="523"/>
      <c r="B51" s="422" t="s">
        <v>72</v>
      </c>
      <c r="C51" s="424"/>
      <c r="D51" s="415">
        <v>40</v>
      </c>
      <c r="E51" s="416"/>
      <c r="F51" s="415">
        <v>15</v>
      </c>
      <c r="G51" s="415">
        <v>25</v>
      </c>
      <c r="H51" s="416"/>
      <c r="I51" s="415">
        <v>22</v>
      </c>
      <c r="J51" s="416"/>
      <c r="K51" s="415">
        <v>13</v>
      </c>
      <c r="L51" s="415">
        <v>9</v>
      </c>
      <c r="M51" s="416"/>
      <c r="N51" s="415">
        <v>14</v>
      </c>
      <c r="O51" s="416"/>
      <c r="P51" s="415">
        <v>5</v>
      </c>
      <c r="Q51" s="415">
        <v>9</v>
      </c>
      <c r="R51" s="416"/>
      <c r="S51" s="415">
        <v>16</v>
      </c>
      <c r="T51" s="416"/>
      <c r="U51" s="415">
        <v>5</v>
      </c>
      <c r="V51" s="415">
        <v>11</v>
      </c>
      <c r="W51" s="416"/>
      <c r="X51" s="415">
        <v>16</v>
      </c>
      <c r="Y51" s="416"/>
      <c r="Z51" s="415">
        <v>3</v>
      </c>
      <c r="AA51" s="415">
        <v>13</v>
      </c>
      <c r="AB51" s="416"/>
    </row>
    <row r="52" spans="1:28" x14ac:dyDescent="0.2">
      <c r="A52" s="523"/>
      <c r="B52" s="422" t="s">
        <v>296</v>
      </c>
      <c r="C52" s="424"/>
      <c r="D52" s="415">
        <v>7970</v>
      </c>
      <c r="E52" s="415">
        <v>6136</v>
      </c>
      <c r="F52" s="415">
        <v>1141</v>
      </c>
      <c r="G52" s="415">
        <v>693</v>
      </c>
      <c r="H52" s="416"/>
      <c r="I52" s="415">
        <v>7234</v>
      </c>
      <c r="J52" s="415">
        <v>5677</v>
      </c>
      <c r="K52" s="415">
        <v>1048</v>
      </c>
      <c r="L52" s="415">
        <v>509</v>
      </c>
      <c r="M52" s="416"/>
      <c r="N52" s="415">
        <v>6936</v>
      </c>
      <c r="O52" s="415">
        <v>5476</v>
      </c>
      <c r="P52" s="415">
        <v>940</v>
      </c>
      <c r="Q52" s="415">
        <v>520</v>
      </c>
      <c r="R52" s="416"/>
      <c r="S52" s="415">
        <v>7752</v>
      </c>
      <c r="T52" s="415">
        <v>5799</v>
      </c>
      <c r="U52" s="415">
        <v>1306</v>
      </c>
      <c r="V52" s="415">
        <v>647</v>
      </c>
      <c r="W52" s="416"/>
      <c r="X52" s="415">
        <v>7580</v>
      </c>
      <c r="Y52" s="415">
        <v>5730</v>
      </c>
      <c r="Z52" s="415">
        <v>1032</v>
      </c>
      <c r="AA52" s="415">
        <v>818</v>
      </c>
      <c r="AB52" s="416"/>
    </row>
    <row r="53" spans="1:28" x14ac:dyDescent="0.2">
      <c r="A53" s="523"/>
      <c r="B53" s="422" t="s">
        <v>74</v>
      </c>
      <c r="C53" s="424"/>
      <c r="D53" s="415">
        <v>5657</v>
      </c>
      <c r="E53" s="415">
        <v>5483</v>
      </c>
      <c r="F53" s="415">
        <v>109</v>
      </c>
      <c r="G53" s="415">
        <v>65</v>
      </c>
      <c r="H53" s="416"/>
      <c r="I53" s="415">
        <v>5223</v>
      </c>
      <c r="J53" s="415">
        <v>5082</v>
      </c>
      <c r="K53" s="415">
        <v>93</v>
      </c>
      <c r="L53" s="415">
        <v>48</v>
      </c>
      <c r="M53" s="416"/>
      <c r="N53" s="415">
        <v>5047</v>
      </c>
      <c r="O53" s="415">
        <v>4894</v>
      </c>
      <c r="P53" s="415">
        <v>81</v>
      </c>
      <c r="Q53" s="415">
        <v>72</v>
      </c>
      <c r="R53" s="416"/>
      <c r="S53" s="415">
        <v>5434</v>
      </c>
      <c r="T53" s="415">
        <v>5240</v>
      </c>
      <c r="U53" s="415">
        <v>133</v>
      </c>
      <c r="V53" s="415">
        <v>61</v>
      </c>
      <c r="W53" s="416"/>
      <c r="X53" s="415">
        <v>5317</v>
      </c>
      <c r="Y53" s="415">
        <v>5139</v>
      </c>
      <c r="Z53" s="415">
        <v>107</v>
      </c>
      <c r="AA53" s="415">
        <v>71</v>
      </c>
      <c r="AB53" s="416"/>
    </row>
    <row r="54" spans="1:28" x14ac:dyDescent="0.2">
      <c r="A54" s="523"/>
      <c r="B54" s="422" t="s">
        <v>75</v>
      </c>
      <c r="C54" s="424"/>
      <c r="D54" s="415">
        <v>881</v>
      </c>
      <c r="E54" s="415">
        <v>653</v>
      </c>
      <c r="F54" s="415">
        <v>26</v>
      </c>
      <c r="G54" s="415">
        <v>202</v>
      </c>
      <c r="H54" s="416"/>
      <c r="I54" s="415">
        <v>751</v>
      </c>
      <c r="J54" s="415">
        <v>595</v>
      </c>
      <c r="K54" s="415">
        <v>35</v>
      </c>
      <c r="L54" s="415">
        <v>121</v>
      </c>
      <c r="M54" s="416"/>
      <c r="N54" s="415">
        <v>720</v>
      </c>
      <c r="O54" s="415">
        <v>582</v>
      </c>
      <c r="P54" s="415">
        <v>22</v>
      </c>
      <c r="Q54" s="415">
        <v>116</v>
      </c>
      <c r="R54" s="416"/>
      <c r="S54" s="415">
        <v>948</v>
      </c>
      <c r="T54" s="415">
        <v>559</v>
      </c>
      <c r="U54" s="415">
        <v>131</v>
      </c>
      <c r="V54" s="415">
        <v>258</v>
      </c>
      <c r="W54" s="416"/>
      <c r="X54" s="415">
        <v>941</v>
      </c>
      <c r="Y54" s="415">
        <v>591</v>
      </c>
      <c r="Z54" s="415">
        <v>26</v>
      </c>
      <c r="AA54" s="415">
        <v>324</v>
      </c>
      <c r="AB54" s="416"/>
    </row>
    <row r="55" spans="1:28" x14ac:dyDescent="0.2">
      <c r="A55" s="523"/>
      <c r="B55" s="422" t="s">
        <v>76</v>
      </c>
      <c r="C55" s="424"/>
      <c r="D55" s="415">
        <v>1432</v>
      </c>
      <c r="E55" s="416"/>
      <c r="F55" s="415">
        <v>1006</v>
      </c>
      <c r="G55" s="415">
        <v>426</v>
      </c>
      <c r="H55" s="416"/>
      <c r="I55" s="415">
        <v>1260</v>
      </c>
      <c r="J55" s="416"/>
      <c r="K55" s="415">
        <v>920</v>
      </c>
      <c r="L55" s="415">
        <v>340</v>
      </c>
      <c r="M55" s="416"/>
      <c r="N55" s="415">
        <v>1169</v>
      </c>
      <c r="O55" s="416"/>
      <c r="P55" s="415">
        <v>837</v>
      </c>
      <c r="Q55" s="415">
        <v>332</v>
      </c>
      <c r="R55" s="416"/>
      <c r="S55" s="415">
        <v>1370</v>
      </c>
      <c r="T55" s="416"/>
      <c r="U55" s="415">
        <v>1042</v>
      </c>
      <c r="V55" s="415">
        <v>328</v>
      </c>
      <c r="W55" s="416"/>
      <c r="X55" s="415">
        <v>1322</v>
      </c>
      <c r="Y55" s="416"/>
      <c r="Z55" s="415">
        <v>899</v>
      </c>
      <c r="AA55" s="415">
        <v>423</v>
      </c>
      <c r="AB55" s="416"/>
    </row>
    <row r="56" spans="1:28" x14ac:dyDescent="0.2">
      <c r="A56" s="523"/>
      <c r="B56" s="422" t="s">
        <v>297</v>
      </c>
      <c r="C56" s="424"/>
      <c r="D56" s="415">
        <v>242</v>
      </c>
      <c r="E56" s="416"/>
      <c r="F56" s="415">
        <v>171</v>
      </c>
      <c r="G56" s="415">
        <v>71</v>
      </c>
      <c r="H56" s="416"/>
      <c r="I56" s="415">
        <v>199</v>
      </c>
      <c r="J56" s="416"/>
      <c r="K56" s="415">
        <v>146</v>
      </c>
      <c r="L56" s="415">
        <v>53</v>
      </c>
      <c r="M56" s="416"/>
      <c r="N56" s="415">
        <v>216</v>
      </c>
      <c r="O56" s="416"/>
      <c r="P56" s="415">
        <v>160</v>
      </c>
      <c r="Q56" s="415">
        <v>56</v>
      </c>
      <c r="R56" s="416"/>
      <c r="S56" s="415">
        <v>206</v>
      </c>
      <c r="T56" s="416"/>
      <c r="U56" s="415">
        <v>164</v>
      </c>
      <c r="V56" s="415">
        <v>42</v>
      </c>
      <c r="W56" s="416"/>
      <c r="X56" s="415">
        <v>242</v>
      </c>
      <c r="Y56" s="416"/>
      <c r="Z56" s="415">
        <v>185</v>
      </c>
      <c r="AA56" s="415">
        <v>57</v>
      </c>
      <c r="AB56" s="416"/>
    </row>
    <row r="57" spans="1:28" x14ac:dyDescent="0.2">
      <c r="A57" s="523"/>
      <c r="B57" s="422" t="s">
        <v>78</v>
      </c>
      <c r="C57" s="424"/>
      <c r="D57" s="415">
        <v>22</v>
      </c>
      <c r="E57" s="416"/>
      <c r="F57" s="415" t="s">
        <v>549</v>
      </c>
      <c r="G57" s="415" t="s">
        <v>549</v>
      </c>
      <c r="H57" s="416"/>
      <c r="I57" s="415">
        <v>19</v>
      </c>
      <c r="J57" s="416"/>
      <c r="K57" s="415">
        <v>16</v>
      </c>
      <c r="L57" s="415">
        <v>3</v>
      </c>
      <c r="M57" s="416"/>
      <c r="N57" s="415">
        <v>22</v>
      </c>
      <c r="O57" s="416"/>
      <c r="P57" s="415">
        <v>22</v>
      </c>
      <c r="Q57" s="416"/>
      <c r="R57" s="416"/>
      <c r="S57" s="415">
        <v>29</v>
      </c>
      <c r="T57" s="416"/>
      <c r="U57" s="415">
        <v>26</v>
      </c>
      <c r="V57" s="415">
        <v>3</v>
      </c>
      <c r="W57" s="416"/>
      <c r="X57" s="415">
        <v>47</v>
      </c>
      <c r="Y57" s="416"/>
      <c r="Z57" s="415">
        <v>43</v>
      </c>
      <c r="AA57" s="415">
        <v>4</v>
      </c>
      <c r="AB57" s="416"/>
    </row>
    <row r="58" spans="1:28" x14ac:dyDescent="0.2">
      <c r="A58" s="523"/>
      <c r="B58" s="422" t="s">
        <v>248</v>
      </c>
      <c r="C58" s="424"/>
      <c r="D58" s="415">
        <v>220</v>
      </c>
      <c r="E58" s="416"/>
      <c r="F58" s="415">
        <v>151</v>
      </c>
      <c r="G58" s="415">
        <v>69</v>
      </c>
      <c r="H58" s="416"/>
      <c r="I58" s="415">
        <v>180</v>
      </c>
      <c r="J58" s="416"/>
      <c r="K58" s="415">
        <v>130</v>
      </c>
      <c r="L58" s="415">
        <v>50</v>
      </c>
      <c r="M58" s="416"/>
      <c r="N58" s="415">
        <v>194</v>
      </c>
      <c r="O58" s="416"/>
      <c r="P58" s="415">
        <v>138</v>
      </c>
      <c r="Q58" s="415">
        <v>56</v>
      </c>
      <c r="R58" s="416"/>
      <c r="S58" s="415">
        <v>177</v>
      </c>
      <c r="T58" s="416"/>
      <c r="U58" s="415">
        <v>138</v>
      </c>
      <c r="V58" s="415">
        <v>39</v>
      </c>
      <c r="W58" s="416"/>
      <c r="X58" s="415">
        <v>195</v>
      </c>
      <c r="Y58" s="416"/>
      <c r="Z58" s="415">
        <v>142</v>
      </c>
      <c r="AA58" s="415">
        <v>53</v>
      </c>
      <c r="AB58" s="416"/>
    </row>
    <row r="59" spans="1:28" x14ac:dyDescent="0.2">
      <c r="A59" s="523"/>
      <c r="B59" s="422" t="s">
        <v>20</v>
      </c>
      <c r="C59" s="424"/>
      <c r="D59" s="415">
        <v>387</v>
      </c>
      <c r="E59" s="416"/>
      <c r="F59" s="415">
        <v>119</v>
      </c>
      <c r="G59" s="415">
        <v>268</v>
      </c>
      <c r="H59" s="416"/>
      <c r="I59" s="415">
        <v>347</v>
      </c>
      <c r="J59" s="416"/>
      <c r="K59" s="415">
        <v>119</v>
      </c>
      <c r="L59" s="415">
        <v>228</v>
      </c>
      <c r="M59" s="416"/>
      <c r="N59" s="415">
        <v>278</v>
      </c>
      <c r="O59" s="416"/>
      <c r="P59" s="415">
        <v>77</v>
      </c>
      <c r="Q59" s="415">
        <v>201</v>
      </c>
      <c r="R59" s="416"/>
      <c r="S59" s="415">
        <v>369</v>
      </c>
      <c r="T59" s="416"/>
      <c r="U59" s="415">
        <v>104</v>
      </c>
      <c r="V59" s="415">
        <v>265</v>
      </c>
      <c r="W59" s="416"/>
      <c r="X59" s="415">
        <v>337</v>
      </c>
      <c r="Y59" s="416"/>
      <c r="Z59" s="415">
        <v>73</v>
      </c>
      <c r="AA59" s="415">
        <v>264</v>
      </c>
      <c r="AB59" s="416"/>
    </row>
    <row r="60" spans="1:28" ht="21" x14ac:dyDescent="0.2">
      <c r="A60" s="523"/>
      <c r="B60" s="422" t="s">
        <v>447</v>
      </c>
      <c r="C60" s="424"/>
      <c r="D60" s="415">
        <v>297</v>
      </c>
      <c r="E60" s="416"/>
      <c r="F60" s="415">
        <v>90</v>
      </c>
      <c r="G60" s="415">
        <v>207</v>
      </c>
      <c r="H60" s="416"/>
      <c r="I60" s="415">
        <v>253</v>
      </c>
      <c r="J60" s="416"/>
      <c r="K60" s="415">
        <v>85</v>
      </c>
      <c r="L60" s="415">
        <v>168</v>
      </c>
      <c r="M60" s="416"/>
      <c r="N60" s="415">
        <v>217</v>
      </c>
      <c r="O60" s="416"/>
      <c r="P60" s="415">
        <v>56</v>
      </c>
      <c r="Q60" s="415">
        <v>161</v>
      </c>
      <c r="R60" s="416"/>
      <c r="S60" s="415">
        <v>274</v>
      </c>
      <c r="T60" s="416"/>
      <c r="U60" s="415">
        <v>72</v>
      </c>
      <c r="V60" s="415">
        <v>202</v>
      </c>
      <c r="W60" s="416"/>
      <c r="X60" s="415">
        <v>251</v>
      </c>
      <c r="Y60" s="416"/>
      <c r="Z60" s="415">
        <v>50</v>
      </c>
      <c r="AA60" s="415">
        <v>201</v>
      </c>
      <c r="AB60" s="416"/>
    </row>
    <row r="61" spans="1:28" x14ac:dyDescent="0.2">
      <c r="A61" s="523"/>
      <c r="B61" s="422" t="s">
        <v>448</v>
      </c>
      <c r="C61" s="424"/>
      <c r="D61" s="415">
        <v>17</v>
      </c>
      <c r="E61" s="416"/>
      <c r="F61" s="415">
        <v>11</v>
      </c>
      <c r="G61" s="415">
        <v>6</v>
      </c>
      <c r="H61" s="416"/>
      <c r="I61" s="415">
        <v>19</v>
      </c>
      <c r="J61" s="416"/>
      <c r="K61" s="415">
        <v>11</v>
      </c>
      <c r="L61" s="415">
        <v>8</v>
      </c>
      <c r="M61" s="416"/>
      <c r="N61" s="415">
        <v>21</v>
      </c>
      <c r="O61" s="416"/>
      <c r="P61" s="415">
        <v>14</v>
      </c>
      <c r="Q61" s="415">
        <v>7</v>
      </c>
      <c r="R61" s="416"/>
      <c r="S61" s="415">
        <v>34</v>
      </c>
      <c r="T61" s="416"/>
      <c r="U61" s="415">
        <v>19</v>
      </c>
      <c r="V61" s="415">
        <v>15</v>
      </c>
      <c r="W61" s="416"/>
      <c r="X61" s="415">
        <v>29</v>
      </c>
      <c r="Y61" s="416"/>
      <c r="Z61" s="415">
        <v>14</v>
      </c>
      <c r="AA61" s="415">
        <v>15</v>
      </c>
      <c r="AB61" s="416"/>
    </row>
    <row r="62" spans="1:28" x14ac:dyDescent="0.2">
      <c r="A62" s="523"/>
      <c r="B62" s="422" t="s">
        <v>298</v>
      </c>
      <c r="C62" s="424"/>
      <c r="D62" s="415">
        <v>73</v>
      </c>
      <c r="E62" s="416"/>
      <c r="F62" s="415">
        <v>18</v>
      </c>
      <c r="G62" s="415">
        <v>55</v>
      </c>
      <c r="H62" s="416"/>
      <c r="I62" s="415">
        <v>70</v>
      </c>
      <c r="J62" s="416"/>
      <c r="K62" s="415">
        <v>22</v>
      </c>
      <c r="L62" s="415">
        <v>48</v>
      </c>
      <c r="M62" s="416"/>
      <c r="N62" s="415">
        <v>40</v>
      </c>
      <c r="O62" s="416"/>
      <c r="P62" s="415">
        <v>7</v>
      </c>
      <c r="Q62" s="415">
        <v>33</v>
      </c>
      <c r="R62" s="416"/>
      <c r="S62" s="415">
        <v>55</v>
      </c>
      <c r="T62" s="416"/>
      <c r="U62" s="415">
        <v>8</v>
      </c>
      <c r="V62" s="415">
        <v>47</v>
      </c>
      <c r="W62" s="416"/>
      <c r="X62" s="415">
        <v>56</v>
      </c>
      <c r="Y62" s="416"/>
      <c r="Z62" s="415">
        <v>9</v>
      </c>
      <c r="AA62" s="415">
        <v>47</v>
      </c>
      <c r="AB62" s="416"/>
    </row>
    <row r="63" spans="1:28" x14ac:dyDescent="0.2">
      <c r="A63" s="523"/>
      <c r="B63" s="422" t="s">
        <v>80</v>
      </c>
      <c r="C63" s="424"/>
      <c r="D63" s="416"/>
      <c r="E63" s="416"/>
      <c r="F63" s="416"/>
      <c r="G63" s="416"/>
      <c r="H63" s="416"/>
      <c r="I63" s="415" t="s">
        <v>549</v>
      </c>
      <c r="J63" s="416"/>
      <c r="K63" s="416"/>
      <c r="L63" s="415" t="s">
        <v>549</v>
      </c>
      <c r="M63" s="416"/>
      <c r="N63" s="416"/>
      <c r="O63" s="416"/>
      <c r="P63" s="416"/>
      <c r="Q63" s="416"/>
      <c r="R63" s="416"/>
      <c r="S63" s="415">
        <v>3</v>
      </c>
      <c r="T63" s="416"/>
      <c r="U63" s="415">
        <v>3</v>
      </c>
      <c r="V63" s="416"/>
      <c r="W63" s="416"/>
      <c r="X63" s="416"/>
      <c r="Y63" s="416"/>
      <c r="Z63" s="416"/>
      <c r="AA63" s="416"/>
      <c r="AB63" s="416"/>
    </row>
    <row r="64" spans="1:28" x14ac:dyDescent="0.2">
      <c r="A64" s="523"/>
      <c r="B64" s="422" t="s">
        <v>81</v>
      </c>
      <c r="C64" s="424"/>
      <c r="D64" s="416"/>
      <c r="E64" s="416"/>
      <c r="F64" s="416"/>
      <c r="G64" s="416"/>
      <c r="H64" s="416"/>
      <c r="I64" s="415">
        <v>3</v>
      </c>
      <c r="J64" s="416"/>
      <c r="K64" s="415" t="s">
        <v>549</v>
      </c>
      <c r="L64" s="415" t="s">
        <v>549</v>
      </c>
      <c r="M64" s="416"/>
      <c r="N64" s="416"/>
      <c r="O64" s="416"/>
      <c r="P64" s="416"/>
      <c r="Q64" s="416"/>
      <c r="R64" s="416"/>
      <c r="S64" s="415">
        <v>3</v>
      </c>
      <c r="T64" s="416"/>
      <c r="U64" s="415" t="s">
        <v>549</v>
      </c>
      <c r="V64" s="415" t="s">
        <v>549</v>
      </c>
      <c r="W64" s="416"/>
      <c r="X64" s="415" t="s">
        <v>549</v>
      </c>
      <c r="Y64" s="416"/>
      <c r="Z64" s="416"/>
      <c r="AA64" s="415" t="s">
        <v>549</v>
      </c>
      <c r="AB64" s="416"/>
    </row>
    <row r="65" spans="1:28" x14ac:dyDescent="0.2">
      <c r="A65" s="523"/>
      <c r="B65" s="422" t="s">
        <v>82</v>
      </c>
      <c r="C65" s="424"/>
      <c r="D65" s="415">
        <v>4563</v>
      </c>
      <c r="E65" s="416"/>
      <c r="F65" s="415">
        <v>2729</v>
      </c>
      <c r="G65" s="416"/>
      <c r="H65" s="415">
        <v>1834</v>
      </c>
      <c r="I65" s="415">
        <v>4290</v>
      </c>
      <c r="J65" s="416"/>
      <c r="K65" s="415">
        <v>2883</v>
      </c>
      <c r="L65" s="416"/>
      <c r="M65" s="415">
        <v>1407</v>
      </c>
      <c r="N65" s="415">
        <v>4213</v>
      </c>
      <c r="O65" s="416"/>
      <c r="P65" s="415">
        <v>2181</v>
      </c>
      <c r="Q65" s="416"/>
      <c r="R65" s="415">
        <v>2032</v>
      </c>
      <c r="S65" s="415">
        <v>4712</v>
      </c>
      <c r="T65" s="416"/>
      <c r="U65" s="415">
        <v>2981</v>
      </c>
      <c r="V65" s="416"/>
      <c r="W65" s="415">
        <v>1731</v>
      </c>
      <c r="X65" s="415">
        <v>4810</v>
      </c>
      <c r="Y65" s="416"/>
      <c r="Z65" s="415">
        <v>2582</v>
      </c>
      <c r="AA65" s="416"/>
      <c r="AB65" s="415">
        <v>2228</v>
      </c>
    </row>
    <row r="66" spans="1:28" ht="12.75" customHeight="1" x14ac:dyDescent="0.2">
      <c r="A66" s="523" t="s">
        <v>109</v>
      </c>
      <c r="B66" s="422" t="s">
        <v>271</v>
      </c>
      <c r="C66" s="424"/>
      <c r="D66" s="415">
        <v>7787</v>
      </c>
      <c r="E66" s="415">
        <v>3393</v>
      </c>
      <c r="F66" s="415">
        <v>2650</v>
      </c>
      <c r="G66" s="415">
        <v>745</v>
      </c>
      <c r="H66" s="415">
        <v>999</v>
      </c>
      <c r="I66" s="415">
        <v>6730</v>
      </c>
      <c r="J66" s="415">
        <v>2902</v>
      </c>
      <c r="K66" s="415">
        <v>2486</v>
      </c>
      <c r="L66" s="415">
        <v>626</v>
      </c>
      <c r="M66" s="415">
        <v>716</v>
      </c>
      <c r="N66" s="415">
        <v>6246</v>
      </c>
      <c r="O66" s="415">
        <v>2645</v>
      </c>
      <c r="P66" s="415">
        <v>2307</v>
      </c>
      <c r="Q66" s="415">
        <v>536</v>
      </c>
      <c r="R66" s="415">
        <v>758</v>
      </c>
      <c r="S66" s="415">
        <v>7038</v>
      </c>
      <c r="T66" s="415">
        <v>2856</v>
      </c>
      <c r="U66" s="415">
        <v>2345</v>
      </c>
      <c r="V66" s="415">
        <v>813</v>
      </c>
      <c r="W66" s="415">
        <v>1024</v>
      </c>
      <c r="X66" s="415">
        <v>8077</v>
      </c>
      <c r="Y66" s="415">
        <v>3102</v>
      </c>
      <c r="Z66" s="415">
        <v>2559</v>
      </c>
      <c r="AA66" s="415">
        <v>1008</v>
      </c>
      <c r="AB66" s="415">
        <v>1408</v>
      </c>
    </row>
    <row r="67" spans="1:28" x14ac:dyDescent="0.2">
      <c r="A67" s="523"/>
      <c r="B67" s="422" t="s">
        <v>295</v>
      </c>
      <c r="C67" s="424"/>
      <c r="D67" s="415">
        <v>1141</v>
      </c>
      <c r="E67" s="416"/>
      <c r="F67" s="415">
        <v>688</v>
      </c>
      <c r="G67" s="415">
        <v>453</v>
      </c>
      <c r="H67" s="416"/>
      <c r="I67" s="415">
        <v>1028</v>
      </c>
      <c r="J67" s="416"/>
      <c r="K67" s="415">
        <v>608</v>
      </c>
      <c r="L67" s="415">
        <v>420</v>
      </c>
      <c r="M67" s="416"/>
      <c r="N67" s="415">
        <v>898</v>
      </c>
      <c r="O67" s="416"/>
      <c r="P67" s="415">
        <v>562</v>
      </c>
      <c r="Q67" s="415">
        <v>336</v>
      </c>
      <c r="R67" s="416"/>
      <c r="S67" s="415">
        <v>1145</v>
      </c>
      <c r="T67" s="416"/>
      <c r="U67" s="415">
        <v>619</v>
      </c>
      <c r="V67" s="415">
        <v>526</v>
      </c>
      <c r="W67" s="416"/>
      <c r="X67" s="415">
        <v>1369</v>
      </c>
      <c r="Y67" s="416"/>
      <c r="Z67" s="415">
        <v>664</v>
      </c>
      <c r="AA67" s="415">
        <v>705</v>
      </c>
      <c r="AB67" s="416"/>
    </row>
    <row r="68" spans="1:28" x14ac:dyDescent="0.2">
      <c r="A68" s="523"/>
      <c r="B68" s="422" t="s">
        <v>68</v>
      </c>
      <c r="C68" s="424"/>
      <c r="D68" s="415">
        <v>983</v>
      </c>
      <c r="E68" s="416"/>
      <c r="F68" s="415">
        <v>547</v>
      </c>
      <c r="G68" s="415">
        <v>436</v>
      </c>
      <c r="H68" s="416"/>
      <c r="I68" s="415">
        <v>920</v>
      </c>
      <c r="J68" s="416"/>
      <c r="K68" s="415">
        <v>512</v>
      </c>
      <c r="L68" s="415">
        <v>408</v>
      </c>
      <c r="M68" s="416"/>
      <c r="N68" s="415">
        <v>794</v>
      </c>
      <c r="O68" s="416"/>
      <c r="P68" s="415">
        <v>469</v>
      </c>
      <c r="Q68" s="415">
        <v>325</v>
      </c>
      <c r="R68" s="416"/>
      <c r="S68" s="415">
        <v>994</v>
      </c>
      <c r="T68" s="416"/>
      <c r="U68" s="415">
        <v>485</v>
      </c>
      <c r="V68" s="415">
        <v>509</v>
      </c>
      <c r="W68" s="416"/>
      <c r="X68" s="415">
        <v>1184</v>
      </c>
      <c r="Y68" s="416"/>
      <c r="Z68" s="415">
        <v>501</v>
      </c>
      <c r="AA68" s="415">
        <v>683</v>
      </c>
      <c r="AB68" s="416"/>
    </row>
    <row r="69" spans="1:28" x14ac:dyDescent="0.2">
      <c r="A69" s="523"/>
      <c r="B69" s="422" t="s">
        <v>69</v>
      </c>
      <c r="C69" s="424"/>
      <c r="D69" s="415">
        <v>154</v>
      </c>
      <c r="E69" s="416"/>
      <c r="F69" s="415">
        <v>141</v>
      </c>
      <c r="G69" s="415">
        <v>13</v>
      </c>
      <c r="H69" s="416"/>
      <c r="I69" s="415">
        <v>100</v>
      </c>
      <c r="J69" s="416"/>
      <c r="K69" s="415">
        <v>91</v>
      </c>
      <c r="L69" s="415">
        <v>9</v>
      </c>
      <c r="M69" s="416"/>
      <c r="N69" s="415">
        <v>99</v>
      </c>
      <c r="O69" s="416"/>
      <c r="P69" s="415">
        <v>90</v>
      </c>
      <c r="Q69" s="415">
        <v>9</v>
      </c>
      <c r="R69" s="416"/>
      <c r="S69" s="415">
        <v>138</v>
      </c>
      <c r="T69" s="416"/>
      <c r="U69" s="415">
        <v>129</v>
      </c>
      <c r="V69" s="415">
        <v>9</v>
      </c>
      <c r="W69" s="416"/>
      <c r="X69" s="415">
        <v>178</v>
      </c>
      <c r="Y69" s="416"/>
      <c r="Z69" s="415">
        <v>160</v>
      </c>
      <c r="AA69" s="415">
        <v>18</v>
      </c>
      <c r="AB69" s="416"/>
    </row>
    <row r="70" spans="1:28" x14ac:dyDescent="0.2">
      <c r="A70" s="523"/>
      <c r="B70" s="422" t="s">
        <v>72</v>
      </c>
      <c r="C70" s="424"/>
      <c r="D70" s="415">
        <v>4</v>
      </c>
      <c r="E70" s="416"/>
      <c r="F70" s="416"/>
      <c r="G70" s="415">
        <v>4</v>
      </c>
      <c r="H70" s="416"/>
      <c r="I70" s="415">
        <v>8</v>
      </c>
      <c r="J70" s="416"/>
      <c r="K70" s="415">
        <v>5</v>
      </c>
      <c r="L70" s="415">
        <v>3</v>
      </c>
      <c r="M70" s="416"/>
      <c r="N70" s="415">
        <v>5</v>
      </c>
      <c r="O70" s="416"/>
      <c r="P70" s="415" t="s">
        <v>549</v>
      </c>
      <c r="Q70" s="415" t="s">
        <v>549</v>
      </c>
      <c r="R70" s="416"/>
      <c r="S70" s="415">
        <v>13</v>
      </c>
      <c r="T70" s="416"/>
      <c r="U70" s="415">
        <v>5</v>
      </c>
      <c r="V70" s="415">
        <v>8</v>
      </c>
      <c r="W70" s="416"/>
      <c r="X70" s="415">
        <v>7</v>
      </c>
      <c r="Y70" s="416"/>
      <c r="Z70" s="415">
        <v>3</v>
      </c>
      <c r="AA70" s="415">
        <v>4</v>
      </c>
      <c r="AB70" s="416"/>
    </row>
    <row r="71" spans="1:28" x14ac:dyDescent="0.2">
      <c r="A71" s="523"/>
      <c r="B71" s="422" t="s">
        <v>296</v>
      </c>
      <c r="C71" s="424"/>
      <c r="D71" s="415">
        <v>4125</v>
      </c>
      <c r="E71" s="415">
        <v>3393</v>
      </c>
      <c r="F71" s="415">
        <v>516</v>
      </c>
      <c r="G71" s="415">
        <v>216</v>
      </c>
      <c r="H71" s="416"/>
      <c r="I71" s="415">
        <v>3547</v>
      </c>
      <c r="J71" s="415">
        <v>2902</v>
      </c>
      <c r="K71" s="415">
        <v>493</v>
      </c>
      <c r="L71" s="415">
        <v>152</v>
      </c>
      <c r="M71" s="416"/>
      <c r="N71" s="415">
        <v>3308</v>
      </c>
      <c r="O71" s="415">
        <v>2645</v>
      </c>
      <c r="P71" s="415">
        <v>496</v>
      </c>
      <c r="Q71" s="415">
        <v>167</v>
      </c>
      <c r="R71" s="416"/>
      <c r="S71" s="415">
        <v>3564</v>
      </c>
      <c r="T71" s="415">
        <v>2856</v>
      </c>
      <c r="U71" s="415">
        <v>498</v>
      </c>
      <c r="V71" s="415">
        <v>210</v>
      </c>
      <c r="W71" s="416"/>
      <c r="X71" s="415">
        <v>3826</v>
      </c>
      <c r="Y71" s="415">
        <v>3102</v>
      </c>
      <c r="Z71" s="415">
        <v>508</v>
      </c>
      <c r="AA71" s="415">
        <v>216</v>
      </c>
      <c r="AB71" s="416"/>
    </row>
    <row r="72" spans="1:28" x14ac:dyDescent="0.2">
      <c r="A72" s="523"/>
      <c r="B72" s="422" t="s">
        <v>74</v>
      </c>
      <c r="C72" s="424"/>
      <c r="D72" s="415">
        <v>3144</v>
      </c>
      <c r="E72" s="415">
        <v>3050</v>
      </c>
      <c r="F72" s="415">
        <v>74</v>
      </c>
      <c r="G72" s="415">
        <v>20</v>
      </c>
      <c r="H72" s="416"/>
      <c r="I72" s="415">
        <v>2761</v>
      </c>
      <c r="J72" s="415">
        <v>2686</v>
      </c>
      <c r="K72" s="415">
        <v>62</v>
      </c>
      <c r="L72" s="415">
        <v>13</v>
      </c>
      <c r="M72" s="416"/>
      <c r="N72" s="415">
        <v>2541</v>
      </c>
      <c r="O72" s="415">
        <v>2441</v>
      </c>
      <c r="P72" s="415">
        <v>75</v>
      </c>
      <c r="Q72" s="415">
        <v>25</v>
      </c>
      <c r="R72" s="416"/>
      <c r="S72" s="415">
        <v>2680</v>
      </c>
      <c r="T72" s="415">
        <v>2578</v>
      </c>
      <c r="U72" s="415">
        <v>72</v>
      </c>
      <c r="V72" s="415">
        <v>30</v>
      </c>
      <c r="W72" s="416"/>
      <c r="X72" s="415">
        <v>2916</v>
      </c>
      <c r="Y72" s="415">
        <v>2821</v>
      </c>
      <c r="Z72" s="415">
        <v>76</v>
      </c>
      <c r="AA72" s="415">
        <v>19</v>
      </c>
      <c r="AB72" s="416"/>
    </row>
    <row r="73" spans="1:28" x14ac:dyDescent="0.2">
      <c r="A73" s="523"/>
      <c r="B73" s="422" t="s">
        <v>75</v>
      </c>
      <c r="C73" s="424"/>
      <c r="D73" s="415">
        <v>352</v>
      </c>
      <c r="E73" s="415">
        <v>343</v>
      </c>
      <c r="F73" s="415" t="s">
        <v>549</v>
      </c>
      <c r="G73" s="415" t="s">
        <v>549</v>
      </c>
      <c r="H73" s="416"/>
      <c r="I73" s="415">
        <v>228</v>
      </c>
      <c r="J73" s="415">
        <v>216</v>
      </c>
      <c r="K73" s="415">
        <v>5</v>
      </c>
      <c r="L73" s="415">
        <v>7</v>
      </c>
      <c r="M73" s="416"/>
      <c r="N73" s="415">
        <v>222</v>
      </c>
      <c r="O73" s="415">
        <v>204</v>
      </c>
      <c r="P73" s="415">
        <v>5</v>
      </c>
      <c r="Q73" s="415">
        <v>13</v>
      </c>
      <c r="R73" s="416"/>
      <c r="S73" s="415">
        <v>325</v>
      </c>
      <c r="T73" s="415">
        <v>278</v>
      </c>
      <c r="U73" s="415">
        <v>17</v>
      </c>
      <c r="V73" s="415">
        <v>30</v>
      </c>
      <c r="W73" s="416"/>
      <c r="X73" s="415">
        <v>308</v>
      </c>
      <c r="Y73" s="415">
        <v>281</v>
      </c>
      <c r="Z73" s="415">
        <v>10</v>
      </c>
      <c r="AA73" s="415">
        <v>17</v>
      </c>
      <c r="AB73" s="416"/>
    </row>
    <row r="74" spans="1:28" x14ac:dyDescent="0.2">
      <c r="A74" s="523"/>
      <c r="B74" s="422" t="s">
        <v>76</v>
      </c>
      <c r="C74" s="424"/>
      <c r="D74" s="415">
        <v>629</v>
      </c>
      <c r="E74" s="416"/>
      <c r="F74" s="415">
        <v>440</v>
      </c>
      <c r="G74" s="415">
        <v>189</v>
      </c>
      <c r="H74" s="416"/>
      <c r="I74" s="415">
        <v>558</v>
      </c>
      <c r="J74" s="416"/>
      <c r="K74" s="415">
        <v>426</v>
      </c>
      <c r="L74" s="415">
        <v>132</v>
      </c>
      <c r="M74" s="416"/>
      <c r="N74" s="415">
        <v>545</v>
      </c>
      <c r="O74" s="416"/>
      <c r="P74" s="415">
        <v>416</v>
      </c>
      <c r="Q74" s="415">
        <v>129</v>
      </c>
      <c r="R74" s="416"/>
      <c r="S74" s="415">
        <v>559</v>
      </c>
      <c r="T74" s="416"/>
      <c r="U74" s="415">
        <v>409</v>
      </c>
      <c r="V74" s="415">
        <v>150</v>
      </c>
      <c r="W74" s="416"/>
      <c r="X74" s="415">
        <v>602</v>
      </c>
      <c r="Y74" s="416"/>
      <c r="Z74" s="415">
        <v>422</v>
      </c>
      <c r="AA74" s="415">
        <v>180</v>
      </c>
      <c r="AB74" s="416"/>
    </row>
    <row r="75" spans="1:28" x14ac:dyDescent="0.2">
      <c r="A75" s="523"/>
      <c r="B75" s="422" t="s">
        <v>297</v>
      </c>
      <c r="C75" s="424"/>
      <c r="D75" s="415">
        <v>108</v>
      </c>
      <c r="E75" s="416"/>
      <c r="F75" s="415">
        <v>73</v>
      </c>
      <c r="G75" s="415">
        <v>35</v>
      </c>
      <c r="H75" s="416"/>
      <c r="I75" s="415">
        <v>63</v>
      </c>
      <c r="J75" s="416"/>
      <c r="K75" s="415">
        <v>44</v>
      </c>
      <c r="L75" s="415">
        <v>19</v>
      </c>
      <c r="M75" s="416"/>
      <c r="N75" s="415">
        <v>64</v>
      </c>
      <c r="O75" s="416"/>
      <c r="P75" s="415">
        <v>52</v>
      </c>
      <c r="Q75" s="415">
        <v>12</v>
      </c>
      <c r="R75" s="416"/>
      <c r="S75" s="415">
        <v>100</v>
      </c>
      <c r="T75" s="416"/>
      <c r="U75" s="415">
        <v>60</v>
      </c>
      <c r="V75" s="415">
        <v>40</v>
      </c>
      <c r="W75" s="416"/>
      <c r="X75" s="415">
        <v>139</v>
      </c>
      <c r="Y75" s="416"/>
      <c r="Z75" s="415">
        <v>92</v>
      </c>
      <c r="AA75" s="415">
        <v>47</v>
      </c>
      <c r="AB75" s="416"/>
    </row>
    <row r="76" spans="1:28" x14ac:dyDescent="0.2">
      <c r="A76" s="523"/>
      <c r="B76" s="422" t="s">
        <v>78</v>
      </c>
      <c r="C76" s="424"/>
      <c r="D76" s="415">
        <v>4</v>
      </c>
      <c r="E76" s="416"/>
      <c r="F76" s="415" t="s">
        <v>549</v>
      </c>
      <c r="G76" s="415" t="s">
        <v>549</v>
      </c>
      <c r="H76" s="416"/>
      <c r="I76" s="415">
        <v>4</v>
      </c>
      <c r="J76" s="416"/>
      <c r="K76" s="415" t="s">
        <v>549</v>
      </c>
      <c r="L76" s="415" t="s">
        <v>549</v>
      </c>
      <c r="M76" s="416"/>
      <c r="N76" s="415">
        <v>6</v>
      </c>
      <c r="O76" s="416"/>
      <c r="P76" s="415" t="s">
        <v>549</v>
      </c>
      <c r="Q76" s="415" t="s">
        <v>549</v>
      </c>
      <c r="R76" s="416"/>
      <c r="S76" s="415">
        <v>5</v>
      </c>
      <c r="T76" s="416"/>
      <c r="U76" s="415" t="s">
        <v>549</v>
      </c>
      <c r="V76" s="415" t="s">
        <v>549</v>
      </c>
      <c r="W76" s="416"/>
      <c r="X76" s="415">
        <v>15</v>
      </c>
      <c r="Y76" s="416"/>
      <c r="Z76" s="415">
        <v>15</v>
      </c>
      <c r="AA76" s="416"/>
      <c r="AB76" s="416"/>
    </row>
    <row r="77" spans="1:28" x14ac:dyDescent="0.2">
      <c r="A77" s="523"/>
      <c r="B77" s="422" t="s">
        <v>248</v>
      </c>
      <c r="C77" s="424"/>
      <c r="D77" s="415">
        <v>104</v>
      </c>
      <c r="E77" s="416"/>
      <c r="F77" s="415">
        <v>71</v>
      </c>
      <c r="G77" s="415">
        <v>33</v>
      </c>
      <c r="H77" s="416"/>
      <c r="I77" s="415">
        <v>59</v>
      </c>
      <c r="J77" s="416"/>
      <c r="K77" s="415">
        <v>41</v>
      </c>
      <c r="L77" s="415">
        <v>18</v>
      </c>
      <c r="M77" s="416"/>
      <c r="N77" s="415">
        <v>58</v>
      </c>
      <c r="O77" s="416"/>
      <c r="P77" s="415">
        <v>47</v>
      </c>
      <c r="Q77" s="415">
        <v>11</v>
      </c>
      <c r="R77" s="416"/>
      <c r="S77" s="415">
        <v>95</v>
      </c>
      <c r="T77" s="416"/>
      <c r="U77" s="415">
        <v>57</v>
      </c>
      <c r="V77" s="415">
        <v>38</v>
      </c>
      <c r="W77" s="416"/>
      <c r="X77" s="415">
        <v>124</v>
      </c>
      <c r="Y77" s="416"/>
      <c r="Z77" s="415">
        <v>77</v>
      </c>
      <c r="AA77" s="415">
        <v>47</v>
      </c>
      <c r="AB77" s="416"/>
    </row>
    <row r="78" spans="1:28" x14ac:dyDescent="0.2">
      <c r="A78" s="523"/>
      <c r="B78" s="422" t="s">
        <v>20</v>
      </c>
      <c r="C78" s="424"/>
      <c r="D78" s="415">
        <v>59</v>
      </c>
      <c r="E78" s="416"/>
      <c r="F78" s="415">
        <v>18</v>
      </c>
      <c r="G78" s="415">
        <v>41</v>
      </c>
      <c r="H78" s="416"/>
      <c r="I78" s="415">
        <v>51</v>
      </c>
      <c r="J78" s="416"/>
      <c r="K78" s="415">
        <v>16</v>
      </c>
      <c r="L78" s="415">
        <v>35</v>
      </c>
      <c r="M78" s="416"/>
      <c r="N78" s="415">
        <v>31</v>
      </c>
      <c r="O78" s="416"/>
      <c r="P78" s="415">
        <v>10</v>
      </c>
      <c r="Q78" s="415">
        <v>21</v>
      </c>
      <c r="R78" s="416"/>
      <c r="S78" s="415">
        <v>51</v>
      </c>
      <c r="T78" s="416"/>
      <c r="U78" s="415">
        <v>14</v>
      </c>
      <c r="V78" s="415">
        <v>37</v>
      </c>
      <c r="W78" s="416"/>
      <c r="X78" s="415">
        <v>55</v>
      </c>
      <c r="Y78" s="416"/>
      <c r="Z78" s="415">
        <v>15</v>
      </c>
      <c r="AA78" s="415">
        <v>40</v>
      </c>
      <c r="AB78" s="416"/>
    </row>
    <row r="79" spans="1:28" ht="21" x14ac:dyDescent="0.2">
      <c r="A79" s="523"/>
      <c r="B79" s="422" t="s">
        <v>447</v>
      </c>
      <c r="C79" s="424"/>
      <c r="D79" s="415">
        <v>36</v>
      </c>
      <c r="E79" s="416"/>
      <c r="F79" s="415">
        <v>12</v>
      </c>
      <c r="G79" s="415">
        <v>24</v>
      </c>
      <c r="H79" s="416"/>
      <c r="I79" s="415">
        <v>33</v>
      </c>
      <c r="J79" s="416"/>
      <c r="K79" s="415">
        <v>12</v>
      </c>
      <c r="L79" s="415">
        <v>21</v>
      </c>
      <c r="M79" s="416"/>
      <c r="N79" s="415">
        <v>16</v>
      </c>
      <c r="O79" s="416"/>
      <c r="P79" s="415">
        <v>7</v>
      </c>
      <c r="Q79" s="415">
        <v>9</v>
      </c>
      <c r="R79" s="416"/>
      <c r="S79" s="415">
        <v>24</v>
      </c>
      <c r="T79" s="416"/>
      <c r="U79" s="415">
        <v>4</v>
      </c>
      <c r="V79" s="415">
        <v>20</v>
      </c>
      <c r="W79" s="416"/>
      <c r="X79" s="415">
        <v>34</v>
      </c>
      <c r="Y79" s="416"/>
      <c r="Z79" s="415">
        <v>10</v>
      </c>
      <c r="AA79" s="415">
        <v>24</v>
      </c>
      <c r="AB79" s="416"/>
    </row>
    <row r="80" spans="1:28" x14ac:dyDescent="0.2">
      <c r="A80" s="523"/>
      <c r="B80" s="422" t="s">
        <v>448</v>
      </c>
      <c r="C80" s="424"/>
      <c r="D80" s="415">
        <v>13</v>
      </c>
      <c r="E80" s="416"/>
      <c r="F80" s="415">
        <v>6</v>
      </c>
      <c r="G80" s="415">
        <v>7</v>
      </c>
      <c r="H80" s="416"/>
      <c r="I80" s="415">
        <v>7</v>
      </c>
      <c r="J80" s="416"/>
      <c r="K80" s="415">
        <v>3</v>
      </c>
      <c r="L80" s="415">
        <v>4</v>
      </c>
      <c r="M80" s="416"/>
      <c r="N80" s="415">
        <v>5</v>
      </c>
      <c r="O80" s="416"/>
      <c r="P80" s="415" t="s">
        <v>549</v>
      </c>
      <c r="Q80" s="415" t="s">
        <v>549</v>
      </c>
      <c r="R80" s="416"/>
      <c r="S80" s="415">
        <v>7</v>
      </c>
      <c r="T80" s="416"/>
      <c r="U80" s="415" t="s">
        <v>549</v>
      </c>
      <c r="V80" s="415" t="s">
        <v>549</v>
      </c>
      <c r="W80" s="416"/>
      <c r="X80" s="415">
        <v>9</v>
      </c>
      <c r="Y80" s="416"/>
      <c r="Z80" s="415">
        <v>3</v>
      </c>
      <c r="AA80" s="415">
        <v>6</v>
      </c>
      <c r="AB80" s="416"/>
    </row>
    <row r="81" spans="1:28" x14ac:dyDescent="0.2">
      <c r="A81" s="523"/>
      <c r="B81" s="422" t="s">
        <v>298</v>
      </c>
      <c r="C81" s="424"/>
      <c r="D81" s="415">
        <v>9</v>
      </c>
      <c r="E81" s="416"/>
      <c r="F81" s="416"/>
      <c r="G81" s="415">
        <v>9</v>
      </c>
      <c r="H81" s="416"/>
      <c r="I81" s="415">
        <v>11</v>
      </c>
      <c r="J81" s="416"/>
      <c r="K81" s="415" t="s">
        <v>549</v>
      </c>
      <c r="L81" s="415" t="s">
        <v>549</v>
      </c>
      <c r="M81" s="416"/>
      <c r="N81" s="415">
        <v>10</v>
      </c>
      <c r="O81" s="416"/>
      <c r="P81" s="415" t="s">
        <v>549</v>
      </c>
      <c r="Q81" s="415" t="s">
        <v>549</v>
      </c>
      <c r="R81" s="416"/>
      <c r="S81" s="415">
        <v>20</v>
      </c>
      <c r="T81" s="416"/>
      <c r="U81" s="415">
        <v>4</v>
      </c>
      <c r="V81" s="415">
        <v>16</v>
      </c>
      <c r="W81" s="416"/>
      <c r="X81" s="415">
        <v>12</v>
      </c>
      <c r="Y81" s="416"/>
      <c r="Z81" s="415" t="s">
        <v>549</v>
      </c>
      <c r="AA81" s="415" t="s">
        <v>549</v>
      </c>
      <c r="AB81" s="416"/>
    </row>
    <row r="82" spans="1:28" x14ac:dyDescent="0.2">
      <c r="A82" s="523"/>
      <c r="B82" s="422" t="s">
        <v>80</v>
      </c>
      <c r="C82" s="424"/>
      <c r="D82" s="416"/>
      <c r="E82" s="416"/>
      <c r="F82" s="416"/>
      <c r="G82" s="416"/>
      <c r="H82" s="416"/>
      <c r="I82" s="416"/>
      <c r="J82" s="416"/>
      <c r="K82" s="416"/>
      <c r="L82" s="416"/>
      <c r="M82" s="416"/>
      <c r="N82" s="416"/>
      <c r="O82" s="416"/>
      <c r="P82" s="416"/>
      <c r="Q82" s="416"/>
      <c r="R82" s="416"/>
      <c r="S82" s="416"/>
      <c r="T82" s="416"/>
      <c r="U82" s="416"/>
      <c r="V82" s="416"/>
      <c r="W82" s="416"/>
      <c r="X82" s="416"/>
      <c r="Y82" s="416"/>
      <c r="Z82" s="416"/>
      <c r="AA82" s="416"/>
      <c r="AB82" s="416"/>
    </row>
    <row r="83" spans="1:28" x14ac:dyDescent="0.2">
      <c r="A83" s="523"/>
      <c r="B83" s="422" t="s">
        <v>81</v>
      </c>
      <c r="C83" s="424"/>
      <c r="D83" s="415" t="s">
        <v>549</v>
      </c>
      <c r="E83" s="416"/>
      <c r="F83" s="416"/>
      <c r="G83" s="415" t="s">
        <v>549</v>
      </c>
      <c r="H83" s="416"/>
      <c r="I83" s="416"/>
      <c r="J83" s="416"/>
      <c r="K83" s="416"/>
      <c r="L83" s="416"/>
      <c r="M83" s="416"/>
      <c r="N83" s="416"/>
      <c r="O83" s="416"/>
      <c r="P83" s="416"/>
      <c r="Q83" s="416"/>
      <c r="R83" s="416"/>
      <c r="S83" s="416"/>
      <c r="T83" s="416"/>
      <c r="U83" s="416"/>
      <c r="V83" s="416"/>
      <c r="W83" s="416"/>
      <c r="X83" s="416"/>
      <c r="Y83" s="416"/>
      <c r="Z83" s="416"/>
      <c r="AA83" s="416"/>
      <c r="AB83" s="416"/>
    </row>
    <row r="84" spans="1:28" x14ac:dyDescent="0.2">
      <c r="A84" s="523"/>
      <c r="B84" s="422" t="s">
        <v>82</v>
      </c>
      <c r="C84" s="424"/>
      <c r="D84" s="415">
        <v>2354</v>
      </c>
      <c r="E84" s="416"/>
      <c r="F84" s="415">
        <v>1355</v>
      </c>
      <c r="G84" s="416"/>
      <c r="H84" s="415">
        <v>999</v>
      </c>
      <c r="I84" s="415">
        <v>2041</v>
      </c>
      <c r="J84" s="416"/>
      <c r="K84" s="415">
        <v>1325</v>
      </c>
      <c r="L84" s="416"/>
      <c r="M84" s="415">
        <v>716</v>
      </c>
      <c r="N84" s="415">
        <v>1945</v>
      </c>
      <c r="O84" s="416"/>
      <c r="P84" s="415">
        <v>1187</v>
      </c>
      <c r="Q84" s="416"/>
      <c r="R84" s="415">
        <v>758</v>
      </c>
      <c r="S84" s="415">
        <v>2178</v>
      </c>
      <c r="T84" s="416"/>
      <c r="U84" s="415">
        <v>1154</v>
      </c>
      <c r="V84" s="416"/>
      <c r="W84" s="415">
        <v>1024</v>
      </c>
      <c r="X84" s="415">
        <v>2688</v>
      </c>
      <c r="Y84" s="416"/>
      <c r="Z84" s="415">
        <v>1280</v>
      </c>
      <c r="AA84" s="416"/>
      <c r="AB84" s="415">
        <v>1408</v>
      </c>
    </row>
    <row r="85" spans="1:28" ht="12.75" customHeight="1" x14ac:dyDescent="0.2">
      <c r="A85" s="523" t="s">
        <v>110</v>
      </c>
      <c r="B85" s="422" t="s">
        <v>271</v>
      </c>
      <c r="C85" s="424"/>
      <c r="D85" s="415">
        <v>45926</v>
      </c>
      <c r="E85" s="415">
        <v>19293</v>
      </c>
      <c r="F85" s="415">
        <v>18829</v>
      </c>
      <c r="G85" s="415">
        <v>5417</v>
      </c>
      <c r="H85" s="415">
        <v>2387</v>
      </c>
      <c r="I85" s="415">
        <v>44818</v>
      </c>
      <c r="J85" s="415">
        <v>19150</v>
      </c>
      <c r="K85" s="415">
        <v>18088</v>
      </c>
      <c r="L85" s="415">
        <v>5204</v>
      </c>
      <c r="M85" s="415">
        <v>2376</v>
      </c>
      <c r="N85" s="415">
        <v>45412</v>
      </c>
      <c r="O85" s="415">
        <v>19396</v>
      </c>
      <c r="P85" s="415">
        <v>18382</v>
      </c>
      <c r="Q85" s="415">
        <v>4955</v>
      </c>
      <c r="R85" s="415">
        <v>2679</v>
      </c>
      <c r="S85" s="415">
        <v>46064</v>
      </c>
      <c r="T85" s="415">
        <v>19077</v>
      </c>
      <c r="U85" s="415">
        <v>18307</v>
      </c>
      <c r="V85" s="415">
        <v>5301</v>
      </c>
      <c r="W85" s="415">
        <v>3379</v>
      </c>
      <c r="X85" s="415">
        <v>47472</v>
      </c>
      <c r="Y85" s="415">
        <v>18145</v>
      </c>
      <c r="Z85" s="415">
        <v>19124</v>
      </c>
      <c r="AA85" s="415">
        <v>5969</v>
      </c>
      <c r="AB85" s="415">
        <v>4234</v>
      </c>
    </row>
    <row r="86" spans="1:28" x14ac:dyDescent="0.2">
      <c r="A86" s="523"/>
      <c r="B86" s="422" t="s">
        <v>295</v>
      </c>
      <c r="C86" s="424"/>
      <c r="D86" s="415">
        <v>8037</v>
      </c>
      <c r="E86" s="416"/>
      <c r="F86" s="415">
        <v>5299</v>
      </c>
      <c r="G86" s="415">
        <v>2738</v>
      </c>
      <c r="H86" s="416"/>
      <c r="I86" s="415">
        <v>8335</v>
      </c>
      <c r="J86" s="416"/>
      <c r="K86" s="415">
        <v>5606</v>
      </c>
      <c r="L86" s="415">
        <v>2729</v>
      </c>
      <c r="M86" s="416"/>
      <c r="N86" s="415">
        <v>8447</v>
      </c>
      <c r="O86" s="416"/>
      <c r="P86" s="415">
        <v>5820</v>
      </c>
      <c r="Q86" s="415">
        <v>2627</v>
      </c>
      <c r="R86" s="416"/>
      <c r="S86" s="415">
        <v>8462</v>
      </c>
      <c r="T86" s="416"/>
      <c r="U86" s="415">
        <v>5742</v>
      </c>
      <c r="V86" s="415">
        <v>2720</v>
      </c>
      <c r="W86" s="416"/>
      <c r="X86" s="415">
        <v>8560</v>
      </c>
      <c r="Y86" s="416"/>
      <c r="Z86" s="415">
        <v>5317</v>
      </c>
      <c r="AA86" s="415">
        <v>3243</v>
      </c>
      <c r="AB86" s="416"/>
    </row>
    <row r="87" spans="1:28" x14ac:dyDescent="0.2">
      <c r="A87" s="523"/>
      <c r="B87" s="422" t="s">
        <v>68</v>
      </c>
      <c r="C87" s="424"/>
      <c r="D87" s="415">
        <v>7318</v>
      </c>
      <c r="E87" s="416"/>
      <c r="F87" s="415">
        <v>4700</v>
      </c>
      <c r="G87" s="415">
        <v>2618</v>
      </c>
      <c r="H87" s="416"/>
      <c r="I87" s="415">
        <v>7469</v>
      </c>
      <c r="J87" s="416"/>
      <c r="K87" s="415">
        <v>4861</v>
      </c>
      <c r="L87" s="415">
        <v>2608</v>
      </c>
      <c r="M87" s="416"/>
      <c r="N87" s="415">
        <v>7514</v>
      </c>
      <c r="O87" s="416"/>
      <c r="P87" s="415">
        <v>5003</v>
      </c>
      <c r="Q87" s="415">
        <v>2511</v>
      </c>
      <c r="R87" s="416"/>
      <c r="S87" s="415">
        <v>7596</v>
      </c>
      <c r="T87" s="416"/>
      <c r="U87" s="415">
        <v>4968</v>
      </c>
      <c r="V87" s="415">
        <v>2628</v>
      </c>
      <c r="W87" s="416"/>
      <c r="X87" s="415">
        <v>7710</v>
      </c>
      <c r="Y87" s="416"/>
      <c r="Z87" s="415">
        <v>4566</v>
      </c>
      <c r="AA87" s="415">
        <v>3144</v>
      </c>
      <c r="AB87" s="416"/>
    </row>
    <row r="88" spans="1:28" x14ac:dyDescent="0.2">
      <c r="A88" s="523"/>
      <c r="B88" s="422" t="s">
        <v>69</v>
      </c>
      <c r="C88" s="424"/>
      <c r="D88" s="415">
        <v>638</v>
      </c>
      <c r="E88" s="416"/>
      <c r="F88" s="415">
        <v>573</v>
      </c>
      <c r="G88" s="415">
        <v>65</v>
      </c>
      <c r="H88" s="416"/>
      <c r="I88" s="415">
        <v>788</v>
      </c>
      <c r="J88" s="416"/>
      <c r="K88" s="415">
        <v>712</v>
      </c>
      <c r="L88" s="415">
        <v>76</v>
      </c>
      <c r="M88" s="416"/>
      <c r="N88" s="415">
        <v>833</v>
      </c>
      <c r="O88" s="416"/>
      <c r="P88" s="415">
        <v>769</v>
      </c>
      <c r="Q88" s="415">
        <v>64</v>
      </c>
      <c r="R88" s="416"/>
      <c r="S88" s="415">
        <v>796</v>
      </c>
      <c r="T88" s="416"/>
      <c r="U88" s="415">
        <v>739</v>
      </c>
      <c r="V88" s="415">
        <v>57</v>
      </c>
      <c r="W88" s="416"/>
      <c r="X88" s="415">
        <v>804</v>
      </c>
      <c r="Y88" s="416"/>
      <c r="Z88" s="415">
        <v>733</v>
      </c>
      <c r="AA88" s="415">
        <v>71</v>
      </c>
      <c r="AB88" s="416"/>
    </row>
    <row r="89" spans="1:28" x14ac:dyDescent="0.2">
      <c r="A89" s="523"/>
      <c r="B89" s="422" t="s">
        <v>72</v>
      </c>
      <c r="C89" s="424"/>
      <c r="D89" s="415">
        <v>81</v>
      </c>
      <c r="E89" s="416"/>
      <c r="F89" s="415">
        <v>26</v>
      </c>
      <c r="G89" s="415">
        <v>55</v>
      </c>
      <c r="H89" s="416"/>
      <c r="I89" s="415">
        <v>78</v>
      </c>
      <c r="J89" s="416"/>
      <c r="K89" s="415">
        <v>33</v>
      </c>
      <c r="L89" s="415">
        <v>45</v>
      </c>
      <c r="M89" s="416"/>
      <c r="N89" s="415">
        <v>100</v>
      </c>
      <c r="O89" s="416"/>
      <c r="P89" s="415">
        <v>48</v>
      </c>
      <c r="Q89" s="415">
        <v>52</v>
      </c>
      <c r="R89" s="416"/>
      <c r="S89" s="415">
        <v>70</v>
      </c>
      <c r="T89" s="416"/>
      <c r="U89" s="415">
        <v>35</v>
      </c>
      <c r="V89" s="415">
        <v>35</v>
      </c>
      <c r="W89" s="416"/>
      <c r="X89" s="415">
        <v>46</v>
      </c>
      <c r="Y89" s="416"/>
      <c r="Z89" s="415">
        <v>18</v>
      </c>
      <c r="AA89" s="415">
        <v>28</v>
      </c>
      <c r="AB89" s="416"/>
    </row>
    <row r="90" spans="1:28" x14ac:dyDescent="0.2">
      <c r="A90" s="523"/>
      <c r="B90" s="422" t="s">
        <v>296</v>
      </c>
      <c r="C90" s="424"/>
      <c r="D90" s="415">
        <v>24584</v>
      </c>
      <c r="E90" s="415">
        <v>19293</v>
      </c>
      <c r="F90" s="415">
        <v>3547</v>
      </c>
      <c r="G90" s="415">
        <v>1744</v>
      </c>
      <c r="H90" s="416"/>
      <c r="I90" s="415">
        <v>24044</v>
      </c>
      <c r="J90" s="415">
        <v>19150</v>
      </c>
      <c r="K90" s="415">
        <v>3301</v>
      </c>
      <c r="L90" s="415">
        <v>1593</v>
      </c>
      <c r="M90" s="416"/>
      <c r="N90" s="415">
        <v>24003</v>
      </c>
      <c r="O90" s="415">
        <v>19396</v>
      </c>
      <c r="P90" s="415">
        <v>3153</v>
      </c>
      <c r="Q90" s="415">
        <v>1454</v>
      </c>
      <c r="R90" s="416"/>
      <c r="S90" s="415">
        <v>23779</v>
      </c>
      <c r="T90" s="415">
        <v>19077</v>
      </c>
      <c r="U90" s="415">
        <v>3012</v>
      </c>
      <c r="V90" s="415">
        <v>1690</v>
      </c>
      <c r="W90" s="416"/>
      <c r="X90" s="415">
        <v>23177</v>
      </c>
      <c r="Y90" s="415">
        <v>18145</v>
      </c>
      <c r="Z90" s="415">
        <v>3230</v>
      </c>
      <c r="AA90" s="415">
        <v>1802</v>
      </c>
      <c r="AB90" s="416"/>
    </row>
    <row r="91" spans="1:28" x14ac:dyDescent="0.2">
      <c r="A91" s="523"/>
      <c r="B91" s="422" t="s">
        <v>74</v>
      </c>
      <c r="C91" s="424"/>
      <c r="D91" s="415">
        <v>17523</v>
      </c>
      <c r="E91" s="415">
        <v>17104</v>
      </c>
      <c r="F91" s="415">
        <v>308</v>
      </c>
      <c r="G91" s="415">
        <v>111</v>
      </c>
      <c r="H91" s="416"/>
      <c r="I91" s="415">
        <v>17620</v>
      </c>
      <c r="J91" s="415">
        <v>17199</v>
      </c>
      <c r="K91" s="415">
        <v>311</v>
      </c>
      <c r="L91" s="415">
        <v>110</v>
      </c>
      <c r="M91" s="416"/>
      <c r="N91" s="415">
        <v>17921</v>
      </c>
      <c r="O91" s="415">
        <v>17492</v>
      </c>
      <c r="P91" s="415">
        <v>330</v>
      </c>
      <c r="Q91" s="415">
        <v>99</v>
      </c>
      <c r="R91" s="416"/>
      <c r="S91" s="415">
        <v>17584</v>
      </c>
      <c r="T91" s="415">
        <v>17204</v>
      </c>
      <c r="U91" s="415">
        <v>265</v>
      </c>
      <c r="V91" s="415">
        <v>115</v>
      </c>
      <c r="W91" s="416"/>
      <c r="X91" s="415">
        <v>16685</v>
      </c>
      <c r="Y91" s="415">
        <v>16249</v>
      </c>
      <c r="Z91" s="415">
        <v>321</v>
      </c>
      <c r="AA91" s="415">
        <v>115</v>
      </c>
      <c r="AB91" s="416"/>
    </row>
    <row r="92" spans="1:28" x14ac:dyDescent="0.2">
      <c r="A92" s="523"/>
      <c r="B92" s="422" t="s">
        <v>75</v>
      </c>
      <c r="C92" s="424"/>
      <c r="D92" s="415">
        <v>2741</v>
      </c>
      <c r="E92" s="415">
        <v>2189</v>
      </c>
      <c r="F92" s="415">
        <v>168</v>
      </c>
      <c r="G92" s="415">
        <v>384</v>
      </c>
      <c r="H92" s="416"/>
      <c r="I92" s="415">
        <v>2542</v>
      </c>
      <c r="J92" s="415">
        <v>1951</v>
      </c>
      <c r="K92" s="415">
        <v>181</v>
      </c>
      <c r="L92" s="415">
        <v>410</v>
      </c>
      <c r="M92" s="416"/>
      <c r="N92" s="415">
        <v>2506</v>
      </c>
      <c r="O92" s="415">
        <v>1904</v>
      </c>
      <c r="P92" s="415">
        <v>173</v>
      </c>
      <c r="Q92" s="415">
        <v>429</v>
      </c>
      <c r="R92" s="416"/>
      <c r="S92" s="415">
        <v>2687</v>
      </c>
      <c r="T92" s="415">
        <v>1873</v>
      </c>
      <c r="U92" s="415">
        <v>195</v>
      </c>
      <c r="V92" s="415">
        <v>619</v>
      </c>
      <c r="W92" s="416"/>
      <c r="X92" s="415">
        <v>2652</v>
      </c>
      <c r="Y92" s="415">
        <v>1896</v>
      </c>
      <c r="Z92" s="415">
        <v>177</v>
      </c>
      <c r="AA92" s="415">
        <v>579</v>
      </c>
      <c r="AB92" s="416"/>
    </row>
    <row r="93" spans="1:28" x14ac:dyDescent="0.2">
      <c r="A93" s="523"/>
      <c r="B93" s="422" t="s">
        <v>76</v>
      </c>
      <c r="C93" s="424"/>
      <c r="D93" s="415">
        <v>4320</v>
      </c>
      <c r="E93" s="416"/>
      <c r="F93" s="415">
        <v>3071</v>
      </c>
      <c r="G93" s="415">
        <v>1249</v>
      </c>
      <c r="H93" s="416"/>
      <c r="I93" s="415">
        <v>3882</v>
      </c>
      <c r="J93" s="416"/>
      <c r="K93" s="415">
        <v>2809</v>
      </c>
      <c r="L93" s="415">
        <v>1073</v>
      </c>
      <c r="M93" s="416"/>
      <c r="N93" s="415">
        <v>3576</v>
      </c>
      <c r="O93" s="416"/>
      <c r="P93" s="415">
        <v>2650</v>
      </c>
      <c r="Q93" s="415">
        <v>926</v>
      </c>
      <c r="R93" s="416"/>
      <c r="S93" s="415">
        <v>3508</v>
      </c>
      <c r="T93" s="416"/>
      <c r="U93" s="415">
        <v>2552</v>
      </c>
      <c r="V93" s="415">
        <v>956</v>
      </c>
      <c r="W93" s="416"/>
      <c r="X93" s="415">
        <v>3840</v>
      </c>
      <c r="Y93" s="416"/>
      <c r="Z93" s="415">
        <v>2732</v>
      </c>
      <c r="AA93" s="415">
        <v>1108</v>
      </c>
      <c r="AB93" s="416"/>
    </row>
    <row r="94" spans="1:28" x14ac:dyDescent="0.2">
      <c r="A94" s="523"/>
      <c r="B94" s="422" t="s">
        <v>297</v>
      </c>
      <c r="C94" s="424"/>
      <c r="D94" s="415">
        <v>667</v>
      </c>
      <c r="E94" s="416"/>
      <c r="F94" s="415">
        <v>418</v>
      </c>
      <c r="G94" s="415">
        <v>249</v>
      </c>
      <c r="H94" s="416"/>
      <c r="I94" s="415">
        <v>541</v>
      </c>
      <c r="J94" s="416"/>
      <c r="K94" s="415">
        <v>358</v>
      </c>
      <c r="L94" s="415">
        <v>183</v>
      </c>
      <c r="M94" s="416"/>
      <c r="N94" s="415">
        <v>585</v>
      </c>
      <c r="O94" s="416"/>
      <c r="P94" s="415">
        <v>425</v>
      </c>
      <c r="Q94" s="415">
        <v>160</v>
      </c>
      <c r="R94" s="416"/>
      <c r="S94" s="415">
        <v>614</v>
      </c>
      <c r="T94" s="416"/>
      <c r="U94" s="415">
        <v>446</v>
      </c>
      <c r="V94" s="415">
        <v>168</v>
      </c>
      <c r="W94" s="416"/>
      <c r="X94" s="415">
        <v>689</v>
      </c>
      <c r="Y94" s="416"/>
      <c r="Z94" s="415">
        <v>460</v>
      </c>
      <c r="AA94" s="415">
        <v>229</v>
      </c>
      <c r="AB94" s="416"/>
    </row>
    <row r="95" spans="1:28" x14ac:dyDescent="0.2">
      <c r="A95" s="523"/>
      <c r="B95" s="422" t="s">
        <v>78</v>
      </c>
      <c r="C95" s="424"/>
      <c r="D95" s="415">
        <v>77</v>
      </c>
      <c r="E95" s="416"/>
      <c r="F95" s="415">
        <v>61</v>
      </c>
      <c r="G95" s="415">
        <v>16</v>
      </c>
      <c r="H95" s="416"/>
      <c r="I95" s="415">
        <v>82</v>
      </c>
      <c r="J95" s="416"/>
      <c r="K95" s="415">
        <v>68</v>
      </c>
      <c r="L95" s="415">
        <v>14</v>
      </c>
      <c r="M95" s="416"/>
      <c r="N95" s="415">
        <v>95</v>
      </c>
      <c r="O95" s="416"/>
      <c r="P95" s="415">
        <v>84</v>
      </c>
      <c r="Q95" s="415">
        <v>11</v>
      </c>
      <c r="R95" s="416"/>
      <c r="S95" s="415">
        <v>110</v>
      </c>
      <c r="T95" s="416"/>
      <c r="U95" s="415">
        <v>95</v>
      </c>
      <c r="V95" s="415">
        <v>15</v>
      </c>
      <c r="W95" s="416"/>
      <c r="X95" s="415">
        <v>155</v>
      </c>
      <c r="Y95" s="416"/>
      <c r="Z95" s="415">
        <v>131</v>
      </c>
      <c r="AA95" s="415">
        <v>24</v>
      </c>
      <c r="AB95" s="416"/>
    </row>
    <row r="96" spans="1:28" x14ac:dyDescent="0.2">
      <c r="A96" s="523"/>
      <c r="B96" s="422" t="s">
        <v>248</v>
      </c>
      <c r="C96" s="424"/>
      <c r="D96" s="415">
        <v>590</v>
      </c>
      <c r="E96" s="416"/>
      <c r="F96" s="415">
        <v>357</v>
      </c>
      <c r="G96" s="415">
        <v>233</v>
      </c>
      <c r="H96" s="416"/>
      <c r="I96" s="415">
        <v>459</v>
      </c>
      <c r="J96" s="416"/>
      <c r="K96" s="415">
        <v>290</v>
      </c>
      <c r="L96" s="415">
        <v>169</v>
      </c>
      <c r="M96" s="416"/>
      <c r="N96" s="415">
        <v>490</v>
      </c>
      <c r="O96" s="416"/>
      <c r="P96" s="415">
        <v>341</v>
      </c>
      <c r="Q96" s="415">
        <v>149</v>
      </c>
      <c r="R96" s="416"/>
      <c r="S96" s="415">
        <v>504</v>
      </c>
      <c r="T96" s="416"/>
      <c r="U96" s="415">
        <v>351</v>
      </c>
      <c r="V96" s="415">
        <v>153</v>
      </c>
      <c r="W96" s="416"/>
      <c r="X96" s="415">
        <v>534</v>
      </c>
      <c r="Y96" s="416"/>
      <c r="Z96" s="415">
        <v>329</v>
      </c>
      <c r="AA96" s="415">
        <v>205</v>
      </c>
      <c r="AB96" s="416"/>
    </row>
    <row r="97" spans="1:28" x14ac:dyDescent="0.2">
      <c r="A97" s="523"/>
      <c r="B97" s="422" t="s">
        <v>20</v>
      </c>
      <c r="C97" s="424"/>
      <c r="D97" s="415">
        <v>963</v>
      </c>
      <c r="E97" s="416"/>
      <c r="F97" s="415">
        <v>277</v>
      </c>
      <c r="G97" s="415">
        <v>686</v>
      </c>
      <c r="H97" s="416"/>
      <c r="I97" s="415">
        <v>1003</v>
      </c>
      <c r="J97" s="416"/>
      <c r="K97" s="415">
        <v>304</v>
      </c>
      <c r="L97" s="415">
        <v>699</v>
      </c>
      <c r="M97" s="416"/>
      <c r="N97" s="415">
        <v>1003</v>
      </c>
      <c r="O97" s="416"/>
      <c r="P97" s="415">
        <v>289</v>
      </c>
      <c r="Q97" s="415">
        <v>714</v>
      </c>
      <c r="R97" s="416"/>
      <c r="S97" s="415">
        <v>981</v>
      </c>
      <c r="T97" s="416"/>
      <c r="U97" s="415">
        <v>258</v>
      </c>
      <c r="V97" s="415">
        <v>723</v>
      </c>
      <c r="W97" s="416"/>
      <c r="X97" s="415">
        <v>979</v>
      </c>
      <c r="Y97" s="416"/>
      <c r="Z97" s="415">
        <v>284</v>
      </c>
      <c r="AA97" s="415">
        <v>695</v>
      </c>
      <c r="AB97" s="416"/>
    </row>
    <row r="98" spans="1:28" ht="21" x14ac:dyDescent="0.2">
      <c r="A98" s="523"/>
      <c r="B98" s="422" t="s">
        <v>447</v>
      </c>
      <c r="C98" s="424"/>
      <c r="D98" s="415">
        <v>805</v>
      </c>
      <c r="E98" s="416"/>
      <c r="F98" s="415">
        <v>210</v>
      </c>
      <c r="G98" s="415">
        <v>595</v>
      </c>
      <c r="H98" s="416"/>
      <c r="I98" s="415">
        <v>855</v>
      </c>
      <c r="J98" s="416"/>
      <c r="K98" s="415">
        <v>241</v>
      </c>
      <c r="L98" s="415">
        <v>614</v>
      </c>
      <c r="M98" s="416"/>
      <c r="N98" s="415">
        <v>842</v>
      </c>
      <c r="O98" s="416"/>
      <c r="P98" s="415">
        <v>228</v>
      </c>
      <c r="Q98" s="415">
        <v>614</v>
      </c>
      <c r="R98" s="416"/>
      <c r="S98" s="415">
        <v>819</v>
      </c>
      <c r="T98" s="416"/>
      <c r="U98" s="415">
        <v>201</v>
      </c>
      <c r="V98" s="415">
        <v>618</v>
      </c>
      <c r="W98" s="416"/>
      <c r="X98" s="415">
        <v>756</v>
      </c>
      <c r="Y98" s="416"/>
      <c r="Z98" s="415">
        <v>187</v>
      </c>
      <c r="AA98" s="415">
        <v>569</v>
      </c>
      <c r="AB98" s="416"/>
    </row>
    <row r="99" spans="1:28" x14ac:dyDescent="0.2">
      <c r="A99" s="523"/>
      <c r="B99" s="422" t="s">
        <v>448</v>
      </c>
      <c r="C99" s="424"/>
      <c r="D99" s="415">
        <v>63</v>
      </c>
      <c r="E99" s="416"/>
      <c r="F99" s="415">
        <v>39</v>
      </c>
      <c r="G99" s="415">
        <v>24</v>
      </c>
      <c r="H99" s="416"/>
      <c r="I99" s="415">
        <v>76</v>
      </c>
      <c r="J99" s="416"/>
      <c r="K99" s="415">
        <v>44</v>
      </c>
      <c r="L99" s="415">
        <v>32</v>
      </c>
      <c r="M99" s="416"/>
      <c r="N99" s="415">
        <v>82</v>
      </c>
      <c r="O99" s="416"/>
      <c r="P99" s="415">
        <v>52</v>
      </c>
      <c r="Q99" s="415">
        <v>30</v>
      </c>
      <c r="R99" s="416"/>
      <c r="S99" s="415">
        <v>81</v>
      </c>
      <c r="T99" s="416"/>
      <c r="U99" s="415">
        <v>39</v>
      </c>
      <c r="V99" s="415">
        <v>42</v>
      </c>
      <c r="W99" s="416"/>
      <c r="X99" s="415">
        <v>135</v>
      </c>
      <c r="Y99" s="416"/>
      <c r="Z99" s="415">
        <v>70</v>
      </c>
      <c r="AA99" s="415">
        <v>65</v>
      </c>
      <c r="AB99" s="416"/>
    </row>
    <row r="100" spans="1:28" x14ac:dyDescent="0.2">
      <c r="A100" s="523"/>
      <c r="B100" s="422" t="s">
        <v>298</v>
      </c>
      <c r="C100" s="424"/>
      <c r="D100" s="415">
        <v>91</v>
      </c>
      <c r="E100" s="416"/>
      <c r="F100" s="415">
        <v>26</v>
      </c>
      <c r="G100" s="415">
        <v>65</v>
      </c>
      <c r="H100" s="416"/>
      <c r="I100" s="415">
        <v>67</v>
      </c>
      <c r="J100" s="416"/>
      <c r="K100" s="415">
        <v>19</v>
      </c>
      <c r="L100" s="415">
        <v>48</v>
      </c>
      <c r="M100" s="416"/>
      <c r="N100" s="415">
        <v>73</v>
      </c>
      <c r="O100" s="416"/>
      <c r="P100" s="415">
        <v>7</v>
      </c>
      <c r="Q100" s="415">
        <v>66</v>
      </c>
      <c r="R100" s="416"/>
      <c r="S100" s="415">
        <v>74</v>
      </c>
      <c r="T100" s="416"/>
      <c r="U100" s="415">
        <v>15</v>
      </c>
      <c r="V100" s="415">
        <v>59</v>
      </c>
      <c r="W100" s="416"/>
      <c r="X100" s="415">
        <v>85</v>
      </c>
      <c r="Y100" s="416"/>
      <c r="Z100" s="415">
        <v>25</v>
      </c>
      <c r="AA100" s="415">
        <v>60</v>
      </c>
      <c r="AB100" s="416"/>
    </row>
    <row r="101" spans="1:28" x14ac:dyDescent="0.2">
      <c r="A101" s="523"/>
      <c r="B101" s="422" t="s">
        <v>80</v>
      </c>
      <c r="C101" s="424"/>
      <c r="D101" s="415">
        <v>4</v>
      </c>
      <c r="E101" s="416"/>
      <c r="F101" s="415" t="s">
        <v>549</v>
      </c>
      <c r="G101" s="415" t="s">
        <v>549</v>
      </c>
      <c r="H101" s="416"/>
      <c r="I101" s="415">
        <v>4</v>
      </c>
      <c r="J101" s="416"/>
      <c r="K101" s="416"/>
      <c r="L101" s="415">
        <v>4</v>
      </c>
      <c r="M101" s="416"/>
      <c r="N101" s="415">
        <v>4</v>
      </c>
      <c r="O101" s="416"/>
      <c r="P101" s="415" t="s">
        <v>549</v>
      </c>
      <c r="Q101" s="415" t="s">
        <v>549</v>
      </c>
      <c r="R101" s="416"/>
      <c r="S101" s="415" t="s">
        <v>549</v>
      </c>
      <c r="T101" s="416"/>
      <c r="U101" s="415" t="s">
        <v>549</v>
      </c>
      <c r="V101" s="415" t="s">
        <v>549</v>
      </c>
      <c r="W101" s="416"/>
      <c r="X101" s="416"/>
      <c r="Y101" s="416"/>
      <c r="Z101" s="416"/>
      <c r="AA101" s="416"/>
      <c r="AB101" s="416"/>
    </row>
    <row r="102" spans="1:28" x14ac:dyDescent="0.2">
      <c r="A102" s="523"/>
      <c r="B102" s="422" t="s">
        <v>81</v>
      </c>
      <c r="C102" s="424"/>
      <c r="D102" s="416"/>
      <c r="E102" s="416"/>
      <c r="F102" s="416"/>
      <c r="G102" s="416"/>
      <c r="H102" s="416"/>
      <c r="I102" s="415" t="s">
        <v>549</v>
      </c>
      <c r="J102" s="416"/>
      <c r="K102" s="416"/>
      <c r="L102" s="415" t="s">
        <v>549</v>
      </c>
      <c r="M102" s="416"/>
      <c r="N102" s="415" t="s">
        <v>549</v>
      </c>
      <c r="O102" s="416"/>
      <c r="P102" s="415" t="s">
        <v>549</v>
      </c>
      <c r="Q102" s="415" t="s">
        <v>549</v>
      </c>
      <c r="R102" s="416"/>
      <c r="S102" s="415">
        <v>5</v>
      </c>
      <c r="T102" s="416"/>
      <c r="U102" s="415" t="s">
        <v>549</v>
      </c>
      <c r="V102" s="415" t="s">
        <v>549</v>
      </c>
      <c r="W102" s="416"/>
      <c r="X102" s="415">
        <v>3</v>
      </c>
      <c r="Y102" s="416"/>
      <c r="Z102" s="415" t="s">
        <v>549</v>
      </c>
      <c r="AA102" s="415" t="s">
        <v>549</v>
      </c>
      <c r="AB102" s="416"/>
    </row>
    <row r="103" spans="1:28" x14ac:dyDescent="0.2">
      <c r="A103" s="523"/>
      <c r="B103" s="422" t="s">
        <v>82</v>
      </c>
      <c r="C103" s="424"/>
      <c r="D103" s="415">
        <v>11675</v>
      </c>
      <c r="E103" s="416"/>
      <c r="F103" s="415">
        <v>9288</v>
      </c>
      <c r="G103" s="416"/>
      <c r="H103" s="415">
        <v>2387</v>
      </c>
      <c r="I103" s="415">
        <v>10895</v>
      </c>
      <c r="J103" s="416"/>
      <c r="K103" s="415">
        <v>8519</v>
      </c>
      <c r="L103" s="416"/>
      <c r="M103" s="415">
        <v>2376</v>
      </c>
      <c r="N103" s="415">
        <v>11374</v>
      </c>
      <c r="O103" s="416"/>
      <c r="P103" s="415">
        <v>8695</v>
      </c>
      <c r="Q103" s="416"/>
      <c r="R103" s="415">
        <v>2679</v>
      </c>
      <c r="S103" s="415">
        <v>12228</v>
      </c>
      <c r="T103" s="416"/>
      <c r="U103" s="415">
        <v>8849</v>
      </c>
      <c r="V103" s="416"/>
      <c r="W103" s="415">
        <v>3379</v>
      </c>
      <c r="X103" s="415">
        <v>14067</v>
      </c>
      <c r="Y103" s="416"/>
      <c r="Z103" s="415">
        <v>9833</v>
      </c>
      <c r="AA103" s="416"/>
      <c r="AB103" s="415">
        <v>4234</v>
      </c>
    </row>
    <row r="104" spans="1:28" ht="12.75" customHeight="1" x14ac:dyDescent="0.2">
      <c r="A104" s="523" t="s">
        <v>111</v>
      </c>
      <c r="B104" s="422" t="s">
        <v>271</v>
      </c>
      <c r="C104" s="424"/>
      <c r="D104" s="415">
        <v>4726</v>
      </c>
      <c r="E104" s="415">
        <v>1776</v>
      </c>
      <c r="F104" s="415">
        <v>2053</v>
      </c>
      <c r="G104" s="415">
        <v>562</v>
      </c>
      <c r="H104" s="415">
        <v>335</v>
      </c>
      <c r="I104" s="415">
        <v>4709</v>
      </c>
      <c r="J104" s="415">
        <v>1858</v>
      </c>
      <c r="K104" s="415">
        <v>2048</v>
      </c>
      <c r="L104" s="415">
        <v>541</v>
      </c>
      <c r="M104" s="415">
        <v>262</v>
      </c>
      <c r="N104" s="415">
        <v>4533</v>
      </c>
      <c r="O104" s="415">
        <v>1775</v>
      </c>
      <c r="P104" s="415">
        <v>1826</v>
      </c>
      <c r="Q104" s="415">
        <v>536</v>
      </c>
      <c r="R104" s="415">
        <v>396</v>
      </c>
      <c r="S104" s="415">
        <v>4657</v>
      </c>
      <c r="T104" s="415">
        <v>1687</v>
      </c>
      <c r="U104" s="415">
        <v>2098</v>
      </c>
      <c r="V104" s="415">
        <v>509</v>
      </c>
      <c r="W104" s="415">
        <v>363</v>
      </c>
      <c r="X104" s="415">
        <v>4729</v>
      </c>
      <c r="Y104" s="415">
        <v>1641</v>
      </c>
      <c r="Z104" s="415">
        <v>2093</v>
      </c>
      <c r="AA104" s="415">
        <v>566</v>
      </c>
      <c r="AB104" s="415">
        <v>429</v>
      </c>
    </row>
    <row r="105" spans="1:28" x14ac:dyDescent="0.2">
      <c r="A105" s="523"/>
      <c r="B105" s="422" t="s">
        <v>295</v>
      </c>
      <c r="C105" s="424"/>
      <c r="D105" s="415">
        <v>573</v>
      </c>
      <c r="E105" s="416"/>
      <c r="F105" s="415">
        <v>382</v>
      </c>
      <c r="G105" s="415">
        <v>191</v>
      </c>
      <c r="H105" s="416"/>
      <c r="I105" s="415">
        <v>629</v>
      </c>
      <c r="J105" s="416"/>
      <c r="K105" s="415">
        <v>401</v>
      </c>
      <c r="L105" s="415">
        <v>228</v>
      </c>
      <c r="M105" s="416"/>
      <c r="N105" s="415">
        <v>625</v>
      </c>
      <c r="O105" s="416"/>
      <c r="P105" s="415">
        <v>410</v>
      </c>
      <c r="Q105" s="415">
        <v>215</v>
      </c>
      <c r="R105" s="416"/>
      <c r="S105" s="415">
        <v>686</v>
      </c>
      <c r="T105" s="416"/>
      <c r="U105" s="415">
        <v>462</v>
      </c>
      <c r="V105" s="415">
        <v>224</v>
      </c>
      <c r="W105" s="416"/>
      <c r="X105" s="415">
        <v>648</v>
      </c>
      <c r="Y105" s="416"/>
      <c r="Z105" s="415">
        <v>442</v>
      </c>
      <c r="AA105" s="415">
        <v>206</v>
      </c>
      <c r="AB105" s="416"/>
    </row>
    <row r="106" spans="1:28" x14ac:dyDescent="0.2">
      <c r="A106" s="523"/>
      <c r="B106" s="422" t="s">
        <v>68</v>
      </c>
      <c r="C106" s="424"/>
      <c r="D106" s="415">
        <v>468</v>
      </c>
      <c r="E106" s="416"/>
      <c r="F106" s="415">
        <v>297</v>
      </c>
      <c r="G106" s="415">
        <v>171</v>
      </c>
      <c r="H106" s="416"/>
      <c r="I106" s="415">
        <v>531</v>
      </c>
      <c r="J106" s="416"/>
      <c r="K106" s="415">
        <v>321</v>
      </c>
      <c r="L106" s="415">
        <v>210</v>
      </c>
      <c r="M106" s="416"/>
      <c r="N106" s="415">
        <v>539</v>
      </c>
      <c r="O106" s="416"/>
      <c r="P106" s="415">
        <v>343</v>
      </c>
      <c r="Q106" s="415">
        <v>196</v>
      </c>
      <c r="R106" s="416"/>
      <c r="S106" s="415">
        <v>566</v>
      </c>
      <c r="T106" s="416"/>
      <c r="U106" s="415">
        <v>359</v>
      </c>
      <c r="V106" s="415">
        <v>207</v>
      </c>
      <c r="W106" s="416"/>
      <c r="X106" s="415">
        <v>550</v>
      </c>
      <c r="Y106" s="416"/>
      <c r="Z106" s="415">
        <v>358</v>
      </c>
      <c r="AA106" s="415">
        <v>192</v>
      </c>
      <c r="AB106" s="416"/>
    </row>
    <row r="107" spans="1:28" x14ac:dyDescent="0.2">
      <c r="A107" s="523"/>
      <c r="B107" s="422" t="s">
        <v>69</v>
      </c>
      <c r="C107" s="424"/>
      <c r="D107" s="415">
        <v>87</v>
      </c>
      <c r="E107" s="416"/>
      <c r="F107" s="415">
        <v>77</v>
      </c>
      <c r="G107" s="415">
        <v>10</v>
      </c>
      <c r="H107" s="416"/>
      <c r="I107" s="415">
        <v>86</v>
      </c>
      <c r="J107" s="416"/>
      <c r="K107" s="415">
        <v>75</v>
      </c>
      <c r="L107" s="415">
        <v>11</v>
      </c>
      <c r="M107" s="416"/>
      <c r="N107" s="415">
        <v>78</v>
      </c>
      <c r="O107" s="416"/>
      <c r="P107" s="415">
        <v>64</v>
      </c>
      <c r="Q107" s="415">
        <v>14</v>
      </c>
      <c r="R107" s="416"/>
      <c r="S107" s="415">
        <v>101</v>
      </c>
      <c r="T107" s="416"/>
      <c r="U107" s="415">
        <v>92</v>
      </c>
      <c r="V107" s="415">
        <v>9</v>
      </c>
      <c r="W107" s="416"/>
      <c r="X107" s="415">
        <v>90</v>
      </c>
      <c r="Y107" s="416"/>
      <c r="Z107" s="415">
        <v>81</v>
      </c>
      <c r="AA107" s="415">
        <v>9</v>
      </c>
      <c r="AB107" s="416"/>
    </row>
    <row r="108" spans="1:28" x14ac:dyDescent="0.2">
      <c r="A108" s="523"/>
      <c r="B108" s="422" t="s">
        <v>72</v>
      </c>
      <c r="C108" s="424"/>
      <c r="D108" s="415">
        <v>18</v>
      </c>
      <c r="E108" s="416"/>
      <c r="F108" s="415">
        <v>8</v>
      </c>
      <c r="G108" s="415">
        <v>10</v>
      </c>
      <c r="H108" s="416"/>
      <c r="I108" s="415">
        <v>12</v>
      </c>
      <c r="J108" s="416"/>
      <c r="K108" s="415">
        <v>5</v>
      </c>
      <c r="L108" s="415">
        <v>7</v>
      </c>
      <c r="M108" s="416"/>
      <c r="N108" s="415">
        <v>8</v>
      </c>
      <c r="O108" s="416"/>
      <c r="P108" s="415">
        <v>3</v>
      </c>
      <c r="Q108" s="415">
        <v>5</v>
      </c>
      <c r="R108" s="416"/>
      <c r="S108" s="415">
        <v>19</v>
      </c>
      <c r="T108" s="416"/>
      <c r="U108" s="415">
        <v>11</v>
      </c>
      <c r="V108" s="415">
        <v>8</v>
      </c>
      <c r="W108" s="416"/>
      <c r="X108" s="415">
        <v>8</v>
      </c>
      <c r="Y108" s="416"/>
      <c r="Z108" s="415">
        <v>3</v>
      </c>
      <c r="AA108" s="415">
        <v>5</v>
      </c>
      <c r="AB108" s="416"/>
    </row>
    <row r="109" spans="1:28" x14ac:dyDescent="0.2">
      <c r="A109" s="523"/>
      <c r="B109" s="422" t="s">
        <v>296</v>
      </c>
      <c r="C109" s="424"/>
      <c r="D109" s="415">
        <v>2540</v>
      </c>
      <c r="E109" s="415">
        <v>1776</v>
      </c>
      <c r="F109" s="415">
        <v>458</v>
      </c>
      <c r="G109" s="415">
        <v>306</v>
      </c>
      <c r="H109" s="416"/>
      <c r="I109" s="415">
        <v>2525</v>
      </c>
      <c r="J109" s="415">
        <v>1858</v>
      </c>
      <c r="K109" s="415">
        <v>421</v>
      </c>
      <c r="L109" s="415">
        <v>246</v>
      </c>
      <c r="M109" s="416"/>
      <c r="N109" s="415">
        <v>2407</v>
      </c>
      <c r="O109" s="415">
        <v>1775</v>
      </c>
      <c r="P109" s="415">
        <v>369</v>
      </c>
      <c r="Q109" s="415">
        <v>263</v>
      </c>
      <c r="R109" s="416"/>
      <c r="S109" s="415">
        <v>2327</v>
      </c>
      <c r="T109" s="415">
        <v>1687</v>
      </c>
      <c r="U109" s="415">
        <v>406</v>
      </c>
      <c r="V109" s="415">
        <v>234</v>
      </c>
      <c r="W109" s="416"/>
      <c r="X109" s="415">
        <v>2282</v>
      </c>
      <c r="Y109" s="415">
        <v>1641</v>
      </c>
      <c r="Z109" s="415">
        <v>359</v>
      </c>
      <c r="AA109" s="415">
        <v>282</v>
      </c>
      <c r="AB109" s="416"/>
    </row>
    <row r="110" spans="1:28" x14ac:dyDescent="0.2">
      <c r="A110" s="523"/>
      <c r="B110" s="422" t="s">
        <v>74</v>
      </c>
      <c r="C110" s="424"/>
      <c r="D110" s="415">
        <v>1654</v>
      </c>
      <c r="E110" s="415">
        <v>1531</v>
      </c>
      <c r="F110" s="415">
        <v>78</v>
      </c>
      <c r="G110" s="415">
        <v>45</v>
      </c>
      <c r="H110" s="416"/>
      <c r="I110" s="415">
        <v>1680</v>
      </c>
      <c r="J110" s="415">
        <v>1558</v>
      </c>
      <c r="K110" s="415">
        <v>92</v>
      </c>
      <c r="L110" s="415">
        <v>30</v>
      </c>
      <c r="M110" s="416"/>
      <c r="N110" s="415">
        <v>1568</v>
      </c>
      <c r="O110" s="415">
        <v>1481</v>
      </c>
      <c r="P110" s="415">
        <v>62</v>
      </c>
      <c r="Q110" s="415">
        <v>25</v>
      </c>
      <c r="R110" s="416"/>
      <c r="S110" s="415">
        <v>1462</v>
      </c>
      <c r="T110" s="415">
        <v>1360</v>
      </c>
      <c r="U110" s="415">
        <v>65</v>
      </c>
      <c r="V110" s="415">
        <v>37</v>
      </c>
      <c r="W110" s="416"/>
      <c r="X110" s="415">
        <v>1392</v>
      </c>
      <c r="Y110" s="415">
        <v>1343</v>
      </c>
      <c r="Z110" s="415">
        <v>34</v>
      </c>
      <c r="AA110" s="415">
        <v>15</v>
      </c>
      <c r="AB110" s="416"/>
    </row>
    <row r="111" spans="1:28" x14ac:dyDescent="0.2">
      <c r="A111" s="523"/>
      <c r="B111" s="422" t="s">
        <v>75</v>
      </c>
      <c r="C111" s="424"/>
      <c r="D111" s="415">
        <v>400</v>
      </c>
      <c r="E111" s="415">
        <v>245</v>
      </c>
      <c r="F111" s="415">
        <v>26</v>
      </c>
      <c r="G111" s="415">
        <v>129</v>
      </c>
      <c r="H111" s="416"/>
      <c r="I111" s="415">
        <v>417</v>
      </c>
      <c r="J111" s="415">
        <v>300</v>
      </c>
      <c r="K111" s="415">
        <v>11</v>
      </c>
      <c r="L111" s="415">
        <v>106</v>
      </c>
      <c r="M111" s="416"/>
      <c r="N111" s="415">
        <v>462</v>
      </c>
      <c r="O111" s="415">
        <v>294</v>
      </c>
      <c r="P111" s="415">
        <v>26</v>
      </c>
      <c r="Q111" s="415">
        <v>142</v>
      </c>
      <c r="R111" s="416"/>
      <c r="S111" s="415">
        <v>521</v>
      </c>
      <c r="T111" s="415">
        <v>327</v>
      </c>
      <c r="U111" s="415">
        <v>76</v>
      </c>
      <c r="V111" s="415">
        <v>118</v>
      </c>
      <c r="W111" s="416"/>
      <c r="X111" s="415">
        <v>504</v>
      </c>
      <c r="Y111" s="415">
        <v>298</v>
      </c>
      <c r="Z111" s="415">
        <v>41</v>
      </c>
      <c r="AA111" s="415">
        <v>165</v>
      </c>
      <c r="AB111" s="416"/>
    </row>
    <row r="112" spans="1:28" x14ac:dyDescent="0.2">
      <c r="A112" s="523"/>
      <c r="B112" s="422" t="s">
        <v>76</v>
      </c>
      <c r="C112" s="424"/>
      <c r="D112" s="415">
        <v>486</v>
      </c>
      <c r="E112" s="416"/>
      <c r="F112" s="415">
        <v>354</v>
      </c>
      <c r="G112" s="415">
        <v>132</v>
      </c>
      <c r="H112" s="416"/>
      <c r="I112" s="415">
        <v>428</v>
      </c>
      <c r="J112" s="416"/>
      <c r="K112" s="415">
        <v>318</v>
      </c>
      <c r="L112" s="415">
        <v>110</v>
      </c>
      <c r="M112" s="416"/>
      <c r="N112" s="415">
        <v>377</v>
      </c>
      <c r="O112" s="416"/>
      <c r="P112" s="415">
        <v>281</v>
      </c>
      <c r="Q112" s="415">
        <v>96</v>
      </c>
      <c r="R112" s="416"/>
      <c r="S112" s="415">
        <v>344</v>
      </c>
      <c r="T112" s="416"/>
      <c r="U112" s="415">
        <v>265</v>
      </c>
      <c r="V112" s="415">
        <v>79</v>
      </c>
      <c r="W112" s="416"/>
      <c r="X112" s="415">
        <v>386</v>
      </c>
      <c r="Y112" s="416"/>
      <c r="Z112" s="415">
        <v>284</v>
      </c>
      <c r="AA112" s="415">
        <v>102</v>
      </c>
      <c r="AB112" s="416"/>
    </row>
    <row r="113" spans="1:28" x14ac:dyDescent="0.2">
      <c r="A113" s="523"/>
      <c r="B113" s="422" t="s">
        <v>297</v>
      </c>
      <c r="C113" s="424"/>
      <c r="D113" s="415">
        <v>71</v>
      </c>
      <c r="E113" s="416"/>
      <c r="F113" s="415">
        <v>43</v>
      </c>
      <c r="G113" s="415">
        <v>28</v>
      </c>
      <c r="H113" s="416"/>
      <c r="I113" s="415">
        <v>37</v>
      </c>
      <c r="J113" s="416"/>
      <c r="K113" s="415">
        <v>23</v>
      </c>
      <c r="L113" s="415">
        <v>14</v>
      </c>
      <c r="M113" s="416"/>
      <c r="N113" s="415">
        <v>64</v>
      </c>
      <c r="O113" s="416"/>
      <c r="P113" s="415">
        <v>45</v>
      </c>
      <c r="Q113" s="415">
        <v>19</v>
      </c>
      <c r="R113" s="416"/>
      <c r="S113" s="415">
        <v>63</v>
      </c>
      <c r="T113" s="416"/>
      <c r="U113" s="415">
        <v>47</v>
      </c>
      <c r="V113" s="415">
        <v>16</v>
      </c>
      <c r="W113" s="416"/>
      <c r="X113" s="415">
        <v>75</v>
      </c>
      <c r="Y113" s="416"/>
      <c r="Z113" s="415">
        <v>57</v>
      </c>
      <c r="AA113" s="415">
        <v>18</v>
      </c>
      <c r="AB113" s="416"/>
    </row>
    <row r="114" spans="1:28" x14ac:dyDescent="0.2">
      <c r="A114" s="523"/>
      <c r="B114" s="422" t="s">
        <v>78</v>
      </c>
      <c r="C114" s="424"/>
      <c r="D114" s="415">
        <v>5</v>
      </c>
      <c r="E114" s="416"/>
      <c r="F114" s="415" t="s">
        <v>549</v>
      </c>
      <c r="G114" s="415" t="s">
        <v>549</v>
      </c>
      <c r="H114" s="416"/>
      <c r="I114" s="415">
        <v>4</v>
      </c>
      <c r="J114" s="416"/>
      <c r="K114" s="415" t="s">
        <v>549</v>
      </c>
      <c r="L114" s="415" t="s">
        <v>549</v>
      </c>
      <c r="M114" s="416"/>
      <c r="N114" s="415">
        <v>7</v>
      </c>
      <c r="O114" s="416"/>
      <c r="P114" s="415">
        <v>4</v>
      </c>
      <c r="Q114" s="415">
        <v>3</v>
      </c>
      <c r="R114" s="416"/>
      <c r="S114" s="415">
        <v>10</v>
      </c>
      <c r="T114" s="416"/>
      <c r="U114" s="415">
        <v>10</v>
      </c>
      <c r="V114" s="416"/>
      <c r="W114" s="416"/>
      <c r="X114" s="415">
        <v>12</v>
      </c>
      <c r="Y114" s="416"/>
      <c r="Z114" s="415" t="s">
        <v>549</v>
      </c>
      <c r="AA114" s="415" t="s">
        <v>549</v>
      </c>
      <c r="AB114" s="416"/>
    </row>
    <row r="115" spans="1:28" x14ac:dyDescent="0.2">
      <c r="A115" s="523"/>
      <c r="B115" s="422" t="s">
        <v>248</v>
      </c>
      <c r="C115" s="424"/>
      <c r="D115" s="415">
        <v>66</v>
      </c>
      <c r="E115" s="416"/>
      <c r="F115" s="415">
        <v>39</v>
      </c>
      <c r="G115" s="415">
        <v>27</v>
      </c>
      <c r="H115" s="416"/>
      <c r="I115" s="415">
        <v>33</v>
      </c>
      <c r="J115" s="416"/>
      <c r="K115" s="415">
        <v>20</v>
      </c>
      <c r="L115" s="415">
        <v>13</v>
      </c>
      <c r="M115" s="416"/>
      <c r="N115" s="415">
        <v>57</v>
      </c>
      <c r="O115" s="416"/>
      <c r="P115" s="415">
        <v>41</v>
      </c>
      <c r="Q115" s="415">
        <v>16</v>
      </c>
      <c r="R115" s="416"/>
      <c r="S115" s="415">
        <v>53</v>
      </c>
      <c r="T115" s="416"/>
      <c r="U115" s="415">
        <v>37</v>
      </c>
      <c r="V115" s="415">
        <v>16</v>
      </c>
      <c r="W115" s="416"/>
      <c r="X115" s="415">
        <v>63</v>
      </c>
      <c r="Y115" s="416"/>
      <c r="Z115" s="415">
        <v>46</v>
      </c>
      <c r="AA115" s="415">
        <v>17</v>
      </c>
      <c r="AB115" s="416"/>
    </row>
    <row r="116" spans="1:28" x14ac:dyDescent="0.2">
      <c r="A116" s="523"/>
      <c r="B116" s="422" t="s">
        <v>20</v>
      </c>
      <c r="C116" s="424"/>
      <c r="D116" s="415">
        <v>53</v>
      </c>
      <c r="E116" s="416"/>
      <c r="F116" s="415">
        <v>16</v>
      </c>
      <c r="G116" s="415">
        <v>37</v>
      </c>
      <c r="H116" s="416"/>
      <c r="I116" s="415">
        <v>88</v>
      </c>
      <c r="J116" s="416"/>
      <c r="K116" s="415">
        <v>35</v>
      </c>
      <c r="L116" s="415">
        <v>53</v>
      </c>
      <c r="M116" s="416"/>
      <c r="N116" s="415">
        <v>71</v>
      </c>
      <c r="O116" s="416"/>
      <c r="P116" s="415">
        <v>32</v>
      </c>
      <c r="Q116" s="415">
        <v>39</v>
      </c>
      <c r="R116" s="416"/>
      <c r="S116" s="415">
        <v>69</v>
      </c>
      <c r="T116" s="416"/>
      <c r="U116" s="415">
        <v>34</v>
      </c>
      <c r="V116" s="415">
        <v>35</v>
      </c>
      <c r="W116" s="416"/>
      <c r="X116" s="415">
        <v>103</v>
      </c>
      <c r="Y116" s="416"/>
      <c r="Z116" s="415">
        <v>43</v>
      </c>
      <c r="AA116" s="415">
        <v>60</v>
      </c>
      <c r="AB116" s="416"/>
    </row>
    <row r="117" spans="1:28" ht="21" x14ac:dyDescent="0.2">
      <c r="A117" s="523"/>
      <c r="B117" s="422" t="s">
        <v>447</v>
      </c>
      <c r="C117" s="424"/>
      <c r="D117" s="415">
        <v>41</v>
      </c>
      <c r="E117" s="416"/>
      <c r="F117" s="415">
        <v>11</v>
      </c>
      <c r="G117" s="415">
        <v>30</v>
      </c>
      <c r="H117" s="416"/>
      <c r="I117" s="415">
        <v>63</v>
      </c>
      <c r="J117" s="416"/>
      <c r="K117" s="415">
        <v>20</v>
      </c>
      <c r="L117" s="415">
        <v>43</v>
      </c>
      <c r="M117" s="416"/>
      <c r="N117" s="415">
        <v>46</v>
      </c>
      <c r="O117" s="416"/>
      <c r="P117" s="415">
        <v>24</v>
      </c>
      <c r="Q117" s="415">
        <v>22</v>
      </c>
      <c r="R117" s="416"/>
      <c r="S117" s="415">
        <v>46</v>
      </c>
      <c r="T117" s="416"/>
      <c r="U117" s="415">
        <v>21</v>
      </c>
      <c r="V117" s="415">
        <v>25</v>
      </c>
      <c r="W117" s="416"/>
      <c r="X117" s="415">
        <v>70</v>
      </c>
      <c r="Y117" s="416"/>
      <c r="Z117" s="415">
        <v>33</v>
      </c>
      <c r="AA117" s="415">
        <v>37</v>
      </c>
      <c r="AB117" s="416"/>
    </row>
    <row r="118" spans="1:28" x14ac:dyDescent="0.2">
      <c r="A118" s="523"/>
      <c r="B118" s="422" t="s">
        <v>448</v>
      </c>
      <c r="C118" s="424"/>
      <c r="D118" s="415">
        <v>6</v>
      </c>
      <c r="E118" s="416"/>
      <c r="F118" s="415">
        <v>3</v>
      </c>
      <c r="G118" s="415">
        <v>3</v>
      </c>
      <c r="H118" s="416"/>
      <c r="I118" s="415">
        <v>9</v>
      </c>
      <c r="J118" s="416"/>
      <c r="K118" s="415">
        <v>6</v>
      </c>
      <c r="L118" s="415">
        <v>3</v>
      </c>
      <c r="M118" s="416"/>
      <c r="N118" s="415">
        <v>4</v>
      </c>
      <c r="O118" s="416"/>
      <c r="P118" s="415" t="s">
        <v>549</v>
      </c>
      <c r="Q118" s="415" t="s">
        <v>549</v>
      </c>
      <c r="R118" s="416"/>
      <c r="S118" s="415">
        <v>8</v>
      </c>
      <c r="T118" s="416"/>
      <c r="U118" s="415">
        <v>5</v>
      </c>
      <c r="V118" s="415">
        <v>3</v>
      </c>
      <c r="W118" s="416"/>
      <c r="X118" s="415">
        <v>7</v>
      </c>
      <c r="Y118" s="416"/>
      <c r="Z118" s="415" t="s">
        <v>549</v>
      </c>
      <c r="AA118" s="415" t="s">
        <v>549</v>
      </c>
      <c r="AB118" s="416"/>
    </row>
    <row r="119" spans="1:28" x14ac:dyDescent="0.2">
      <c r="A119" s="523"/>
      <c r="B119" s="422" t="s">
        <v>298</v>
      </c>
      <c r="C119" s="424"/>
      <c r="D119" s="415">
        <v>6</v>
      </c>
      <c r="E119" s="416"/>
      <c r="F119" s="415" t="s">
        <v>549</v>
      </c>
      <c r="G119" s="415" t="s">
        <v>549</v>
      </c>
      <c r="H119" s="416"/>
      <c r="I119" s="415">
        <v>16</v>
      </c>
      <c r="J119" s="416"/>
      <c r="K119" s="415">
        <v>9</v>
      </c>
      <c r="L119" s="415">
        <v>7</v>
      </c>
      <c r="M119" s="416"/>
      <c r="N119" s="415">
        <v>21</v>
      </c>
      <c r="O119" s="416"/>
      <c r="P119" s="415">
        <v>7</v>
      </c>
      <c r="Q119" s="415">
        <v>14</v>
      </c>
      <c r="R119" s="416"/>
      <c r="S119" s="415">
        <v>14</v>
      </c>
      <c r="T119" s="416"/>
      <c r="U119" s="415">
        <v>8</v>
      </c>
      <c r="V119" s="415">
        <v>6</v>
      </c>
      <c r="W119" s="416"/>
      <c r="X119" s="415">
        <v>26</v>
      </c>
      <c r="Y119" s="416"/>
      <c r="Z119" s="415">
        <v>5</v>
      </c>
      <c r="AA119" s="415">
        <v>21</v>
      </c>
      <c r="AB119" s="416"/>
    </row>
    <row r="120" spans="1:28" x14ac:dyDescent="0.2">
      <c r="A120" s="523"/>
      <c r="B120" s="422" t="s">
        <v>80</v>
      </c>
      <c r="C120" s="424"/>
      <c r="D120" s="416"/>
      <c r="E120" s="416"/>
      <c r="F120" s="416"/>
      <c r="G120" s="416"/>
      <c r="H120" s="416"/>
      <c r="I120" s="416"/>
      <c r="J120" s="416"/>
      <c r="K120" s="416"/>
      <c r="L120" s="416"/>
      <c r="M120" s="416"/>
      <c r="N120" s="416"/>
      <c r="O120" s="416"/>
      <c r="P120" s="416"/>
      <c r="Q120" s="416"/>
      <c r="R120" s="416"/>
      <c r="S120" s="416"/>
      <c r="T120" s="416"/>
      <c r="U120" s="416"/>
      <c r="V120" s="416"/>
      <c r="W120" s="416"/>
      <c r="X120" s="416"/>
      <c r="Y120" s="416"/>
      <c r="Z120" s="416"/>
      <c r="AA120" s="416"/>
      <c r="AB120" s="416"/>
    </row>
    <row r="121" spans="1:28" x14ac:dyDescent="0.2">
      <c r="A121" s="523"/>
      <c r="B121" s="422" t="s">
        <v>81</v>
      </c>
      <c r="C121" s="424"/>
      <c r="D121" s="416"/>
      <c r="E121" s="416"/>
      <c r="F121" s="416"/>
      <c r="G121" s="416"/>
      <c r="H121" s="416"/>
      <c r="I121" s="416"/>
      <c r="J121" s="416"/>
      <c r="K121" s="416"/>
      <c r="L121" s="416"/>
      <c r="M121" s="416"/>
      <c r="N121" s="416"/>
      <c r="O121" s="416"/>
      <c r="P121" s="416"/>
      <c r="Q121" s="416"/>
      <c r="R121" s="416"/>
      <c r="S121" s="415" t="s">
        <v>549</v>
      </c>
      <c r="T121" s="416"/>
      <c r="U121" s="416"/>
      <c r="V121" s="415" t="s">
        <v>549</v>
      </c>
      <c r="W121" s="416"/>
      <c r="X121" s="416"/>
      <c r="Y121" s="416"/>
      <c r="Z121" s="416"/>
      <c r="AA121" s="416"/>
      <c r="AB121" s="416"/>
    </row>
    <row r="122" spans="1:28" x14ac:dyDescent="0.2">
      <c r="A122" s="523"/>
      <c r="B122" s="422" t="s">
        <v>82</v>
      </c>
      <c r="C122" s="424"/>
      <c r="D122" s="415">
        <v>1489</v>
      </c>
      <c r="E122" s="416"/>
      <c r="F122" s="415">
        <v>1154</v>
      </c>
      <c r="G122" s="416"/>
      <c r="H122" s="415">
        <v>335</v>
      </c>
      <c r="I122" s="415">
        <v>1430</v>
      </c>
      <c r="J122" s="416"/>
      <c r="K122" s="415">
        <v>1168</v>
      </c>
      <c r="L122" s="416"/>
      <c r="M122" s="415">
        <v>262</v>
      </c>
      <c r="N122" s="415">
        <v>1366</v>
      </c>
      <c r="O122" s="416"/>
      <c r="P122" s="415">
        <v>970</v>
      </c>
      <c r="Q122" s="416"/>
      <c r="R122" s="415">
        <v>396</v>
      </c>
      <c r="S122" s="415">
        <v>1512</v>
      </c>
      <c r="T122" s="416"/>
      <c r="U122" s="415">
        <v>1149</v>
      </c>
      <c r="V122" s="416"/>
      <c r="W122" s="415">
        <v>363</v>
      </c>
      <c r="X122" s="415">
        <v>1621</v>
      </c>
      <c r="Y122" s="416"/>
      <c r="Z122" s="415">
        <v>1192</v>
      </c>
      <c r="AA122" s="416"/>
      <c r="AB122" s="415">
        <v>429</v>
      </c>
    </row>
    <row r="123" spans="1:28" ht="12.75" customHeight="1" x14ac:dyDescent="0.2">
      <c r="A123" s="523" t="s">
        <v>112</v>
      </c>
      <c r="B123" s="422" t="s">
        <v>271</v>
      </c>
      <c r="C123" s="424"/>
      <c r="D123" s="415">
        <v>107529</v>
      </c>
      <c r="E123" s="415">
        <v>44948</v>
      </c>
      <c r="F123" s="415">
        <v>43775</v>
      </c>
      <c r="G123" s="415">
        <v>11813</v>
      </c>
      <c r="H123" s="415">
        <v>6993</v>
      </c>
      <c r="I123" s="415">
        <v>105286</v>
      </c>
      <c r="J123" s="415">
        <v>45322</v>
      </c>
      <c r="K123" s="415">
        <v>42958</v>
      </c>
      <c r="L123" s="415">
        <v>10326</v>
      </c>
      <c r="M123" s="415">
        <v>6680</v>
      </c>
      <c r="N123" s="415">
        <v>103697</v>
      </c>
      <c r="O123" s="415">
        <v>44818</v>
      </c>
      <c r="P123" s="415">
        <v>40714</v>
      </c>
      <c r="Q123" s="415">
        <v>10575</v>
      </c>
      <c r="R123" s="415">
        <v>7590</v>
      </c>
      <c r="S123" s="415">
        <v>105734</v>
      </c>
      <c r="T123" s="415">
        <v>44286</v>
      </c>
      <c r="U123" s="415">
        <v>41016</v>
      </c>
      <c r="V123" s="415">
        <v>10772</v>
      </c>
      <c r="W123" s="415">
        <v>9660</v>
      </c>
      <c r="X123" s="415">
        <v>108910</v>
      </c>
      <c r="Y123" s="415">
        <v>42121</v>
      </c>
      <c r="Z123" s="415">
        <v>42058</v>
      </c>
      <c r="AA123" s="415">
        <v>12294</v>
      </c>
      <c r="AB123" s="415">
        <v>12437</v>
      </c>
    </row>
    <row r="124" spans="1:28" x14ac:dyDescent="0.2">
      <c r="A124" s="523"/>
      <c r="B124" s="422" t="s">
        <v>295</v>
      </c>
      <c r="C124" s="424"/>
      <c r="D124" s="415">
        <v>17237</v>
      </c>
      <c r="E124" s="416"/>
      <c r="F124" s="415">
        <v>12988</v>
      </c>
      <c r="G124" s="415">
        <v>4249</v>
      </c>
      <c r="H124" s="416"/>
      <c r="I124" s="415">
        <v>17279</v>
      </c>
      <c r="J124" s="416"/>
      <c r="K124" s="415">
        <v>13366</v>
      </c>
      <c r="L124" s="415">
        <v>3913</v>
      </c>
      <c r="M124" s="416"/>
      <c r="N124" s="415">
        <v>17505</v>
      </c>
      <c r="O124" s="416"/>
      <c r="P124" s="415">
        <v>13294</v>
      </c>
      <c r="Q124" s="415">
        <v>4211</v>
      </c>
      <c r="R124" s="416"/>
      <c r="S124" s="415">
        <v>18391</v>
      </c>
      <c r="T124" s="416"/>
      <c r="U124" s="415">
        <v>13792</v>
      </c>
      <c r="V124" s="415">
        <v>4599</v>
      </c>
      <c r="W124" s="416"/>
      <c r="X124" s="415">
        <v>19363</v>
      </c>
      <c r="Y124" s="416"/>
      <c r="Z124" s="415">
        <v>14088</v>
      </c>
      <c r="AA124" s="415">
        <v>5275</v>
      </c>
      <c r="AB124" s="416"/>
    </row>
    <row r="125" spans="1:28" x14ac:dyDescent="0.2">
      <c r="A125" s="523"/>
      <c r="B125" s="422" t="s">
        <v>68</v>
      </c>
      <c r="C125" s="424"/>
      <c r="D125" s="415">
        <v>14338</v>
      </c>
      <c r="E125" s="416"/>
      <c r="F125" s="415">
        <v>10710</v>
      </c>
      <c r="G125" s="415">
        <v>3628</v>
      </c>
      <c r="H125" s="416"/>
      <c r="I125" s="415">
        <v>14388</v>
      </c>
      <c r="J125" s="416"/>
      <c r="K125" s="415">
        <v>10986</v>
      </c>
      <c r="L125" s="415">
        <v>3402</v>
      </c>
      <c r="M125" s="416"/>
      <c r="N125" s="415">
        <v>14623</v>
      </c>
      <c r="O125" s="416"/>
      <c r="P125" s="415">
        <v>10871</v>
      </c>
      <c r="Q125" s="415">
        <v>3752</v>
      </c>
      <c r="R125" s="416"/>
      <c r="S125" s="415">
        <v>15506</v>
      </c>
      <c r="T125" s="416"/>
      <c r="U125" s="415">
        <v>11417</v>
      </c>
      <c r="V125" s="415">
        <v>4089</v>
      </c>
      <c r="W125" s="416"/>
      <c r="X125" s="415">
        <v>16287</v>
      </c>
      <c r="Y125" s="416"/>
      <c r="Z125" s="415">
        <v>11551</v>
      </c>
      <c r="AA125" s="415">
        <v>4736</v>
      </c>
      <c r="AB125" s="416"/>
    </row>
    <row r="126" spans="1:28" x14ac:dyDescent="0.2">
      <c r="A126" s="523"/>
      <c r="B126" s="422" t="s">
        <v>69</v>
      </c>
      <c r="C126" s="424"/>
      <c r="D126" s="415">
        <v>2491</v>
      </c>
      <c r="E126" s="416"/>
      <c r="F126" s="415">
        <v>2156</v>
      </c>
      <c r="G126" s="415">
        <v>335</v>
      </c>
      <c r="H126" s="416"/>
      <c r="I126" s="415">
        <v>2511</v>
      </c>
      <c r="J126" s="416"/>
      <c r="K126" s="415">
        <v>2240</v>
      </c>
      <c r="L126" s="415">
        <v>271</v>
      </c>
      <c r="M126" s="416"/>
      <c r="N126" s="415">
        <v>2548</v>
      </c>
      <c r="O126" s="416"/>
      <c r="P126" s="415">
        <v>2281</v>
      </c>
      <c r="Q126" s="415">
        <v>267</v>
      </c>
      <c r="R126" s="416"/>
      <c r="S126" s="415">
        <v>2531</v>
      </c>
      <c r="T126" s="416"/>
      <c r="U126" s="415">
        <v>2226</v>
      </c>
      <c r="V126" s="415">
        <v>305</v>
      </c>
      <c r="W126" s="416"/>
      <c r="X126" s="415">
        <v>2712</v>
      </c>
      <c r="Y126" s="416"/>
      <c r="Z126" s="415">
        <v>2393</v>
      </c>
      <c r="AA126" s="415">
        <v>319</v>
      </c>
      <c r="AB126" s="416"/>
    </row>
    <row r="127" spans="1:28" x14ac:dyDescent="0.2">
      <c r="A127" s="523"/>
      <c r="B127" s="422" t="s">
        <v>72</v>
      </c>
      <c r="C127" s="424"/>
      <c r="D127" s="415">
        <v>408</v>
      </c>
      <c r="E127" s="416"/>
      <c r="F127" s="415">
        <v>122</v>
      </c>
      <c r="G127" s="415">
        <v>286</v>
      </c>
      <c r="H127" s="416"/>
      <c r="I127" s="415">
        <v>380</v>
      </c>
      <c r="J127" s="416"/>
      <c r="K127" s="415">
        <v>140</v>
      </c>
      <c r="L127" s="415">
        <v>240</v>
      </c>
      <c r="M127" s="416"/>
      <c r="N127" s="415">
        <v>334</v>
      </c>
      <c r="O127" s="416"/>
      <c r="P127" s="415">
        <v>142</v>
      </c>
      <c r="Q127" s="415">
        <v>192</v>
      </c>
      <c r="R127" s="416"/>
      <c r="S127" s="415">
        <v>354</v>
      </c>
      <c r="T127" s="416"/>
      <c r="U127" s="415">
        <v>149</v>
      </c>
      <c r="V127" s="415">
        <v>205</v>
      </c>
      <c r="W127" s="416"/>
      <c r="X127" s="415">
        <v>364</v>
      </c>
      <c r="Y127" s="416"/>
      <c r="Z127" s="415">
        <v>144</v>
      </c>
      <c r="AA127" s="415">
        <v>220</v>
      </c>
      <c r="AB127" s="416"/>
    </row>
    <row r="128" spans="1:28" x14ac:dyDescent="0.2">
      <c r="A128" s="523"/>
      <c r="B128" s="422" t="s">
        <v>296</v>
      </c>
      <c r="C128" s="424"/>
      <c r="D128" s="415">
        <v>58511</v>
      </c>
      <c r="E128" s="415">
        <v>44948</v>
      </c>
      <c r="F128" s="415">
        <v>8368</v>
      </c>
      <c r="G128" s="415">
        <v>5195</v>
      </c>
      <c r="H128" s="416"/>
      <c r="I128" s="415">
        <v>57870</v>
      </c>
      <c r="J128" s="415">
        <v>45322</v>
      </c>
      <c r="K128" s="415">
        <v>8024</v>
      </c>
      <c r="L128" s="415">
        <v>4524</v>
      </c>
      <c r="M128" s="416"/>
      <c r="N128" s="415">
        <v>56400</v>
      </c>
      <c r="O128" s="415">
        <v>44818</v>
      </c>
      <c r="P128" s="415">
        <v>7122</v>
      </c>
      <c r="Q128" s="415">
        <v>4460</v>
      </c>
      <c r="R128" s="416"/>
      <c r="S128" s="415">
        <v>54872</v>
      </c>
      <c r="T128" s="415">
        <v>44286</v>
      </c>
      <c r="U128" s="415">
        <v>6636</v>
      </c>
      <c r="V128" s="415">
        <v>3950</v>
      </c>
      <c r="W128" s="416"/>
      <c r="X128" s="415">
        <v>53563</v>
      </c>
      <c r="Y128" s="415">
        <v>42121</v>
      </c>
      <c r="Z128" s="415">
        <v>6792</v>
      </c>
      <c r="AA128" s="415">
        <v>4650</v>
      </c>
      <c r="AB128" s="416"/>
    </row>
    <row r="129" spans="1:28" x14ac:dyDescent="0.2">
      <c r="A129" s="523"/>
      <c r="B129" s="422" t="s">
        <v>74</v>
      </c>
      <c r="C129" s="424"/>
      <c r="D129" s="415">
        <v>41446</v>
      </c>
      <c r="E129" s="415">
        <v>40051</v>
      </c>
      <c r="F129" s="415">
        <v>1026</v>
      </c>
      <c r="G129" s="415">
        <v>369</v>
      </c>
      <c r="H129" s="416"/>
      <c r="I129" s="415">
        <v>41953</v>
      </c>
      <c r="J129" s="415">
        <v>40614</v>
      </c>
      <c r="K129" s="415">
        <v>981</v>
      </c>
      <c r="L129" s="415">
        <v>358</v>
      </c>
      <c r="M129" s="416"/>
      <c r="N129" s="415">
        <v>41975</v>
      </c>
      <c r="O129" s="415">
        <v>40635</v>
      </c>
      <c r="P129" s="415">
        <v>933</v>
      </c>
      <c r="Q129" s="415">
        <v>407</v>
      </c>
      <c r="R129" s="416"/>
      <c r="S129" s="415">
        <v>41525</v>
      </c>
      <c r="T129" s="415">
        <v>40190</v>
      </c>
      <c r="U129" s="415">
        <v>971</v>
      </c>
      <c r="V129" s="415">
        <v>364</v>
      </c>
      <c r="W129" s="416"/>
      <c r="X129" s="415">
        <v>39158</v>
      </c>
      <c r="Y129" s="415">
        <v>37831</v>
      </c>
      <c r="Z129" s="415">
        <v>935</v>
      </c>
      <c r="AA129" s="415">
        <v>392</v>
      </c>
      <c r="AB129" s="416"/>
    </row>
    <row r="130" spans="1:28" x14ac:dyDescent="0.2">
      <c r="A130" s="523"/>
      <c r="B130" s="422" t="s">
        <v>75</v>
      </c>
      <c r="C130" s="424"/>
      <c r="D130" s="415">
        <v>7203</v>
      </c>
      <c r="E130" s="415">
        <v>4897</v>
      </c>
      <c r="F130" s="415">
        <v>484</v>
      </c>
      <c r="G130" s="415">
        <v>1822</v>
      </c>
      <c r="H130" s="416"/>
      <c r="I130" s="415">
        <v>6923</v>
      </c>
      <c r="J130" s="415">
        <v>4708</v>
      </c>
      <c r="K130" s="415">
        <v>409</v>
      </c>
      <c r="L130" s="415">
        <v>1806</v>
      </c>
      <c r="M130" s="416"/>
      <c r="N130" s="415">
        <v>6442</v>
      </c>
      <c r="O130" s="415">
        <v>4183</v>
      </c>
      <c r="P130" s="415">
        <v>449</v>
      </c>
      <c r="Q130" s="415">
        <v>1810</v>
      </c>
      <c r="R130" s="416"/>
      <c r="S130" s="415">
        <v>5710</v>
      </c>
      <c r="T130" s="415">
        <v>4096</v>
      </c>
      <c r="U130" s="415">
        <v>322</v>
      </c>
      <c r="V130" s="415">
        <v>1292</v>
      </c>
      <c r="W130" s="416"/>
      <c r="X130" s="415">
        <v>6088</v>
      </c>
      <c r="Y130" s="415">
        <v>4290</v>
      </c>
      <c r="Z130" s="415">
        <v>294</v>
      </c>
      <c r="AA130" s="415">
        <v>1504</v>
      </c>
      <c r="AB130" s="416"/>
    </row>
    <row r="131" spans="1:28" x14ac:dyDescent="0.2">
      <c r="A131" s="523"/>
      <c r="B131" s="422" t="s">
        <v>76</v>
      </c>
      <c r="C131" s="424"/>
      <c r="D131" s="415">
        <v>9862</v>
      </c>
      <c r="E131" s="416"/>
      <c r="F131" s="415">
        <v>6858</v>
      </c>
      <c r="G131" s="415">
        <v>3004</v>
      </c>
      <c r="H131" s="416"/>
      <c r="I131" s="415">
        <v>8994</v>
      </c>
      <c r="J131" s="416"/>
      <c r="K131" s="415">
        <v>6634</v>
      </c>
      <c r="L131" s="415">
        <v>2360</v>
      </c>
      <c r="M131" s="416"/>
      <c r="N131" s="415">
        <v>7983</v>
      </c>
      <c r="O131" s="416"/>
      <c r="P131" s="415">
        <v>5740</v>
      </c>
      <c r="Q131" s="415">
        <v>2243</v>
      </c>
      <c r="R131" s="416"/>
      <c r="S131" s="415">
        <v>7637</v>
      </c>
      <c r="T131" s="416"/>
      <c r="U131" s="415">
        <v>5343</v>
      </c>
      <c r="V131" s="415">
        <v>2294</v>
      </c>
      <c r="W131" s="416"/>
      <c r="X131" s="415">
        <v>8317</v>
      </c>
      <c r="Y131" s="416"/>
      <c r="Z131" s="415">
        <v>5563</v>
      </c>
      <c r="AA131" s="415">
        <v>2754</v>
      </c>
      <c r="AB131" s="416"/>
    </row>
    <row r="132" spans="1:28" x14ac:dyDescent="0.2">
      <c r="A132" s="523"/>
      <c r="B132" s="422" t="s">
        <v>297</v>
      </c>
      <c r="C132" s="424"/>
      <c r="D132" s="415">
        <v>1445</v>
      </c>
      <c r="E132" s="416"/>
      <c r="F132" s="415">
        <v>978</v>
      </c>
      <c r="G132" s="415">
        <v>467</v>
      </c>
      <c r="H132" s="416"/>
      <c r="I132" s="415">
        <v>1229</v>
      </c>
      <c r="J132" s="416"/>
      <c r="K132" s="415">
        <v>874</v>
      </c>
      <c r="L132" s="415">
        <v>355</v>
      </c>
      <c r="M132" s="416"/>
      <c r="N132" s="415">
        <v>1102</v>
      </c>
      <c r="O132" s="416"/>
      <c r="P132" s="415">
        <v>786</v>
      </c>
      <c r="Q132" s="415">
        <v>316</v>
      </c>
      <c r="R132" s="416"/>
      <c r="S132" s="415">
        <v>1157</v>
      </c>
      <c r="T132" s="416"/>
      <c r="U132" s="415">
        <v>830</v>
      </c>
      <c r="V132" s="415">
        <v>327</v>
      </c>
      <c r="W132" s="416"/>
      <c r="X132" s="415">
        <v>1257</v>
      </c>
      <c r="Y132" s="416"/>
      <c r="Z132" s="415">
        <v>848</v>
      </c>
      <c r="AA132" s="415">
        <v>409</v>
      </c>
      <c r="AB132" s="416"/>
    </row>
    <row r="133" spans="1:28" x14ac:dyDescent="0.2">
      <c r="A133" s="523"/>
      <c r="B133" s="422" t="s">
        <v>78</v>
      </c>
      <c r="C133" s="424"/>
      <c r="D133" s="415">
        <v>183</v>
      </c>
      <c r="E133" s="416"/>
      <c r="F133" s="415">
        <v>163</v>
      </c>
      <c r="G133" s="415">
        <v>20</v>
      </c>
      <c r="H133" s="416"/>
      <c r="I133" s="415">
        <v>195</v>
      </c>
      <c r="J133" s="416"/>
      <c r="K133" s="415">
        <v>171</v>
      </c>
      <c r="L133" s="415">
        <v>24</v>
      </c>
      <c r="M133" s="416"/>
      <c r="N133" s="415">
        <v>163</v>
      </c>
      <c r="O133" s="416"/>
      <c r="P133" s="415">
        <v>143</v>
      </c>
      <c r="Q133" s="415">
        <v>20</v>
      </c>
      <c r="R133" s="416"/>
      <c r="S133" s="415">
        <v>187</v>
      </c>
      <c r="T133" s="416"/>
      <c r="U133" s="415">
        <v>164</v>
      </c>
      <c r="V133" s="415">
        <v>23</v>
      </c>
      <c r="W133" s="416"/>
      <c r="X133" s="415">
        <v>234</v>
      </c>
      <c r="Y133" s="416"/>
      <c r="Z133" s="415">
        <v>205</v>
      </c>
      <c r="AA133" s="415">
        <v>29</v>
      </c>
      <c r="AB133" s="416"/>
    </row>
    <row r="134" spans="1:28" x14ac:dyDescent="0.2">
      <c r="A134" s="523"/>
      <c r="B134" s="422" t="s">
        <v>248</v>
      </c>
      <c r="C134" s="424"/>
      <c r="D134" s="415">
        <v>1262</v>
      </c>
      <c r="E134" s="416"/>
      <c r="F134" s="415">
        <v>815</v>
      </c>
      <c r="G134" s="415">
        <v>447</v>
      </c>
      <c r="H134" s="416"/>
      <c r="I134" s="415">
        <v>1034</v>
      </c>
      <c r="J134" s="416"/>
      <c r="K134" s="415">
        <v>703</v>
      </c>
      <c r="L134" s="415">
        <v>331</v>
      </c>
      <c r="M134" s="416"/>
      <c r="N134" s="415">
        <v>939</v>
      </c>
      <c r="O134" s="416"/>
      <c r="P134" s="415">
        <v>643</v>
      </c>
      <c r="Q134" s="415">
        <v>296</v>
      </c>
      <c r="R134" s="416"/>
      <c r="S134" s="415">
        <v>970</v>
      </c>
      <c r="T134" s="416"/>
      <c r="U134" s="415">
        <v>666</v>
      </c>
      <c r="V134" s="415">
        <v>304</v>
      </c>
      <c r="W134" s="416"/>
      <c r="X134" s="415">
        <v>1023</v>
      </c>
      <c r="Y134" s="416"/>
      <c r="Z134" s="415">
        <v>643</v>
      </c>
      <c r="AA134" s="415">
        <v>380</v>
      </c>
      <c r="AB134" s="416"/>
    </row>
    <row r="135" spans="1:28" x14ac:dyDescent="0.2">
      <c r="A135" s="523"/>
      <c r="B135" s="422" t="s">
        <v>20</v>
      </c>
      <c r="C135" s="424"/>
      <c r="D135" s="415">
        <v>2732</v>
      </c>
      <c r="E135" s="416"/>
      <c r="F135" s="415">
        <v>830</v>
      </c>
      <c r="G135" s="415">
        <v>1902</v>
      </c>
      <c r="H135" s="416"/>
      <c r="I135" s="415">
        <v>2324</v>
      </c>
      <c r="J135" s="416"/>
      <c r="K135" s="415">
        <v>790</v>
      </c>
      <c r="L135" s="415">
        <v>1534</v>
      </c>
      <c r="M135" s="416"/>
      <c r="N135" s="415">
        <v>2361</v>
      </c>
      <c r="O135" s="416"/>
      <c r="P135" s="415">
        <v>773</v>
      </c>
      <c r="Q135" s="415">
        <v>1588</v>
      </c>
      <c r="R135" s="416"/>
      <c r="S135" s="415">
        <v>2635</v>
      </c>
      <c r="T135" s="416"/>
      <c r="U135" s="415">
        <v>739</v>
      </c>
      <c r="V135" s="415">
        <v>1896</v>
      </c>
      <c r="W135" s="416"/>
      <c r="X135" s="415">
        <v>2672</v>
      </c>
      <c r="Y135" s="416"/>
      <c r="Z135" s="415">
        <v>712</v>
      </c>
      <c r="AA135" s="415">
        <v>1960</v>
      </c>
      <c r="AB135" s="416"/>
    </row>
    <row r="136" spans="1:28" ht="21" x14ac:dyDescent="0.2">
      <c r="A136" s="523"/>
      <c r="B136" s="422" t="s">
        <v>447</v>
      </c>
      <c r="C136" s="424"/>
      <c r="D136" s="415">
        <v>2165</v>
      </c>
      <c r="E136" s="416"/>
      <c r="F136" s="415">
        <v>654</v>
      </c>
      <c r="G136" s="415">
        <v>1511</v>
      </c>
      <c r="H136" s="416"/>
      <c r="I136" s="415">
        <v>1879</v>
      </c>
      <c r="J136" s="416"/>
      <c r="K136" s="415">
        <v>630</v>
      </c>
      <c r="L136" s="415">
        <v>1249</v>
      </c>
      <c r="M136" s="416"/>
      <c r="N136" s="415">
        <v>1855</v>
      </c>
      <c r="O136" s="416"/>
      <c r="P136" s="415">
        <v>600</v>
      </c>
      <c r="Q136" s="415">
        <v>1255</v>
      </c>
      <c r="R136" s="416"/>
      <c r="S136" s="415">
        <v>2140</v>
      </c>
      <c r="T136" s="416"/>
      <c r="U136" s="415">
        <v>576</v>
      </c>
      <c r="V136" s="415">
        <v>1564</v>
      </c>
      <c r="W136" s="416"/>
      <c r="X136" s="415">
        <v>2127</v>
      </c>
      <c r="Y136" s="416"/>
      <c r="Z136" s="415">
        <v>571</v>
      </c>
      <c r="AA136" s="415">
        <v>1556</v>
      </c>
      <c r="AB136" s="416"/>
    </row>
    <row r="137" spans="1:28" x14ac:dyDescent="0.2">
      <c r="A137" s="523"/>
      <c r="B137" s="422" t="s">
        <v>448</v>
      </c>
      <c r="C137" s="424"/>
      <c r="D137" s="415">
        <v>89</v>
      </c>
      <c r="E137" s="416"/>
      <c r="F137" s="415">
        <v>61</v>
      </c>
      <c r="G137" s="415">
        <v>28</v>
      </c>
      <c r="H137" s="416"/>
      <c r="I137" s="415">
        <v>105</v>
      </c>
      <c r="J137" s="416"/>
      <c r="K137" s="415">
        <v>70</v>
      </c>
      <c r="L137" s="415">
        <v>35</v>
      </c>
      <c r="M137" s="416"/>
      <c r="N137" s="415">
        <v>130</v>
      </c>
      <c r="O137" s="416"/>
      <c r="P137" s="415">
        <v>73</v>
      </c>
      <c r="Q137" s="415">
        <v>57</v>
      </c>
      <c r="R137" s="416"/>
      <c r="S137" s="415">
        <v>130</v>
      </c>
      <c r="T137" s="416"/>
      <c r="U137" s="415">
        <v>70</v>
      </c>
      <c r="V137" s="415">
        <v>60</v>
      </c>
      <c r="W137" s="416"/>
      <c r="X137" s="415">
        <v>152</v>
      </c>
      <c r="Y137" s="416"/>
      <c r="Z137" s="415">
        <v>63</v>
      </c>
      <c r="AA137" s="415">
        <v>89</v>
      </c>
      <c r="AB137" s="416"/>
    </row>
    <row r="138" spans="1:28" x14ac:dyDescent="0.2">
      <c r="A138" s="523"/>
      <c r="B138" s="422" t="s">
        <v>298</v>
      </c>
      <c r="C138" s="424"/>
      <c r="D138" s="415">
        <v>465</v>
      </c>
      <c r="E138" s="416"/>
      <c r="F138" s="415">
        <v>109</v>
      </c>
      <c r="G138" s="415">
        <v>356</v>
      </c>
      <c r="H138" s="416"/>
      <c r="I138" s="415">
        <v>333</v>
      </c>
      <c r="J138" s="416"/>
      <c r="K138" s="415">
        <v>86</v>
      </c>
      <c r="L138" s="415">
        <v>247</v>
      </c>
      <c r="M138" s="416"/>
      <c r="N138" s="415">
        <v>367</v>
      </c>
      <c r="O138" s="416"/>
      <c r="P138" s="415">
        <v>94</v>
      </c>
      <c r="Q138" s="415">
        <v>273</v>
      </c>
      <c r="R138" s="416"/>
      <c r="S138" s="415">
        <v>358</v>
      </c>
      <c r="T138" s="416"/>
      <c r="U138" s="415">
        <v>89</v>
      </c>
      <c r="V138" s="415">
        <v>269</v>
      </c>
      <c r="W138" s="416"/>
      <c r="X138" s="415">
        <v>387</v>
      </c>
      <c r="Y138" s="416"/>
      <c r="Z138" s="415">
        <v>78</v>
      </c>
      <c r="AA138" s="415">
        <v>309</v>
      </c>
      <c r="AB138" s="416"/>
    </row>
    <row r="139" spans="1:28" x14ac:dyDescent="0.2">
      <c r="A139" s="523"/>
      <c r="B139" s="422" t="s">
        <v>80</v>
      </c>
      <c r="C139" s="424"/>
      <c r="D139" s="415">
        <v>13</v>
      </c>
      <c r="E139" s="416"/>
      <c r="F139" s="415">
        <v>6</v>
      </c>
      <c r="G139" s="415">
        <v>7</v>
      </c>
      <c r="H139" s="416"/>
      <c r="I139" s="415">
        <v>5</v>
      </c>
      <c r="J139" s="416"/>
      <c r="K139" s="415" t="s">
        <v>549</v>
      </c>
      <c r="L139" s="415" t="s">
        <v>549</v>
      </c>
      <c r="M139" s="416"/>
      <c r="N139" s="415">
        <v>8</v>
      </c>
      <c r="O139" s="416"/>
      <c r="P139" s="415">
        <v>5</v>
      </c>
      <c r="Q139" s="415">
        <v>3</v>
      </c>
      <c r="R139" s="416"/>
      <c r="S139" s="415">
        <v>6</v>
      </c>
      <c r="T139" s="416"/>
      <c r="U139" s="415" t="s">
        <v>549</v>
      </c>
      <c r="V139" s="415" t="s">
        <v>549</v>
      </c>
      <c r="W139" s="416"/>
      <c r="X139" s="415">
        <v>3</v>
      </c>
      <c r="Y139" s="416"/>
      <c r="Z139" s="416"/>
      <c r="AA139" s="415">
        <v>3</v>
      </c>
      <c r="AB139" s="416"/>
    </row>
    <row r="140" spans="1:28" x14ac:dyDescent="0.2">
      <c r="A140" s="523"/>
      <c r="B140" s="422" t="s">
        <v>81</v>
      </c>
      <c r="C140" s="424"/>
      <c r="D140" s="416"/>
      <c r="E140" s="416"/>
      <c r="F140" s="416"/>
      <c r="G140" s="416"/>
      <c r="H140" s="416"/>
      <c r="I140" s="415" t="s">
        <v>549</v>
      </c>
      <c r="J140" s="416"/>
      <c r="K140" s="415" t="s">
        <v>549</v>
      </c>
      <c r="L140" s="415" t="s">
        <v>549</v>
      </c>
      <c r="M140" s="416"/>
      <c r="N140" s="415" t="s">
        <v>549</v>
      </c>
      <c r="O140" s="416"/>
      <c r="P140" s="415" t="s">
        <v>549</v>
      </c>
      <c r="Q140" s="416"/>
      <c r="R140" s="416"/>
      <c r="S140" s="415" t="s">
        <v>549</v>
      </c>
      <c r="T140" s="416"/>
      <c r="U140" s="416"/>
      <c r="V140" s="415" t="s">
        <v>549</v>
      </c>
      <c r="W140" s="416"/>
      <c r="X140" s="415">
        <v>3</v>
      </c>
      <c r="Y140" s="416"/>
      <c r="Z140" s="416"/>
      <c r="AA140" s="415">
        <v>3</v>
      </c>
      <c r="AB140" s="416"/>
    </row>
    <row r="141" spans="1:28" x14ac:dyDescent="0.2">
      <c r="A141" s="523"/>
      <c r="B141" s="422" t="s">
        <v>82</v>
      </c>
      <c r="C141" s="424"/>
      <c r="D141" s="415">
        <v>27604</v>
      </c>
      <c r="E141" s="416"/>
      <c r="F141" s="415">
        <v>20611</v>
      </c>
      <c r="G141" s="416"/>
      <c r="H141" s="415">
        <v>6993</v>
      </c>
      <c r="I141" s="415">
        <v>26584</v>
      </c>
      <c r="J141" s="416"/>
      <c r="K141" s="415">
        <v>19904</v>
      </c>
      <c r="L141" s="416"/>
      <c r="M141" s="415">
        <v>6680</v>
      </c>
      <c r="N141" s="415">
        <v>26329</v>
      </c>
      <c r="O141" s="416"/>
      <c r="P141" s="415">
        <v>18739</v>
      </c>
      <c r="Q141" s="416"/>
      <c r="R141" s="415">
        <v>7590</v>
      </c>
      <c r="S141" s="415">
        <v>28679</v>
      </c>
      <c r="T141" s="416"/>
      <c r="U141" s="415">
        <v>19019</v>
      </c>
      <c r="V141" s="416"/>
      <c r="W141" s="415">
        <v>9660</v>
      </c>
      <c r="X141" s="415">
        <v>32055</v>
      </c>
      <c r="Y141" s="416"/>
      <c r="Z141" s="415">
        <v>19618</v>
      </c>
      <c r="AA141" s="416"/>
      <c r="AB141" s="415">
        <v>12437</v>
      </c>
    </row>
    <row r="142" spans="1:28" ht="12.75" customHeight="1" x14ac:dyDescent="0.2">
      <c r="A142" s="523" t="s">
        <v>113</v>
      </c>
      <c r="B142" s="422" t="s">
        <v>271</v>
      </c>
      <c r="C142" s="424"/>
      <c r="D142" s="415">
        <v>35242</v>
      </c>
      <c r="E142" s="415">
        <v>14423</v>
      </c>
      <c r="F142" s="415">
        <v>14952</v>
      </c>
      <c r="G142" s="415">
        <v>3911</v>
      </c>
      <c r="H142" s="415">
        <v>1956</v>
      </c>
      <c r="I142" s="415">
        <v>33722</v>
      </c>
      <c r="J142" s="415">
        <v>14379</v>
      </c>
      <c r="K142" s="415">
        <v>14476</v>
      </c>
      <c r="L142" s="415">
        <v>3163</v>
      </c>
      <c r="M142" s="415">
        <v>1704</v>
      </c>
      <c r="N142" s="415">
        <v>34636</v>
      </c>
      <c r="O142" s="415">
        <v>15353</v>
      </c>
      <c r="P142" s="415">
        <v>14080</v>
      </c>
      <c r="Q142" s="415">
        <v>3194</v>
      </c>
      <c r="R142" s="415">
        <v>2009</v>
      </c>
      <c r="S142" s="415">
        <v>34658</v>
      </c>
      <c r="T142" s="415">
        <v>14815</v>
      </c>
      <c r="U142" s="415">
        <v>14060</v>
      </c>
      <c r="V142" s="415">
        <v>3367</v>
      </c>
      <c r="W142" s="415">
        <v>2416</v>
      </c>
      <c r="X142" s="415">
        <v>36273</v>
      </c>
      <c r="Y142" s="415">
        <v>14346</v>
      </c>
      <c r="Z142" s="415">
        <v>14479</v>
      </c>
      <c r="AA142" s="415">
        <v>3806</v>
      </c>
      <c r="AB142" s="415">
        <v>3642</v>
      </c>
    </row>
    <row r="143" spans="1:28" x14ac:dyDescent="0.2">
      <c r="A143" s="523"/>
      <c r="B143" s="422" t="s">
        <v>295</v>
      </c>
      <c r="C143" s="424"/>
      <c r="D143" s="415">
        <v>5523</v>
      </c>
      <c r="E143" s="416"/>
      <c r="F143" s="415">
        <v>4402</v>
      </c>
      <c r="G143" s="415">
        <v>1121</v>
      </c>
      <c r="H143" s="416"/>
      <c r="I143" s="415">
        <v>5056</v>
      </c>
      <c r="J143" s="416"/>
      <c r="K143" s="415">
        <v>4162</v>
      </c>
      <c r="L143" s="415">
        <v>894</v>
      </c>
      <c r="M143" s="416"/>
      <c r="N143" s="415">
        <v>5507</v>
      </c>
      <c r="O143" s="416"/>
      <c r="P143" s="415">
        <v>4467</v>
      </c>
      <c r="Q143" s="415">
        <v>1040</v>
      </c>
      <c r="R143" s="416"/>
      <c r="S143" s="415">
        <v>5495</v>
      </c>
      <c r="T143" s="416"/>
      <c r="U143" s="415">
        <v>4376</v>
      </c>
      <c r="V143" s="415">
        <v>1119</v>
      </c>
      <c r="W143" s="416"/>
      <c r="X143" s="415">
        <v>5770</v>
      </c>
      <c r="Y143" s="416"/>
      <c r="Z143" s="415">
        <v>4498</v>
      </c>
      <c r="AA143" s="415">
        <v>1272</v>
      </c>
      <c r="AB143" s="416"/>
    </row>
    <row r="144" spans="1:28" x14ac:dyDescent="0.2">
      <c r="A144" s="523"/>
      <c r="B144" s="422" t="s">
        <v>68</v>
      </c>
      <c r="C144" s="424"/>
      <c r="D144" s="415">
        <v>4575</v>
      </c>
      <c r="E144" s="416"/>
      <c r="F144" s="415">
        <v>3674</v>
      </c>
      <c r="G144" s="415">
        <v>901</v>
      </c>
      <c r="H144" s="416"/>
      <c r="I144" s="415">
        <v>4189</v>
      </c>
      <c r="J144" s="416"/>
      <c r="K144" s="415">
        <v>3464</v>
      </c>
      <c r="L144" s="415">
        <v>725</v>
      </c>
      <c r="M144" s="416"/>
      <c r="N144" s="415">
        <v>4597</v>
      </c>
      <c r="O144" s="416"/>
      <c r="P144" s="415">
        <v>3733</v>
      </c>
      <c r="Q144" s="415">
        <v>864</v>
      </c>
      <c r="R144" s="416"/>
      <c r="S144" s="415">
        <v>4628</v>
      </c>
      <c r="T144" s="416"/>
      <c r="U144" s="415">
        <v>3673</v>
      </c>
      <c r="V144" s="415">
        <v>955</v>
      </c>
      <c r="W144" s="416"/>
      <c r="X144" s="415">
        <v>4801</v>
      </c>
      <c r="Y144" s="416"/>
      <c r="Z144" s="415">
        <v>3721</v>
      </c>
      <c r="AA144" s="415">
        <v>1080</v>
      </c>
      <c r="AB144" s="416"/>
    </row>
    <row r="145" spans="1:28" x14ac:dyDescent="0.2">
      <c r="A145" s="523"/>
      <c r="B145" s="422" t="s">
        <v>69</v>
      </c>
      <c r="C145" s="424"/>
      <c r="D145" s="415">
        <v>789</v>
      </c>
      <c r="E145" s="416"/>
      <c r="F145" s="415">
        <v>654</v>
      </c>
      <c r="G145" s="415">
        <v>135</v>
      </c>
      <c r="H145" s="416"/>
      <c r="I145" s="415">
        <v>746</v>
      </c>
      <c r="J145" s="416"/>
      <c r="K145" s="415">
        <v>648</v>
      </c>
      <c r="L145" s="415">
        <v>98</v>
      </c>
      <c r="M145" s="416"/>
      <c r="N145" s="415">
        <v>769</v>
      </c>
      <c r="O145" s="416"/>
      <c r="P145" s="415">
        <v>675</v>
      </c>
      <c r="Q145" s="415">
        <v>94</v>
      </c>
      <c r="R145" s="416"/>
      <c r="S145" s="415">
        <v>756</v>
      </c>
      <c r="T145" s="416"/>
      <c r="U145" s="415">
        <v>650</v>
      </c>
      <c r="V145" s="415">
        <v>106</v>
      </c>
      <c r="W145" s="416"/>
      <c r="X145" s="415">
        <v>847</v>
      </c>
      <c r="Y145" s="416"/>
      <c r="Z145" s="415">
        <v>719</v>
      </c>
      <c r="AA145" s="415">
        <v>128</v>
      </c>
      <c r="AB145" s="416"/>
    </row>
    <row r="146" spans="1:28" x14ac:dyDescent="0.2">
      <c r="A146" s="523"/>
      <c r="B146" s="422" t="s">
        <v>72</v>
      </c>
      <c r="C146" s="424"/>
      <c r="D146" s="415">
        <v>159</v>
      </c>
      <c r="E146" s="416"/>
      <c r="F146" s="415">
        <v>74</v>
      </c>
      <c r="G146" s="415">
        <v>85</v>
      </c>
      <c r="H146" s="416"/>
      <c r="I146" s="415">
        <v>121</v>
      </c>
      <c r="J146" s="416"/>
      <c r="K146" s="415">
        <v>50</v>
      </c>
      <c r="L146" s="415">
        <v>71</v>
      </c>
      <c r="M146" s="416"/>
      <c r="N146" s="415">
        <v>141</v>
      </c>
      <c r="O146" s="416"/>
      <c r="P146" s="415">
        <v>59</v>
      </c>
      <c r="Q146" s="415">
        <v>82</v>
      </c>
      <c r="R146" s="416"/>
      <c r="S146" s="415">
        <v>111</v>
      </c>
      <c r="T146" s="416"/>
      <c r="U146" s="415">
        <v>53</v>
      </c>
      <c r="V146" s="415">
        <v>58</v>
      </c>
      <c r="W146" s="416"/>
      <c r="X146" s="415">
        <v>122</v>
      </c>
      <c r="Y146" s="416"/>
      <c r="Z146" s="415">
        <v>58</v>
      </c>
      <c r="AA146" s="415">
        <v>64</v>
      </c>
      <c r="AB146" s="416"/>
    </row>
    <row r="147" spans="1:28" x14ac:dyDescent="0.2">
      <c r="A147" s="523"/>
      <c r="B147" s="422" t="s">
        <v>296</v>
      </c>
      <c r="C147" s="424"/>
      <c r="D147" s="415">
        <v>18720</v>
      </c>
      <c r="E147" s="415">
        <v>14423</v>
      </c>
      <c r="F147" s="415">
        <v>2488</v>
      </c>
      <c r="G147" s="415">
        <v>1809</v>
      </c>
      <c r="H147" s="416"/>
      <c r="I147" s="415">
        <v>18288</v>
      </c>
      <c r="J147" s="415">
        <v>14379</v>
      </c>
      <c r="K147" s="415">
        <v>2439</v>
      </c>
      <c r="L147" s="415">
        <v>1470</v>
      </c>
      <c r="M147" s="416"/>
      <c r="N147" s="415">
        <v>18740</v>
      </c>
      <c r="O147" s="415">
        <v>15353</v>
      </c>
      <c r="P147" s="415">
        <v>2075</v>
      </c>
      <c r="Q147" s="415">
        <v>1312</v>
      </c>
      <c r="R147" s="416"/>
      <c r="S147" s="415">
        <v>18176</v>
      </c>
      <c r="T147" s="415">
        <v>14815</v>
      </c>
      <c r="U147" s="415">
        <v>2040</v>
      </c>
      <c r="V147" s="415">
        <v>1321</v>
      </c>
      <c r="W147" s="416"/>
      <c r="X147" s="415">
        <v>18063</v>
      </c>
      <c r="Y147" s="415">
        <v>14346</v>
      </c>
      <c r="Z147" s="415">
        <v>2188</v>
      </c>
      <c r="AA147" s="415">
        <v>1529</v>
      </c>
      <c r="AB147" s="416"/>
    </row>
    <row r="148" spans="1:28" x14ac:dyDescent="0.2">
      <c r="A148" s="523"/>
      <c r="B148" s="422" t="s">
        <v>74</v>
      </c>
      <c r="C148" s="424"/>
      <c r="D148" s="415">
        <v>13205</v>
      </c>
      <c r="E148" s="415">
        <v>12763</v>
      </c>
      <c r="F148" s="415">
        <v>303</v>
      </c>
      <c r="G148" s="415">
        <v>139</v>
      </c>
      <c r="H148" s="416"/>
      <c r="I148" s="415">
        <v>13354</v>
      </c>
      <c r="J148" s="415">
        <v>12961</v>
      </c>
      <c r="K148" s="415">
        <v>278</v>
      </c>
      <c r="L148" s="415">
        <v>115</v>
      </c>
      <c r="M148" s="416"/>
      <c r="N148" s="415">
        <v>14285</v>
      </c>
      <c r="O148" s="415">
        <v>13958</v>
      </c>
      <c r="P148" s="415">
        <v>236</v>
      </c>
      <c r="Q148" s="415">
        <v>91</v>
      </c>
      <c r="R148" s="416"/>
      <c r="S148" s="415">
        <v>13730</v>
      </c>
      <c r="T148" s="415">
        <v>13395</v>
      </c>
      <c r="U148" s="415">
        <v>223</v>
      </c>
      <c r="V148" s="415">
        <v>112</v>
      </c>
      <c r="W148" s="416"/>
      <c r="X148" s="415">
        <v>13294</v>
      </c>
      <c r="Y148" s="415">
        <v>12968</v>
      </c>
      <c r="Z148" s="415">
        <v>227</v>
      </c>
      <c r="AA148" s="415">
        <v>99</v>
      </c>
      <c r="AB148" s="416"/>
    </row>
    <row r="149" spans="1:28" x14ac:dyDescent="0.2">
      <c r="A149" s="523"/>
      <c r="B149" s="422" t="s">
        <v>75</v>
      </c>
      <c r="C149" s="424"/>
      <c r="D149" s="415">
        <v>2513</v>
      </c>
      <c r="E149" s="415">
        <v>1660</v>
      </c>
      <c r="F149" s="415">
        <v>102</v>
      </c>
      <c r="G149" s="415">
        <v>751</v>
      </c>
      <c r="H149" s="416"/>
      <c r="I149" s="415">
        <v>2177</v>
      </c>
      <c r="J149" s="415">
        <v>1418</v>
      </c>
      <c r="K149" s="415">
        <v>108</v>
      </c>
      <c r="L149" s="415">
        <v>651</v>
      </c>
      <c r="M149" s="416"/>
      <c r="N149" s="415">
        <v>2110</v>
      </c>
      <c r="O149" s="415">
        <v>1395</v>
      </c>
      <c r="P149" s="415">
        <v>96</v>
      </c>
      <c r="Q149" s="415">
        <v>619</v>
      </c>
      <c r="R149" s="416"/>
      <c r="S149" s="415">
        <v>2014</v>
      </c>
      <c r="T149" s="415">
        <v>1420</v>
      </c>
      <c r="U149" s="415">
        <v>108</v>
      </c>
      <c r="V149" s="415">
        <v>486</v>
      </c>
      <c r="W149" s="416"/>
      <c r="X149" s="415">
        <v>2043</v>
      </c>
      <c r="Y149" s="415">
        <v>1378</v>
      </c>
      <c r="Z149" s="415">
        <v>95</v>
      </c>
      <c r="AA149" s="415">
        <v>570</v>
      </c>
      <c r="AB149" s="416"/>
    </row>
    <row r="150" spans="1:28" x14ac:dyDescent="0.2">
      <c r="A150" s="523"/>
      <c r="B150" s="422" t="s">
        <v>76</v>
      </c>
      <c r="C150" s="424"/>
      <c r="D150" s="415">
        <v>3002</v>
      </c>
      <c r="E150" s="416"/>
      <c r="F150" s="415">
        <v>2083</v>
      </c>
      <c r="G150" s="415">
        <v>919</v>
      </c>
      <c r="H150" s="416"/>
      <c r="I150" s="415">
        <v>2757</v>
      </c>
      <c r="J150" s="416"/>
      <c r="K150" s="415">
        <v>2053</v>
      </c>
      <c r="L150" s="415">
        <v>704</v>
      </c>
      <c r="M150" s="416"/>
      <c r="N150" s="415">
        <v>2345</v>
      </c>
      <c r="O150" s="416"/>
      <c r="P150" s="415">
        <v>1743</v>
      </c>
      <c r="Q150" s="415">
        <v>602</v>
      </c>
      <c r="R150" s="416"/>
      <c r="S150" s="415">
        <v>2432</v>
      </c>
      <c r="T150" s="416"/>
      <c r="U150" s="415">
        <v>1709</v>
      </c>
      <c r="V150" s="415">
        <v>723</v>
      </c>
      <c r="W150" s="416"/>
      <c r="X150" s="415">
        <v>2726</v>
      </c>
      <c r="Y150" s="416"/>
      <c r="Z150" s="415">
        <v>1866</v>
      </c>
      <c r="AA150" s="415">
        <v>860</v>
      </c>
      <c r="AB150" s="416"/>
    </row>
    <row r="151" spans="1:28" x14ac:dyDescent="0.2">
      <c r="A151" s="523"/>
      <c r="B151" s="422" t="s">
        <v>297</v>
      </c>
      <c r="C151" s="424"/>
      <c r="D151" s="415">
        <v>647</v>
      </c>
      <c r="E151" s="416"/>
      <c r="F151" s="415">
        <v>389</v>
      </c>
      <c r="G151" s="415">
        <v>258</v>
      </c>
      <c r="H151" s="416"/>
      <c r="I151" s="415">
        <v>561</v>
      </c>
      <c r="J151" s="416"/>
      <c r="K151" s="415">
        <v>388</v>
      </c>
      <c r="L151" s="415">
        <v>173</v>
      </c>
      <c r="M151" s="416"/>
      <c r="N151" s="415">
        <v>578</v>
      </c>
      <c r="O151" s="416"/>
      <c r="P151" s="415">
        <v>378</v>
      </c>
      <c r="Q151" s="415">
        <v>200</v>
      </c>
      <c r="R151" s="416"/>
      <c r="S151" s="415">
        <v>512</v>
      </c>
      <c r="T151" s="416"/>
      <c r="U151" s="415">
        <v>325</v>
      </c>
      <c r="V151" s="415">
        <v>187</v>
      </c>
      <c r="W151" s="416"/>
      <c r="X151" s="415">
        <v>542</v>
      </c>
      <c r="Y151" s="416"/>
      <c r="Z151" s="415">
        <v>336</v>
      </c>
      <c r="AA151" s="415">
        <v>206</v>
      </c>
      <c r="AB151" s="416"/>
    </row>
    <row r="152" spans="1:28" x14ac:dyDescent="0.2">
      <c r="A152" s="523"/>
      <c r="B152" s="422" t="s">
        <v>78</v>
      </c>
      <c r="C152" s="424"/>
      <c r="D152" s="415">
        <v>50</v>
      </c>
      <c r="E152" s="416"/>
      <c r="F152" s="415">
        <v>44</v>
      </c>
      <c r="G152" s="415">
        <v>6</v>
      </c>
      <c r="H152" s="416"/>
      <c r="I152" s="415">
        <v>40</v>
      </c>
      <c r="J152" s="416"/>
      <c r="K152" s="415">
        <v>37</v>
      </c>
      <c r="L152" s="415">
        <v>3</v>
      </c>
      <c r="M152" s="416"/>
      <c r="N152" s="415">
        <v>71</v>
      </c>
      <c r="O152" s="416"/>
      <c r="P152" s="415">
        <v>67</v>
      </c>
      <c r="Q152" s="415">
        <v>4</v>
      </c>
      <c r="R152" s="416"/>
      <c r="S152" s="415">
        <v>61</v>
      </c>
      <c r="T152" s="416"/>
      <c r="U152" s="415">
        <v>55</v>
      </c>
      <c r="V152" s="415">
        <v>6</v>
      </c>
      <c r="W152" s="416"/>
      <c r="X152" s="415">
        <v>75</v>
      </c>
      <c r="Y152" s="416"/>
      <c r="Z152" s="415">
        <v>66</v>
      </c>
      <c r="AA152" s="415">
        <v>9</v>
      </c>
      <c r="AB152" s="416"/>
    </row>
    <row r="153" spans="1:28" x14ac:dyDescent="0.2">
      <c r="A153" s="523"/>
      <c r="B153" s="422" t="s">
        <v>248</v>
      </c>
      <c r="C153" s="424"/>
      <c r="D153" s="415">
        <v>597</v>
      </c>
      <c r="E153" s="416"/>
      <c r="F153" s="415">
        <v>345</v>
      </c>
      <c r="G153" s="415">
        <v>252</v>
      </c>
      <c r="H153" s="416"/>
      <c r="I153" s="415">
        <v>521</v>
      </c>
      <c r="J153" s="416"/>
      <c r="K153" s="415">
        <v>351</v>
      </c>
      <c r="L153" s="415">
        <v>170</v>
      </c>
      <c r="M153" s="416"/>
      <c r="N153" s="415">
        <v>507</v>
      </c>
      <c r="O153" s="416"/>
      <c r="P153" s="415">
        <v>311</v>
      </c>
      <c r="Q153" s="415">
        <v>196</v>
      </c>
      <c r="R153" s="416"/>
      <c r="S153" s="415">
        <v>451</v>
      </c>
      <c r="T153" s="416"/>
      <c r="U153" s="415">
        <v>270</v>
      </c>
      <c r="V153" s="415">
        <v>181</v>
      </c>
      <c r="W153" s="416"/>
      <c r="X153" s="415">
        <v>467</v>
      </c>
      <c r="Y153" s="416"/>
      <c r="Z153" s="415">
        <v>270</v>
      </c>
      <c r="AA153" s="415">
        <v>197</v>
      </c>
      <c r="AB153" s="416"/>
    </row>
    <row r="154" spans="1:28" x14ac:dyDescent="0.2">
      <c r="A154" s="523"/>
      <c r="B154" s="422" t="s">
        <v>20</v>
      </c>
      <c r="C154" s="424"/>
      <c r="D154" s="415">
        <v>974</v>
      </c>
      <c r="E154" s="416"/>
      <c r="F154" s="415">
        <v>251</v>
      </c>
      <c r="G154" s="415">
        <v>723</v>
      </c>
      <c r="H154" s="416"/>
      <c r="I154" s="415">
        <v>853</v>
      </c>
      <c r="J154" s="416"/>
      <c r="K154" s="415">
        <v>227</v>
      </c>
      <c r="L154" s="415">
        <v>626</v>
      </c>
      <c r="M154" s="416"/>
      <c r="N154" s="415">
        <v>846</v>
      </c>
      <c r="O154" s="416"/>
      <c r="P154" s="415">
        <v>204</v>
      </c>
      <c r="Q154" s="415">
        <v>642</v>
      </c>
      <c r="R154" s="416"/>
      <c r="S154" s="415">
        <v>959</v>
      </c>
      <c r="T154" s="416"/>
      <c r="U154" s="415">
        <v>219</v>
      </c>
      <c r="V154" s="415">
        <v>740</v>
      </c>
      <c r="W154" s="416"/>
      <c r="X154" s="415">
        <v>1017</v>
      </c>
      <c r="Y154" s="416"/>
      <c r="Z154" s="415">
        <v>218</v>
      </c>
      <c r="AA154" s="415">
        <v>799</v>
      </c>
      <c r="AB154" s="416"/>
    </row>
    <row r="155" spans="1:28" ht="21" x14ac:dyDescent="0.2">
      <c r="A155" s="523"/>
      <c r="B155" s="422" t="s">
        <v>447</v>
      </c>
      <c r="C155" s="424"/>
      <c r="D155" s="415">
        <v>842</v>
      </c>
      <c r="E155" s="416"/>
      <c r="F155" s="415">
        <v>191</v>
      </c>
      <c r="G155" s="415">
        <v>651</v>
      </c>
      <c r="H155" s="416"/>
      <c r="I155" s="415">
        <v>746</v>
      </c>
      <c r="J155" s="416"/>
      <c r="K155" s="415">
        <v>173</v>
      </c>
      <c r="L155" s="415">
        <v>573</v>
      </c>
      <c r="M155" s="416"/>
      <c r="N155" s="415">
        <v>749</v>
      </c>
      <c r="O155" s="416"/>
      <c r="P155" s="415">
        <v>161</v>
      </c>
      <c r="Q155" s="415">
        <v>588</v>
      </c>
      <c r="R155" s="416"/>
      <c r="S155" s="415">
        <v>842</v>
      </c>
      <c r="T155" s="416"/>
      <c r="U155" s="415">
        <v>181</v>
      </c>
      <c r="V155" s="415">
        <v>661</v>
      </c>
      <c r="W155" s="416"/>
      <c r="X155" s="415">
        <v>860</v>
      </c>
      <c r="Y155" s="416"/>
      <c r="Z155" s="415">
        <v>172</v>
      </c>
      <c r="AA155" s="415">
        <v>688</v>
      </c>
      <c r="AB155" s="416"/>
    </row>
    <row r="156" spans="1:28" x14ac:dyDescent="0.2">
      <c r="A156" s="523"/>
      <c r="B156" s="422" t="s">
        <v>448</v>
      </c>
      <c r="C156" s="424"/>
      <c r="D156" s="415">
        <v>47</v>
      </c>
      <c r="E156" s="416"/>
      <c r="F156" s="415">
        <v>32</v>
      </c>
      <c r="G156" s="415">
        <v>15</v>
      </c>
      <c r="H156" s="416"/>
      <c r="I156" s="415">
        <v>52</v>
      </c>
      <c r="J156" s="416"/>
      <c r="K156" s="415">
        <v>33</v>
      </c>
      <c r="L156" s="415">
        <v>19</v>
      </c>
      <c r="M156" s="416"/>
      <c r="N156" s="415">
        <v>52</v>
      </c>
      <c r="O156" s="416"/>
      <c r="P156" s="415">
        <v>31</v>
      </c>
      <c r="Q156" s="415">
        <v>21</v>
      </c>
      <c r="R156" s="416"/>
      <c r="S156" s="415">
        <v>53</v>
      </c>
      <c r="T156" s="416"/>
      <c r="U156" s="415">
        <v>23</v>
      </c>
      <c r="V156" s="415">
        <v>30</v>
      </c>
      <c r="W156" s="416"/>
      <c r="X156" s="415">
        <v>80</v>
      </c>
      <c r="Y156" s="416"/>
      <c r="Z156" s="415">
        <v>25</v>
      </c>
      <c r="AA156" s="415">
        <v>55</v>
      </c>
      <c r="AB156" s="416"/>
    </row>
    <row r="157" spans="1:28" x14ac:dyDescent="0.2">
      <c r="A157" s="523"/>
      <c r="B157" s="422" t="s">
        <v>298</v>
      </c>
      <c r="C157" s="424"/>
      <c r="D157" s="415">
        <v>82</v>
      </c>
      <c r="E157" s="416"/>
      <c r="F157" s="415">
        <v>26</v>
      </c>
      <c r="G157" s="415">
        <v>56</v>
      </c>
      <c r="H157" s="416"/>
      <c r="I157" s="415">
        <v>54</v>
      </c>
      <c r="J157" s="416"/>
      <c r="K157" s="415">
        <v>20</v>
      </c>
      <c r="L157" s="415">
        <v>34</v>
      </c>
      <c r="M157" s="416"/>
      <c r="N157" s="415">
        <v>43</v>
      </c>
      <c r="O157" s="416"/>
      <c r="P157" s="415">
        <v>12</v>
      </c>
      <c r="Q157" s="415">
        <v>31</v>
      </c>
      <c r="R157" s="416"/>
      <c r="S157" s="415">
        <v>62</v>
      </c>
      <c r="T157" s="416"/>
      <c r="U157" s="415">
        <v>13</v>
      </c>
      <c r="V157" s="415">
        <v>49</v>
      </c>
      <c r="W157" s="416"/>
      <c r="X157" s="415">
        <v>76</v>
      </c>
      <c r="Y157" s="416"/>
      <c r="Z157" s="415">
        <v>21</v>
      </c>
      <c r="AA157" s="415">
        <v>55</v>
      </c>
      <c r="AB157" s="416"/>
    </row>
    <row r="158" spans="1:28" x14ac:dyDescent="0.2">
      <c r="A158" s="523"/>
      <c r="B158" s="422" t="s">
        <v>80</v>
      </c>
      <c r="C158" s="424"/>
      <c r="D158" s="415">
        <v>3</v>
      </c>
      <c r="E158" s="416"/>
      <c r="F158" s="415" t="s">
        <v>549</v>
      </c>
      <c r="G158" s="415" t="s">
        <v>549</v>
      </c>
      <c r="H158" s="416"/>
      <c r="I158" s="415" t="s">
        <v>549</v>
      </c>
      <c r="J158" s="416"/>
      <c r="K158" s="415" t="s">
        <v>549</v>
      </c>
      <c r="L158" s="416"/>
      <c r="M158" s="416"/>
      <c r="N158" s="415" t="s">
        <v>549</v>
      </c>
      <c r="O158" s="416"/>
      <c r="P158" s="416"/>
      <c r="Q158" s="415" t="s">
        <v>549</v>
      </c>
      <c r="R158" s="416"/>
      <c r="S158" s="415" t="s">
        <v>549</v>
      </c>
      <c r="T158" s="416"/>
      <c r="U158" s="415" t="s">
        <v>549</v>
      </c>
      <c r="V158" s="416"/>
      <c r="W158" s="416"/>
      <c r="X158" s="416"/>
      <c r="Y158" s="416"/>
      <c r="Z158" s="416"/>
      <c r="AA158" s="416"/>
      <c r="AB158" s="416"/>
    </row>
    <row r="159" spans="1:28" x14ac:dyDescent="0.2">
      <c r="A159" s="523"/>
      <c r="B159" s="422" t="s">
        <v>81</v>
      </c>
      <c r="C159" s="424"/>
      <c r="D159" s="416"/>
      <c r="E159" s="416"/>
      <c r="F159" s="416"/>
      <c r="G159" s="416"/>
      <c r="H159" s="416"/>
      <c r="I159" s="416"/>
      <c r="J159" s="416"/>
      <c r="K159" s="416"/>
      <c r="L159" s="416"/>
      <c r="M159" s="416"/>
      <c r="N159" s="415" t="s">
        <v>549</v>
      </c>
      <c r="O159" s="416"/>
      <c r="P159" s="416"/>
      <c r="Q159" s="415" t="s">
        <v>549</v>
      </c>
      <c r="R159" s="416"/>
      <c r="S159" s="416"/>
      <c r="T159" s="416"/>
      <c r="U159" s="416"/>
      <c r="V159" s="416"/>
      <c r="W159" s="416"/>
      <c r="X159" s="415" t="s">
        <v>549</v>
      </c>
      <c r="Y159" s="416"/>
      <c r="Z159" s="416"/>
      <c r="AA159" s="415" t="s">
        <v>549</v>
      </c>
      <c r="AB159" s="416"/>
    </row>
    <row r="160" spans="1:28" x14ac:dyDescent="0.2">
      <c r="A160" s="523"/>
      <c r="B160" s="422" t="s">
        <v>82</v>
      </c>
      <c r="C160" s="424"/>
      <c r="D160" s="415">
        <v>9378</v>
      </c>
      <c r="E160" s="416"/>
      <c r="F160" s="415">
        <v>7422</v>
      </c>
      <c r="G160" s="416"/>
      <c r="H160" s="415">
        <v>1956</v>
      </c>
      <c r="I160" s="415">
        <v>8964</v>
      </c>
      <c r="J160" s="416"/>
      <c r="K160" s="415">
        <v>7260</v>
      </c>
      <c r="L160" s="416"/>
      <c r="M160" s="415">
        <v>1704</v>
      </c>
      <c r="N160" s="415">
        <v>8965</v>
      </c>
      <c r="O160" s="416"/>
      <c r="P160" s="415">
        <v>6956</v>
      </c>
      <c r="Q160" s="416"/>
      <c r="R160" s="415">
        <v>2009</v>
      </c>
      <c r="S160" s="415">
        <v>9516</v>
      </c>
      <c r="T160" s="416"/>
      <c r="U160" s="415">
        <v>7100</v>
      </c>
      <c r="V160" s="416"/>
      <c r="W160" s="415">
        <v>2416</v>
      </c>
      <c r="X160" s="415">
        <v>10881</v>
      </c>
      <c r="Y160" s="416"/>
      <c r="Z160" s="415">
        <v>7239</v>
      </c>
      <c r="AA160" s="416"/>
      <c r="AB160" s="415">
        <v>3642</v>
      </c>
    </row>
    <row r="161" spans="1:28" ht="12.75" customHeight="1" x14ac:dyDescent="0.2">
      <c r="A161" s="523" t="s">
        <v>114</v>
      </c>
      <c r="B161" s="422" t="s">
        <v>271</v>
      </c>
      <c r="C161" s="424"/>
      <c r="D161" s="415">
        <v>21573</v>
      </c>
      <c r="E161" s="415">
        <v>9663</v>
      </c>
      <c r="F161" s="415">
        <v>8302</v>
      </c>
      <c r="G161" s="415">
        <v>2460</v>
      </c>
      <c r="H161" s="415">
        <v>1148</v>
      </c>
      <c r="I161" s="415">
        <v>20107</v>
      </c>
      <c r="J161" s="415">
        <v>9037</v>
      </c>
      <c r="K161" s="415">
        <v>7828</v>
      </c>
      <c r="L161" s="415">
        <v>2136</v>
      </c>
      <c r="M161" s="415">
        <v>1106</v>
      </c>
      <c r="N161" s="415">
        <v>20526</v>
      </c>
      <c r="O161" s="415">
        <v>9695</v>
      </c>
      <c r="P161" s="415">
        <v>7325</v>
      </c>
      <c r="Q161" s="415">
        <v>2238</v>
      </c>
      <c r="R161" s="415">
        <v>1268</v>
      </c>
      <c r="S161" s="415">
        <v>20346</v>
      </c>
      <c r="T161" s="415">
        <v>9010</v>
      </c>
      <c r="U161" s="415">
        <v>7788</v>
      </c>
      <c r="V161" s="415">
        <v>2085</v>
      </c>
      <c r="W161" s="415">
        <v>1463</v>
      </c>
      <c r="X161" s="415">
        <v>20912</v>
      </c>
      <c r="Y161" s="415">
        <v>8958</v>
      </c>
      <c r="Z161" s="415">
        <v>8347</v>
      </c>
      <c r="AA161" s="415">
        <v>2235</v>
      </c>
      <c r="AB161" s="415">
        <v>1372</v>
      </c>
    </row>
    <row r="162" spans="1:28" x14ac:dyDescent="0.2">
      <c r="A162" s="523"/>
      <c r="B162" s="422" t="s">
        <v>295</v>
      </c>
      <c r="C162" s="424"/>
      <c r="D162" s="415">
        <v>3096</v>
      </c>
      <c r="E162" s="416"/>
      <c r="F162" s="415">
        <v>2160</v>
      </c>
      <c r="G162" s="415">
        <v>936</v>
      </c>
      <c r="H162" s="416"/>
      <c r="I162" s="415">
        <v>3168</v>
      </c>
      <c r="J162" s="416"/>
      <c r="K162" s="415">
        <v>2276</v>
      </c>
      <c r="L162" s="415">
        <v>892</v>
      </c>
      <c r="M162" s="416"/>
      <c r="N162" s="415">
        <v>3317</v>
      </c>
      <c r="O162" s="416"/>
      <c r="P162" s="415">
        <v>2299</v>
      </c>
      <c r="Q162" s="415">
        <v>1018</v>
      </c>
      <c r="R162" s="416"/>
      <c r="S162" s="415">
        <v>3072</v>
      </c>
      <c r="T162" s="416"/>
      <c r="U162" s="415">
        <v>2178</v>
      </c>
      <c r="V162" s="415">
        <v>894</v>
      </c>
      <c r="W162" s="416"/>
      <c r="X162" s="415">
        <v>3105</v>
      </c>
      <c r="Y162" s="416"/>
      <c r="Z162" s="415">
        <v>2214</v>
      </c>
      <c r="AA162" s="415">
        <v>891</v>
      </c>
      <c r="AB162" s="416"/>
    </row>
    <row r="163" spans="1:28" x14ac:dyDescent="0.2">
      <c r="A163" s="523"/>
      <c r="B163" s="422" t="s">
        <v>68</v>
      </c>
      <c r="C163" s="424"/>
      <c r="D163" s="415">
        <v>2572</v>
      </c>
      <c r="E163" s="416"/>
      <c r="F163" s="415">
        <v>1730</v>
      </c>
      <c r="G163" s="415">
        <v>842</v>
      </c>
      <c r="H163" s="416"/>
      <c r="I163" s="415">
        <v>2603</v>
      </c>
      <c r="J163" s="416"/>
      <c r="K163" s="415">
        <v>1797</v>
      </c>
      <c r="L163" s="415">
        <v>806</v>
      </c>
      <c r="M163" s="416"/>
      <c r="N163" s="415">
        <v>2748</v>
      </c>
      <c r="O163" s="416"/>
      <c r="P163" s="415">
        <v>1820</v>
      </c>
      <c r="Q163" s="415">
        <v>928</v>
      </c>
      <c r="R163" s="416"/>
      <c r="S163" s="415">
        <v>2570</v>
      </c>
      <c r="T163" s="416"/>
      <c r="U163" s="415">
        <v>1769</v>
      </c>
      <c r="V163" s="415">
        <v>801</v>
      </c>
      <c r="W163" s="416"/>
      <c r="X163" s="415">
        <v>2590</v>
      </c>
      <c r="Y163" s="416"/>
      <c r="Z163" s="415">
        <v>1785</v>
      </c>
      <c r="AA163" s="415">
        <v>805</v>
      </c>
      <c r="AB163" s="416"/>
    </row>
    <row r="164" spans="1:28" x14ac:dyDescent="0.2">
      <c r="A164" s="523"/>
      <c r="B164" s="422" t="s">
        <v>69</v>
      </c>
      <c r="C164" s="424"/>
      <c r="D164" s="415">
        <v>430</v>
      </c>
      <c r="E164" s="416"/>
      <c r="F164" s="415">
        <v>381</v>
      </c>
      <c r="G164" s="415">
        <v>49</v>
      </c>
      <c r="H164" s="416"/>
      <c r="I164" s="415">
        <v>496</v>
      </c>
      <c r="J164" s="416"/>
      <c r="K164" s="415">
        <v>446</v>
      </c>
      <c r="L164" s="415">
        <v>50</v>
      </c>
      <c r="M164" s="416"/>
      <c r="N164" s="415">
        <v>500</v>
      </c>
      <c r="O164" s="416"/>
      <c r="P164" s="415">
        <v>455</v>
      </c>
      <c r="Q164" s="415">
        <v>45</v>
      </c>
      <c r="R164" s="416"/>
      <c r="S164" s="415">
        <v>416</v>
      </c>
      <c r="T164" s="416"/>
      <c r="U164" s="415">
        <v>374</v>
      </c>
      <c r="V164" s="415">
        <v>42</v>
      </c>
      <c r="W164" s="416"/>
      <c r="X164" s="415">
        <v>445</v>
      </c>
      <c r="Y164" s="416"/>
      <c r="Z164" s="415">
        <v>403</v>
      </c>
      <c r="AA164" s="415">
        <v>42</v>
      </c>
      <c r="AB164" s="416"/>
    </row>
    <row r="165" spans="1:28" x14ac:dyDescent="0.2">
      <c r="A165" s="523"/>
      <c r="B165" s="422" t="s">
        <v>72</v>
      </c>
      <c r="C165" s="424"/>
      <c r="D165" s="415">
        <v>94</v>
      </c>
      <c r="E165" s="416"/>
      <c r="F165" s="415">
        <v>49</v>
      </c>
      <c r="G165" s="415">
        <v>45</v>
      </c>
      <c r="H165" s="416"/>
      <c r="I165" s="415">
        <v>69</v>
      </c>
      <c r="J165" s="416"/>
      <c r="K165" s="415">
        <v>33</v>
      </c>
      <c r="L165" s="415">
        <v>36</v>
      </c>
      <c r="M165" s="416"/>
      <c r="N165" s="415">
        <v>69</v>
      </c>
      <c r="O165" s="416"/>
      <c r="P165" s="415">
        <v>24</v>
      </c>
      <c r="Q165" s="415">
        <v>45</v>
      </c>
      <c r="R165" s="416"/>
      <c r="S165" s="415">
        <v>86</v>
      </c>
      <c r="T165" s="416"/>
      <c r="U165" s="415">
        <v>35</v>
      </c>
      <c r="V165" s="415">
        <v>51</v>
      </c>
      <c r="W165" s="416"/>
      <c r="X165" s="415">
        <v>70</v>
      </c>
      <c r="Y165" s="416"/>
      <c r="Z165" s="415">
        <v>26</v>
      </c>
      <c r="AA165" s="415">
        <v>44</v>
      </c>
      <c r="AB165" s="416"/>
    </row>
    <row r="166" spans="1:28" x14ac:dyDescent="0.2">
      <c r="A166" s="523"/>
      <c r="B166" s="422" t="s">
        <v>296</v>
      </c>
      <c r="C166" s="424"/>
      <c r="D166" s="415">
        <v>12391</v>
      </c>
      <c r="E166" s="415">
        <v>9663</v>
      </c>
      <c r="F166" s="415">
        <v>1704</v>
      </c>
      <c r="G166" s="415">
        <v>1024</v>
      </c>
      <c r="H166" s="416"/>
      <c r="I166" s="415">
        <v>11319</v>
      </c>
      <c r="J166" s="415">
        <v>9037</v>
      </c>
      <c r="K166" s="415">
        <v>1499</v>
      </c>
      <c r="L166" s="415">
        <v>783</v>
      </c>
      <c r="M166" s="416"/>
      <c r="N166" s="415">
        <v>11709</v>
      </c>
      <c r="O166" s="415">
        <v>9695</v>
      </c>
      <c r="P166" s="415">
        <v>1268</v>
      </c>
      <c r="Q166" s="415">
        <v>746</v>
      </c>
      <c r="R166" s="416"/>
      <c r="S166" s="415">
        <v>11029</v>
      </c>
      <c r="T166" s="415">
        <v>9010</v>
      </c>
      <c r="U166" s="415">
        <v>1371</v>
      </c>
      <c r="V166" s="415">
        <v>648</v>
      </c>
      <c r="W166" s="416"/>
      <c r="X166" s="415">
        <v>11172</v>
      </c>
      <c r="Y166" s="415">
        <v>8958</v>
      </c>
      <c r="Z166" s="415">
        <v>1428</v>
      </c>
      <c r="AA166" s="415">
        <v>786</v>
      </c>
      <c r="AB166" s="416"/>
    </row>
    <row r="167" spans="1:28" x14ac:dyDescent="0.2">
      <c r="A167" s="523"/>
      <c r="B167" s="422" t="s">
        <v>74</v>
      </c>
      <c r="C167" s="424"/>
      <c r="D167" s="415">
        <v>9075</v>
      </c>
      <c r="E167" s="415">
        <v>8727</v>
      </c>
      <c r="F167" s="415">
        <v>232</v>
      </c>
      <c r="G167" s="415">
        <v>116</v>
      </c>
      <c r="H167" s="416"/>
      <c r="I167" s="415">
        <v>8485</v>
      </c>
      <c r="J167" s="415">
        <v>8230</v>
      </c>
      <c r="K167" s="415">
        <v>178</v>
      </c>
      <c r="L167" s="415">
        <v>77</v>
      </c>
      <c r="M167" s="416"/>
      <c r="N167" s="415">
        <v>9134</v>
      </c>
      <c r="O167" s="415">
        <v>8872</v>
      </c>
      <c r="P167" s="415">
        <v>171</v>
      </c>
      <c r="Q167" s="415">
        <v>91</v>
      </c>
      <c r="R167" s="416"/>
      <c r="S167" s="415">
        <v>8444</v>
      </c>
      <c r="T167" s="415">
        <v>8170</v>
      </c>
      <c r="U167" s="415">
        <v>193</v>
      </c>
      <c r="V167" s="415">
        <v>81</v>
      </c>
      <c r="W167" s="416"/>
      <c r="X167" s="415">
        <v>8412</v>
      </c>
      <c r="Y167" s="415">
        <v>8159</v>
      </c>
      <c r="Z167" s="415">
        <v>174</v>
      </c>
      <c r="AA167" s="415">
        <v>79</v>
      </c>
      <c r="AB167" s="416"/>
    </row>
    <row r="168" spans="1:28" x14ac:dyDescent="0.2">
      <c r="A168" s="523"/>
      <c r="B168" s="422" t="s">
        <v>75</v>
      </c>
      <c r="C168" s="424"/>
      <c r="D168" s="415">
        <v>1320</v>
      </c>
      <c r="E168" s="415">
        <v>936</v>
      </c>
      <c r="F168" s="415">
        <v>55</v>
      </c>
      <c r="G168" s="415">
        <v>329</v>
      </c>
      <c r="H168" s="416"/>
      <c r="I168" s="415">
        <v>1165</v>
      </c>
      <c r="J168" s="415">
        <v>807</v>
      </c>
      <c r="K168" s="415">
        <v>60</v>
      </c>
      <c r="L168" s="415">
        <v>298</v>
      </c>
      <c r="M168" s="416"/>
      <c r="N168" s="415">
        <v>1145</v>
      </c>
      <c r="O168" s="415">
        <v>823</v>
      </c>
      <c r="P168" s="415">
        <v>59</v>
      </c>
      <c r="Q168" s="415">
        <v>263</v>
      </c>
      <c r="R168" s="416"/>
      <c r="S168" s="415">
        <v>1062</v>
      </c>
      <c r="T168" s="415">
        <v>840</v>
      </c>
      <c r="U168" s="415">
        <v>63</v>
      </c>
      <c r="V168" s="415">
        <v>159</v>
      </c>
      <c r="W168" s="416"/>
      <c r="X168" s="415">
        <v>1030</v>
      </c>
      <c r="Y168" s="415">
        <v>799</v>
      </c>
      <c r="Z168" s="415">
        <v>45</v>
      </c>
      <c r="AA168" s="415">
        <v>186</v>
      </c>
      <c r="AB168" s="416"/>
    </row>
    <row r="169" spans="1:28" x14ac:dyDescent="0.2">
      <c r="A169" s="523"/>
      <c r="B169" s="422" t="s">
        <v>76</v>
      </c>
      <c r="C169" s="424"/>
      <c r="D169" s="415">
        <v>1996</v>
      </c>
      <c r="E169" s="416"/>
      <c r="F169" s="415">
        <v>1417</v>
      </c>
      <c r="G169" s="415">
        <v>579</v>
      </c>
      <c r="H169" s="416"/>
      <c r="I169" s="415">
        <v>1669</v>
      </c>
      <c r="J169" s="416"/>
      <c r="K169" s="415">
        <v>1261</v>
      </c>
      <c r="L169" s="415">
        <v>408</v>
      </c>
      <c r="M169" s="416"/>
      <c r="N169" s="415">
        <v>1430</v>
      </c>
      <c r="O169" s="416"/>
      <c r="P169" s="415">
        <v>1038</v>
      </c>
      <c r="Q169" s="415">
        <v>392</v>
      </c>
      <c r="R169" s="416"/>
      <c r="S169" s="415">
        <v>1523</v>
      </c>
      <c r="T169" s="416"/>
      <c r="U169" s="415">
        <v>1115</v>
      </c>
      <c r="V169" s="415">
        <v>408</v>
      </c>
      <c r="W169" s="416"/>
      <c r="X169" s="415">
        <v>1730</v>
      </c>
      <c r="Y169" s="416"/>
      <c r="Z169" s="415">
        <v>1209</v>
      </c>
      <c r="AA169" s="415">
        <v>521</v>
      </c>
      <c r="AB169" s="416"/>
    </row>
    <row r="170" spans="1:28" x14ac:dyDescent="0.2">
      <c r="A170" s="523"/>
      <c r="B170" s="422" t="s">
        <v>297</v>
      </c>
      <c r="C170" s="424"/>
      <c r="D170" s="415">
        <v>437</v>
      </c>
      <c r="E170" s="416"/>
      <c r="F170" s="415">
        <v>299</v>
      </c>
      <c r="G170" s="415">
        <v>138</v>
      </c>
      <c r="H170" s="416"/>
      <c r="I170" s="415">
        <v>332</v>
      </c>
      <c r="J170" s="416"/>
      <c r="K170" s="415">
        <v>231</v>
      </c>
      <c r="L170" s="415">
        <v>101</v>
      </c>
      <c r="M170" s="416"/>
      <c r="N170" s="415">
        <v>328</v>
      </c>
      <c r="O170" s="416"/>
      <c r="P170" s="415">
        <v>208</v>
      </c>
      <c r="Q170" s="415">
        <v>120</v>
      </c>
      <c r="R170" s="416"/>
      <c r="S170" s="415">
        <v>364</v>
      </c>
      <c r="T170" s="416"/>
      <c r="U170" s="415">
        <v>247</v>
      </c>
      <c r="V170" s="415">
        <v>117</v>
      </c>
      <c r="W170" s="416"/>
      <c r="X170" s="415">
        <v>424</v>
      </c>
      <c r="Y170" s="416"/>
      <c r="Z170" s="415">
        <v>306</v>
      </c>
      <c r="AA170" s="415">
        <v>118</v>
      </c>
      <c r="AB170" s="416"/>
    </row>
    <row r="171" spans="1:28" x14ac:dyDescent="0.2">
      <c r="A171" s="523"/>
      <c r="B171" s="422" t="s">
        <v>78</v>
      </c>
      <c r="C171" s="424"/>
      <c r="D171" s="415">
        <v>45</v>
      </c>
      <c r="E171" s="416"/>
      <c r="F171" s="415">
        <v>38</v>
      </c>
      <c r="G171" s="415">
        <v>7</v>
      </c>
      <c r="H171" s="416"/>
      <c r="I171" s="415">
        <v>28</v>
      </c>
      <c r="J171" s="416"/>
      <c r="K171" s="415">
        <v>23</v>
      </c>
      <c r="L171" s="415">
        <v>5</v>
      </c>
      <c r="M171" s="416"/>
      <c r="N171" s="415">
        <v>26</v>
      </c>
      <c r="O171" s="416"/>
      <c r="P171" s="415">
        <v>23</v>
      </c>
      <c r="Q171" s="415">
        <v>3</v>
      </c>
      <c r="R171" s="416"/>
      <c r="S171" s="415">
        <v>43</v>
      </c>
      <c r="T171" s="416"/>
      <c r="U171" s="415">
        <v>37</v>
      </c>
      <c r="V171" s="415">
        <v>6</v>
      </c>
      <c r="W171" s="416"/>
      <c r="X171" s="415">
        <v>52</v>
      </c>
      <c r="Y171" s="416"/>
      <c r="Z171" s="415">
        <v>47</v>
      </c>
      <c r="AA171" s="415">
        <v>5</v>
      </c>
      <c r="AB171" s="416"/>
    </row>
    <row r="172" spans="1:28" x14ac:dyDescent="0.2">
      <c r="A172" s="523"/>
      <c r="B172" s="422" t="s">
        <v>248</v>
      </c>
      <c r="C172" s="424"/>
      <c r="D172" s="415">
        <v>392</v>
      </c>
      <c r="E172" s="416"/>
      <c r="F172" s="415">
        <v>261</v>
      </c>
      <c r="G172" s="415">
        <v>131</v>
      </c>
      <c r="H172" s="416"/>
      <c r="I172" s="415">
        <v>304</v>
      </c>
      <c r="J172" s="416"/>
      <c r="K172" s="415">
        <v>208</v>
      </c>
      <c r="L172" s="415">
        <v>96</v>
      </c>
      <c r="M172" s="416"/>
      <c r="N172" s="415">
        <v>302</v>
      </c>
      <c r="O172" s="416"/>
      <c r="P172" s="415">
        <v>185</v>
      </c>
      <c r="Q172" s="415">
        <v>117</v>
      </c>
      <c r="R172" s="416"/>
      <c r="S172" s="415">
        <v>321</v>
      </c>
      <c r="T172" s="416"/>
      <c r="U172" s="415">
        <v>210</v>
      </c>
      <c r="V172" s="415">
        <v>111</v>
      </c>
      <c r="W172" s="416"/>
      <c r="X172" s="415">
        <v>372</v>
      </c>
      <c r="Y172" s="416"/>
      <c r="Z172" s="415">
        <v>259</v>
      </c>
      <c r="AA172" s="415">
        <v>113</v>
      </c>
      <c r="AB172" s="416"/>
    </row>
    <row r="173" spans="1:28" x14ac:dyDescent="0.2">
      <c r="A173" s="523"/>
      <c r="B173" s="422" t="s">
        <v>20</v>
      </c>
      <c r="C173" s="424"/>
      <c r="D173" s="415">
        <v>509</v>
      </c>
      <c r="E173" s="416"/>
      <c r="F173" s="415">
        <v>147</v>
      </c>
      <c r="G173" s="415">
        <v>362</v>
      </c>
      <c r="H173" s="416"/>
      <c r="I173" s="415">
        <v>490</v>
      </c>
      <c r="J173" s="416"/>
      <c r="K173" s="415">
        <v>130</v>
      </c>
      <c r="L173" s="415">
        <v>360</v>
      </c>
      <c r="M173" s="416"/>
      <c r="N173" s="415">
        <v>478</v>
      </c>
      <c r="O173" s="416"/>
      <c r="P173" s="415">
        <v>124</v>
      </c>
      <c r="Q173" s="415">
        <v>354</v>
      </c>
      <c r="R173" s="416"/>
      <c r="S173" s="415">
        <v>556</v>
      </c>
      <c r="T173" s="416"/>
      <c r="U173" s="415">
        <v>130</v>
      </c>
      <c r="V173" s="415">
        <v>426</v>
      </c>
      <c r="W173" s="416"/>
      <c r="X173" s="415">
        <v>589</v>
      </c>
      <c r="Y173" s="416"/>
      <c r="Z173" s="415">
        <v>149</v>
      </c>
      <c r="AA173" s="415">
        <v>440</v>
      </c>
      <c r="AB173" s="416"/>
    </row>
    <row r="174" spans="1:28" ht="21" x14ac:dyDescent="0.2">
      <c r="A174" s="523"/>
      <c r="B174" s="422" t="s">
        <v>447</v>
      </c>
      <c r="C174" s="424"/>
      <c r="D174" s="415">
        <v>383</v>
      </c>
      <c r="E174" s="416"/>
      <c r="F174" s="415">
        <v>102</v>
      </c>
      <c r="G174" s="415">
        <v>281</v>
      </c>
      <c r="H174" s="416"/>
      <c r="I174" s="415">
        <v>372</v>
      </c>
      <c r="J174" s="416"/>
      <c r="K174" s="415">
        <v>89</v>
      </c>
      <c r="L174" s="415">
        <v>283</v>
      </c>
      <c r="M174" s="416"/>
      <c r="N174" s="415">
        <v>368</v>
      </c>
      <c r="O174" s="416"/>
      <c r="P174" s="415">
        <v>91</v>
      </c>
      <c r="Q174" s="415">
        <v>277</v>
      </c>
      <c r="R174" s="416"/>
      <c r="S174" s="415">
        <v>443</v>
      </c>
      <c r="T174" s="416"/>
      <c r="U174" s="415">
        <v>95</v>
      </c>
      <c r="V174" s="415">
        <v>348</v>
      </c>
      <c r="W174" s="416"/>
      <c r="X174" s="415">
        <v>457</v>
      </c>
      <c r="Y174" s="416"/>
      <c r="Z174" s="415">
        <v>123</v>
      </c>
      <c r="AA174" s="415">
        <v>334</v>
      </c>
      <c r="AB174" s="416"/>
    </row>
    <row r="175" spans="1:28" x14ac:dyDescent="0.2">
      <c r="A175" s="523"/>
      <c r="B175" s="422" t="s">
        <v>448</v>
      </c>
      <c r="C175" s="424"/>
      <c r="D175" s="415">
        <v>34</v>
      </c>
      <c r="E175" s="416"/>
      <c r="F175" s="415">
        <v>18</v>
      </c>
      <c r="G175" s="415">
        <v>16</v>
      </c>
      <c r="H175" s="416"/>
      <c r="I175" s="415">
        <v>43</v>
      </c>
      <c r="J175" s="416"/>
      <c r="K175" s="415">
        <v>28</v>
      </c>
      <c r="L175" s="415">
        <v>15</v>
      </c>
      <c r="M175" s="416"/>
      <c r="N175" s="415">
        <v>35</v>
      </c>
      <c r="O175" s="416"/>
      <c r="P175" s="415">
        <v>20</v>
      </c>
      <c r="Q175" s="415">
        <v>15</v>
      </c>
      <c r="R175" s="416"/>
      <c r="S175" s="415">
        <v>35</v>
      </c>
      <c r="T175" s="416"/>
      <c r="U175" s="415">
        <v>14</v>
      </c>
      <c r="V175" s="415">
        <v>21</v>
      </c>
      <c r="W175" s="416"/>
      <c r="X175" s="415">
        <v>34</v>
      </c>
      <c r="Y175" s="416"/>
      <c r="Z175" s="415">
        <v>14</v>
      </c>
      <c r="AA175" s="415">
        <v>20</v>
      </c>
      <c r="AB175" s="416"/>
    </row>
    <row r="176" spans="1:28" x14ac:dyDescent="0.2">
      <c r="A176" s="523"/>
      <c r="B176" s="422" t="s">
        <v>298</v>
      </c>
      <c r="C176" s="424"/>
      <c r="D176" s="415">
        <v>91</v>
      </c>
      <c r="E176" s="416"/>
      <c r="F176" s="415">
        <v>26</v>
      </c>
      <c r="G176" s="415">
        <v>65</v>
      </c>
      <c r="H176" s="416"/>
      <c r="I176" s="415">
        <v>74</v>
      </c>
      <c r="J176" s="416"/>
      <c r="K176" s="415">
        <v>12</v>
      </c>
      <c r="L176" s="415">
        <v>62</v>
      </c>
      <c r="M176" s="416"/>
      <c r="N176" s="415">
        <v>75</v>
      </c>
      <c r="O176" s="416"/>
      <c r="P176" s="415">
        <v>13</v>
      </c>
      <c r="Q176" s="415">
        <v>62</v>
      </c>
      <c r="R176" s="416"/>
      <c r="S176" s="415">
        <v>76</v>
      </c>
      <c r="T176" s="416"/>
      <c r="U176" s="415">
        <v>21</v>
      </c>
      <c r="V176" s="415">
        <v>55</v>
      </c>
      <c r="W176" s="416"/>
      <c r="X176" s="415">
        <v>95</v>
      </c>
      <c r="Y176" s="416"/>
      <c r="Z176" s="415">
        <v>12</v>
      </c>
      <c r="AA176" s="415">
        <v>83</v>
      </c>
      <c r="AB176" s="416"/>
    </row>
    <row r="177" spans="1:28" x14ac:dyDescent="0.2">
      <c r="A177" s="523"/>
      <c r="B177" s="422" t="s">
        <v>80</v>
      </c>
      <c r="C177" s="424"/>
      <c r="D177" s="415" t="s">
        <v>549</v>
      </c>
      <c r="E177" s="416"/>
      <c r="F177" s="415" t="s">
        <v>549</v>
      </c>
      <c r="G177" s="416"/>
      <c r="H177" s="416"/>
      <c r="I177" s="415" t="s">
        <v>549</v>
      </c>
      <c r="J177" s="416"/>
      <c r="K177" s="415" t="s">
        <v>549</v>
      </c>
      <c r="L177" s="416"/>
      <c r="M177" s="416"/>
      <c r="N177" s="416"/>
      <c r="O177" s="416"/>
      <c r="P177" s="416"/>
      <c r="Q177" s="416"/>
      <c r="R177" s="416"/>
      <c r="S177" s="416"/>
      <c r="T177" s="416"/>
      <c r="U177" s="416"/>
      <c r="V177" s="416"/>
      <c r="W177" s="416"/>
      <c r="X177" s="416"/>
      <c r="Y177" s="416"/>
      <c r="Z177" s="416"/>
      <c r="AA177" s="416"/>
      <c r="AB177" s="416"/>
    </row>
    <row r="178" spans="1:28" x14ac:dyDescent="0.2">
      <c r="A178" s="523"/>
      <c r="B178" s="422" t="s">
        <v>81</v>
      </c>
      <c r="C178" s="424"/>
      <c r="D178" s="416"/>
      <c r="E178" s="416"/>
      <c r="F178" s="416"/>
      <c r="G178" s="416"/>
      <c r="H178" s="416"/>
      <c r="I178" s="416"/>
      <c r="J178" s="416"/>
      <c r="K178" s="416"/>
      <c r="L178" s="416"/>
      <c r="M178" s="416"/>
      <c r="N178" s="416"/>
      <c r="O178" s="416"/>
      <c r="P178" s="416"/>
      <c r="Q178" s="416"/>
      <c r="R178" s="416"/>
      <c r="S178" s="415" t="s">
        <v>549</v>
      </c>
      <c r="T178" s="416"/>
      <c r="U178" s="416"/>
      <c r="V178" s="415" t="s">
        <v>549</v>
      </c>
      <c r="W178" s="416"/>
      <c r="X178" s="415">
        <v>3</v>
      </c>
      <c r="Y178" s="416"/>
      <c r="Z178" s="416"/>
      <c r="AA178" s="415">
        <v>3</v>
      </c>
      <c r="AB178" s="416"/>
    </row>
    <row r="179" spans="1:28" x14ac:dyDescent="0.2">
      <c r="A179" s="523"/>
      <c r="B179" s="422" t="s">
        <v>82</v>
      </c>
      <c r="C179" s="424"/>
      <c r="D179" s="415">
        <v>5140</v>
      </c>
      <c r="E179" s="416"/>
      <c r="F179" s="415">
        <v>3992</v>
      </c>
      <c r="G179" s="416"/>
      <c r="H179" s="415">
        <v>1148</v>
      </c>
      <c r="I179" s="415">
        <v>4798</v>
      </c>
      <c r="J179" s="416"/>
      <c r="K179" s="415">
        <v>3692</v>
      </c>
      <c r="L179" s="416"/>
      <c r="M179" s="415">
        <v>1106</v>
      </c>
      <c r="N179" s="415">
        <v>4694</v>
      </c>
      <c r="O179" s="416"/>
      <c r="P179" s="415">
        <v>3426</v>
      </c>
      <c r="Q179" s="416"/>
      <c r="R179" s="415">
        <v>1268</v>
      </c>
      <c r="S179" s="415">
        <v>5325</v>
      </c>
      <c r="T179" s="416"/>
      <c r="U179" s="415">
        <v>3862</v>
      </c>
      <c r="V179" s="416"/>
      <c r="W179" s="415">
        <v>1463</v>
      </c>
      <c r="X179" s="415">
        <v>5622</v>
      </c>
      <c r="Y179" s="416"/>
      <c r="Z179" s="415">
        <v>4250</v>
      </c>
      <c r="AA179" s="416"/>
      <c r="AB179" s="415">
        <v>1372</v>
      </c>
    </row>
    <row r="180" spans="1:28" ht="12.75" customHeight="1" x14ac:dyDescent="0.2">
      <c r="A180" s="523" t="s">
        <v>115</v>
      </c>
      <c r="B180" s="422" t="s">
        <v>271</v>
      </c>
      <c r="C180" s="424"/>
      <c r="D180" s="415">
        <v>52296</v>
      </c>
      <c r="E180" s="415">
        <v>25418</v>
      </c>
      <c r="F180" s="415">
        <v>19232</v>
      </c>
      <c r="G180" s="415">
        <v>6528</v>
      </c>
      <c r="H180" s="415">
        <v>1118</v>
      </c>
      <c r="I180" s="415">
        <v>50695</v>
      </c>
      <c r="J180" s="415">
        <v>25676</v>
      </c>
      <c r="K180" s="415">
        <v>18692</v>
      </c>
      <c r="L180" s="415">
        <v>5317</v>
      </c>
      <c r="M180" s="415">
        <v>1010</v>
      </c>
      <c r="N180" s="415">
        <v>51896</v>
      </c>
      <c r="O180" s="415">
        <v>26733</v>
      </c>
      <c r="P180" s="415">
        <v>19164</v>
      </c>
      <c r="Q180" s="415">
        <v>4865</v>
      </c>
      <c r="R180" s="415">
        <v>1134</v>
      </c>
      <c r="S180" s="415">
        <v>52768</v>
      </c>
      <c r="T180" s="415">
        <v>26491</v>
      </c>
      <c r="U180" s="415">
        <v>20039</v>
      </c>
      <c r="V180" s="415">
        <v>4748</v>
      </c>
      <c r="W180" s="415">
        <v>1490</v>
      </c>
      <c r="X180" s="415">
        <v>53781</v>
      </c>
      <c r="Y180" s="415">
        <v>24423</v>
      </c>
      <c r="Z180" s="415">
        <v>21166</v>
      </c>
      <c r="AA180" s="415">
        <v>5474</v>
      </c>
      <c r="AB180" s="415">
        <v>2718</v>
      </c>
    </row>
    <row r="181" spans="1:28" x14ac:dyDescent="0.2">
      <c r="A181" s="523"/>
      <c r="B181" s="422" t="s">
        <v>295</v>
      </c>
      <c r="C181" s="424"/>
      <c r="D181" s="415">
        <v>10183</v>
      </c>
      <c r="E181" s="416"/>
      <c r="F181" s="415">
        <v>7093</v>
      </c>
      <c r="G181" s="415">
        <v>3090</v>
      </c>
      <c r="H181" s="416"/>
      <c r="I181" s="415">
        <v>9835</v>
      </c>
      <c r="J181" s="416"/>
      <c r="K181" s="415">
        <v>7258</v>
      </c>
      <c r="L181" s="415">
        <v>2577</v>
      </c>
      <c r="M181" s="416"/>
      <c r="N181" s="415">
        <v>10006</v>
      </c>
      <c r="O181" s="416"/>
      <c r="P181" s="415">
        <v>7618</v>
      </c>
      <c r="Q181" s="415">
        <v>2388</v>
      </c>
      <c r="R181" s="416"/>
      <c r="S181" s="415">
        <v>10434</v>
      </c>
      <c r="T181" s="416"/>
      <c r="U181" s="415">
        <v>8120</v>
      </c>
      <c r="V181" s="415">
        <v>2314</v>
      </c>
      <c r="W181" s="416"/>
      <c r="X181" s="415">
        <v>11345</v>
      </c>
      <c r="Y181" s="416"/>
      <c r="Z181" s="415">
        <v>8773</v>
      </c>
      <c r="AA181" s="415">
        <v>2572</v>
      </c>
      <c r="AB181" s="416"/>
    </row>
    <row r="182" spans="1:28" x14ac:dyDescent="0.2">
      <c r="A182" s="523"/>
      <c r="B182" s="422" t="s">
        <v>68</v>
      </c>
      <c r="C182" s="424"/>
      <c r="D182" s="415">
        <v>8928</v>
      </c>
      <c r="E182" s="416"/>
      <c r="F182" s="415">
        <v>6265</v>
      </c>
      <c r="G182" s="415">
        <v>2663</v>
      </c>
      <c r="H182" s="416"/>
      <c r="I182" s="415">
        <v>8674</v>
      </c>
      <c r="J182" s="416"/>
      <c r="K182" s="415">
        <v>6433</v>
      </c>
      <c r="L182" s="415">
        <v>2241</v>
      </c>
      <c r="M182" s="416"/>
      <c r="N182" s="415">
        <v>8816</v>
      </c>
      <c r="O182" s="416"/>
      <c r="P182" s="415">
        <v>6726</v>
      </c>
      <c r="Q182" s="415">
        <v>2090</v>
      </c>
      <c r="R182" s="416"/>
      <c r="S182" s="415">
        <v>9311</v>
      </c>
      <c r="T182" s="416"/>
      <c r="U182" s="415">
        <v>7325</v>
      </c>
      <c r="V182" s="415">
        <v>1986</v>
      </c>
      <c r="W182" s="416"/>
      <c r="X182" s="415">
        <v>10121</v>
      </c>
      <c r="Y182" s="416"/>
      <c r="Z182" s="415">
        <v>7907</v>
      </c>
      <c r="AA182" s="415">
        <v>2214</v>
      </c>
      <c r="AB182" s="416"/>
    </row>
    <row r="183" spans="1:28" x14ac:dyDescent="0.2">
      <c r="A183" s="523"/>
      <c r="B183" s="422" t="s">
        <v>69</v>
      </c>
      <c r="C183" s="424"/>
      <c r="D183" s="415">
        <v>785</v>
      </c>
      <c r="E183" s="416"/>
      <c r="F183" s="415">
        <v>703</v>
      </c>
      <c r="G183" s="415">
        <v>82</v>
      </c>
      <c r="H183" s="416"/>
      <c r="I183" s="415">
        <v>815</v>
      </c>
      <c r="J183" s="416"/>
      <c r="K183" s="415">
        <v>730</v>
      </c>
      <c r="L183" s="415">
        <v>85</v>
      </c>
      <c r="M183" s="416"/>
      <c r="N183" s="415">
        <v>910</v>
      </c>
      <c r="O183" s="416"/>
      <c r="P183" s="415">
        <v>816</v>
      </c>
      <c r="Q183" s="415">
        <v>94</v>
      </c>
      <c r="R183" s="416"/>
      <c r="S183" s="415">
        <v>781</v>
      </c>
      <c r="T183" s="416"/>
      <c r="U183" s="415">
        <v>704</v>
      </c>
      <c r="V183" s="415">
        <v>77</v>
      </c>
      <c r="W183" s="416"/>
      <c r="X183" s="415">
        <v>817</v>
      </c>
      <c r="Y183" s="416"/>
      <c r="Z183" s="415">
        <v>731</v>
      </c>
      <c r="AA183" s="415">
        <v>86</v>
      </c>
      <c r="AB183" s="416"/>
    </row>
    <row r="184" spans="1:28" x14ac:dyDescent="0.2">
      <c r="A184" s="523"/>
      <c r="B184" s="422" t="s">
        <v>72</v>
      </c>
      <c r="C184" s="424"/>
      <c r="D184" s="415">
        <v>470</v>
      </c>
      <c r="E184" s="416"/>
      <c r="F184" s="415">
        <v>125</v>
      </c>
      <c r="G184" s="415">
        <v>345</v>
      </c>
      <c r="H184" s="416"/>
      <c r="I184" s="415">
        <v>346</v>
      </c>
      <c r="J184" s="416"/>
      <c r="K184" s="415">
        <v>95</v>
      </c>
      <c r="L184" s="415">
        <v>251</v>
      </c>
      <c r="M184" s="416"/>
      <c r="N184" s="415">
        <v>280</v>
      </c>
      <c r="O184" s="416"/>
      <c r="P184" s="415">
        <v>76</v>
      </c>
      <c r="Q184" s="415">
        <v>204</v>
      </c>
      <c r="R184" s="416"/>
      <c r="S184" s="415">
        <v>342</v>
      </c>
      <c r="T184" s="416"/>
      <c r="U184" s="415">
        <v>91</v>
      </c>
      <c r="V184" s="415">
        <v>251</v>
      </c>
      <c r="W184" s="416"/>
      <c r="X184" s="415">
        <v>407</v>
      </c>
      <c r="Y184" s="416"/>
      <c r="Z184" s="415">
        <v>135</v>
      </c>
      <c r="AA184" s="415">
        <v>272</v>
      </c>
      <c r="AB184" s="416"/>
    </row>
    <row r="185" spans="1:28" x14ac:dyDescent="0.2">
      <c r="A185" s="523"/>
      <c r="B185" s="422" t="s">
        <v>296</v>
      </c>
      <c r="C185" s="424"/>
      <c r="D185" s="415">
        <v>31250</v>
      </c>
      <c r="E185" s="415">
        <v>25418</v>
      </c>
      <c r="F185" s="415">
        <v>3633</v>
      </c>
      <c r="G185" s="415">
        <v>2199</v>
      </c>
      <c r="H185" s="416"/>
      <c r="I185" s="415">
        <v>30824</v>
      </c>
      <c r="J185" s="415">
        <v>25676</v>
      </c>
      <c r="K185" s="415">
        <v>3356</v>
      </c>
      <c r="L185" s="415">
        <v>1792</v>
      </c>
      <c r="M185" s="416"/>
      <c r="N185" s="415">
        <v>31407</v>
      </c>
      <c r="O185" s="415">
        <v>26733</v>
      </c>
      <c r="P185" s="415">
        <v>3070</v>
      </c>
      <c r="Q185" s="415">
        <v>1604</v>
      </c>
      <c r="R185" s="416"/>
      <c r="S185" s="415">
        <v>30924</v>
      </c>
      <c r="T185" s="415">
        <v>26491</v>
      </c>
      <c r="U185" s="415">
        <v>2944</v>
      </c>
      <c r="V185" s="415">
        <v>1489</v>
      </c>
      <c r="W185" s="416"/>
      <c r="X185" s="415">
        <v>29087</v>
      </c>
      <c r="Y185" s="415">
        <v>24423</v>
      </c>
      <c r="Z185" s="415">
        <v>2849</v>
      </c>
      <c r="AA185" s="415">
        <v>1815</v>
      </c>
      <c r="AB185" s="416"/>
    </row>
    <row r="186" spans="1:28" x14ac:dyDescent="0.2">
      <c r="A186" s="523"/>
      <c r="B186" s="422" t="s">
        <v>74</v>
      </c>
      <c r="C186" s="424"/>
      <c r="D186" s="415">
        <v>23617</v>
      </c>
      <c r="E186" s="415">
        <v>22986</v>
      </c>
      <c r="F186" s="415">
        <v>440</v>
      </c>
      <c r="G186" s="415">
        <v>191</v>
      </c>
      <c r="H186" s="416"/>
      <c r="I186" s="415">
        <v>24200</v>
      </c>
      <c r="J186" s="415">
        <v>23664</v>
      </c>
      <c r="K186" s="415">
        <v>383</v>
      </c>
      <c r="L186" s="415">
        <v>153</v>
      </c>
      <c r="M186" s="416"/>
      <c r="N186" s="415">
        <v>25403</v>
      </c>
      <c r="O186" s="415">
        <v>24891</v>
      </c>
      <c r="P186" s="415">
        <v>354</v>
      </c>
      <c r="Q186" s="415">
        <v>158</v>
      </c>
      <c r="R186" s="416"/>
      <c r="S186" s="415">
        <v>25227</v>
      </c>
      <c r="T186" s="415">
        <v>24704</v>
      </c>
      <c r="U186" s="415">
        <v>401</v>
      </c>
      <c r="V186" s="415">
        <v>122</v>
      </c>
      <c r="W186" s="416"/>
      <c r="X186" s="415">
        <v>23095</v>
      </c>
      <c r="Y186" s="415">
        <v>22616</v>
      </c>
      <c r="Z186" s="415">
        <v>336</v>
      </c>
      <c r="AA186" s="415">
        <v>143</v>
      </c>
      <c r="AB186" s="416"/>
    </row>
    <row r="187" spans="1:28" x14ac:dyDescent="0.2">
      <c r="A187" s="523"/>
      <c r="B187" s="422" t="s">
        <v>75</v>
      </c>
      <c r="C187" s="424"/>
      <c r="D187" s="415">
        <v>3073</v>
      </c>
      <c r="E187" s="415">
        <v>2432</v>
      </c>
      <c r="F187" s="415">
        <v>165</v>
      </c>
      <c r="G187" s="415">
        <v>476</v>
      </c>
      <c r="H187" s="416"/>
      <c r="I187" s="415">
        <v>2540</v>
      </c>
      <c r="J187" s="415">
        <v>2012</v>
      </c>
      <c r="K187" s="415">
        <v>120</v>
      </c>
      <c r="L187" s="415">
        <v>408</v>
      </c>
      <c r="M187" s="416"/>
      <c r="N187" s="415">
        <v>2407</v>
      </c>
      <c r="O187" s="415">
        <v>1842</v>
      </c>
      <c r="P187" s="415">
        <v>126</v>
      </c>
      <c r="Q187" s="415">
        <v>439</v>
      </c>
      <c r="R187" s="416"/>
      <c r="S187" s="415">
        <v>2230</v>
      </c>
      <c r="T187" s="415">
        <v>1787</v>
      </c>
      <c r="U187" s="415">
        <v>101</v>
      </c>
      <c r="V187" s="415">
        <v>342</v>
      </c>
      <c r="W187" s="416"/>
      <c r="X187" s="415">
        <v>2404</v>
      </c>
      <c r="Y187" s="415">
        <v>1807</v>
      </c>
      <c r="Z187" s="415">
        <v>88</v>
      </c>
      <c r="AA187" s="415">
        <v>509</v>
      </c>
      <c r="AB187" s="416"/>
    </row>
    <row r="188" spans="1:28" x14ac:dyDescent="0.2">
      <c r="A188" s="523"/>
      <c r="B188" s="422" t="s">
        <v>76</v>
      </c>
      <c r="C188" s="424"/>
      <c r="D188" s="415">
        <v>4560</v>
      </c>
      <c r="E188" s="416"/>
      <c r="F188" s="415">
        <v>3028</v>
      </c>
      <c r="G188" s="415">
        <v>1532</v>
      </c>
      <c r="H188" s="416"/>
      <c r="I188" s="415">
        <v>4084</v>
      </c>
      <c r="J188" s="416"/>
      <c r="K188" s="415">
        <v>2853</v>
      </c>
      <c r="L188" s="415">
        <v>1231</v>
      </c>
      <c r="M188" s="416"/>
      <c r="N188" s="415">
        <v>3597</v>
      </c>
      <c r="O188" s="416"/>
      <c r="P188" s="415">
        <v>2590</v>
      </c>
      <c r="Q188" s="415">
        <v>1007</v>
      </c>
      <c r="R188" s="416"/>
      <c r="S188" s="415">
        <v>3467</v>
      </c>
      <c r="T188" s="416"/>
      <c r="U188" s="415">
        <v>2442</v>
      </c>
      <c r="V188" s="415">
        <v>1025</v>
      </c>
      <c r="W188" s="416"/>
      <c r="X188" s="415">
        <v>3588</v>
      </c>
      <c r="Y188" s="416"/>
      <c r="Z188" s="415">
        <v>2425</v>
      </c>
      <c r="AA188" s="415">
        <v>1163</v>
      </c>
      <c r="AB188" s="416"/>
    </row>
    <row r="189" spans="1:28" x14ac:dyDescent="0.2">
      <c r="A189" s="523"/>
      <c r="B189" s="422" t="s">
        <v>297</v>
      </c>
      <c r="C189" s="424"/>
      <c r="D189" s="415">
        <v>1401</v>
      </c>
      <c r="E189" s="416"/>
      <c r="F189" s="415">
        <v>861</v>
      </c>
      <c r="G189" s="415">
        <v>540</v>
      </c>
      <c r="H189" s="416"/>
      <c r="I189" s="415">
        <v>1174</v>
      </c>
      <c r="J189" s="416"/>
      <c r="K189" s="415">
        <v>774</v>
      </c>
      <c r="L189" s="415">
        <v>400</v>
      </c>
      <c r="M189" s="416"/>
      <c r="N189" s="415">
        <v>1241</v>
      </c>
      <c r="O189" s="416"/>
      <c r="P189" s="415">
        <v>867</v>
      </c>
      <c r="Q189" s="415">
        <v>374</v>
      </c>
      <c r="R189" s="416"/>
      <c r="S189" s="415">
        <v>1313</v>
      </c>
      <c r="T189" s="416"/>
      <c r="U189" s="415">
        <v>976</v>
      </c>
      <c r="V189" s="415">
        <v>337</v>
      </c>
      <c r="W189" s="416"/>
      <c r="X189" s="415">
        <v>1552</v>
      </c>
      <c r="Y189" s="416"/>
      <c r="Z189" s="415">
        <v>1097</v>
      </c>
      <c r="AA189" s="415">
        <v>455</v>
      </c>
      <c r="AB189" s="416"/>
    </row>
    <row r="190" spans="1:28" x14ac:dyDescent="0.2">
      <c r="A190" s="523"/>
      <c r="B190" s="422" t="s">
        <v>78</v>
      </c>
      <c r="C190" s="424"/>
      <c r="D190" s="415">
        <v>70</v>
      </c>
      <c r="E190" s="416"/>
      <c r="F190" s="415">
        <v>59</v>
      </c>
      <c r="G190" s="415">
        <v>11</v>
      </c>
      <c r="H190" s="416"/>
      <c r="I190" s="415">
        <v>60</v>
      </c>
      <c r="J190" s="416"/>
      <c r="K190" s="415">
        <v>49</v>
      </c>
      <c r="L190" s="415">
        <v>11</v>
      </c>
      <c r="M190" s="416"/>
      <c r="N190" s="415">
        <v>75</v>
      </c>
      <c r="O190" s="416"/>
      <c r="P190" s="415">
        <v>67</v>
      </c>
      <c r="Q190" s="415">
        <v>8</v>
      </c>
      <c r="R190" s="416"/>
      <c r="S190" s="415">
        <v>76</v>
      </c>
      <c r="T190" s="416"/>
      <c r="U190" s="415">
        <v>66</v>
      </c>
      <c r="V190" s="415">
        <v>10</v>
      </c>
      <c r="W190" s="416"/>
      <c r="X190" s="415">
        <v>92</v>
      </c>
      <c r="Y190" s="416"/>
      <c r="Z190" s="415">
        <v>83</v>
      </c>
      <c r="AA190" s="415">
        <v>9</v>
      </c>
      <c r="AB190" s="416"/>
    </row>
    <row r="191" spans="1:28" x14ac:dyDescent="0.2">
      <c r="A191" s="523"/>
      <c r="B191" s="422" t="s">
        <v>248</v>
      </c>
      <c r="C191" s="424"/>
      <c r="D191" s="415">
        <v>1331</v>
      </c>
      <c r="E191" s="416"/>
      <c r="F191" s="415">
        <v>802</v>
      </c>
      <c r="G191" s="415">
        <v>529</v>
      </c>
      <c r="H191" s="416"/>
      <c r="I191" s="415">
        <v>1114</v>
      </c>
      <c r="J191" s="416"/>
      <c r="K191" s="415">
        <v>725</v>
      </c>
      <c r="L191" s="415">
        <v>389</v>
      </c>
      <c r="M191" s="416"/>
      <c r="N191" s="415">
        <v>1166</v>
      </c>
      <c r="O191" s="416"/>
      <c r="P191" s="415">
        <v>800</v>
      </c>
      <c r="Q191" s="415">
        <v>366</v>
      </c>
      <c r="R191" s="416"/>
      <c r="S191" s="415">
        <v>1237</v>
      </c>
      <c r="T191" s="416"/>
      <c r="U191" s="415">
        <v>910</v>
      </c>
      <c r="V191" s="415">
        <v>327</v>
      </c>
      <c r="W191" s="416"/>
      <c r="X191" s="415">
        <v>1460</v>
      </c>
      <c r="Y191" s="416"/>
      <c r="Z191" s="415">
        <v>1014</v>
      </c>
      <c r="AA191" s="415">
        <v>446</v>
      </c>
      <c r="AB191" s="416"/>
    </row>
    <row r="192" spans="1:28" x14ac:dyDescent="0.2">
      <c r="A192" s="523"/>
      <c r="B192" s="422" t="s">
        <v>20</v>
      </c>
      <c r="C192" s="424"/>
      <c r="D192" s="415">
        <v>931</v>
      </c>
      <c r="E192" s="416"/>
      <c r="F192" s="415">
        <v>232</v>
      </c>
      <c r="G192" s="415">
        <v>699</v>
      </c>
      <c r="H192" s="416"/>
      <c r="I192" s="415">
        <v>756</v>
      </c>
      <c r="J192" s="416"/>
      <c r="K192" s="415">
        <v>208</v>
      </c>
      <c r="L192" s="415">
        <v>548</v>
      </c>
      <c r="M192" s="416"/>
      <c r="N192" s="415">
        <v>712</v>
      </c>
      <c r="O192" s="416"/>
      <c r="P192" s="415">
        <v>213</v>
      </c>
      <c r="Q192" s="415">
        <v>499</v>
      </c>
      <c r="R192" s="416"/>
      <c r="S192" s="415">
        <v>794</v>
      </c>
      <c r="T192" s="416"/>
      <c r="U192" s="415">
        <v>186</v>
      </c>
      <c r="V192" s="415">
        <v>608</v>
      </c>
      <c r="W192" s="416"/>
      <c r="X192" s="415">
        <v>826</v>
      </c>
      <c r="Y192" s="416"/>
      <c r="Z192" s="415">
        <v>194</v>
      </c>
      <c r="AA192" s="415">
        <v>632</v>
      </c>
      <c r="AB192" s="416"/>
    </row>
    <row r="193" spans="1:28" ht="21" x14ac:dyDescent="0.2">
      <c r="A193" s="523"/>
      <c r="B193" s="422" t="s">
        <v>447</v>
      </c>
      <c r="C193" s="424"/>
      <c r="D193" s="415">
        <v>781</v>
      </c>
      <c r="E193" s="416"/>
      <c r="F193" s="415">
        <v>176</v>
      </c>
      <c r="G193" s="415">
        <v>605</v>
      </c>
      <c r="H193" s="416"/>
      <c r="I193" s="415">
        <v>628</v>
      </c>
      <c r="J193" s="416"/>
      <c r="K193" s="415">
        <v>155</v>
      </c>
      <c r="L193" s="415">
        <v>473</v>
      </c>
      <c r="M193" s="416"/>
      <c r="N193" s="415">
        <v>570</v>
      </c>
      <c r="O193" s="416"/>
      <c r="P193" s="415">
        <v>141</v>
      </c>
      <c r="Q193" s="415">
        <v>429</v>
      </c>
      <c r="R193" s="416"/>
      <c r="S193" s="415">
        <v>674</v>
      </c>
      <c r="T193" s="416"/>
      <c r="U193" s="415">
        <v>143</v>
      </c>
      <c r="V193" s="415">
        <v>531</v>
      </c>
      <c r="W193" s="416"/>
      <c r="X193" s="415">
        <v>668</v>
      </c>
      <c r="Y193" s="416"/>
      <c r="Z193" s="415">
        <v>128</v>
      </c>
      <c r="AA193" s="415">
        <v>540</v>
      </c>
      <c r="AB193" s="416"/>
    </row>
    <row r="194" spans="1:28" x14ac:dyDescent="0.2">
      <c r="A194" s="523"/>
      <c r="B194" s="422" t="s">
        <v>448</v>
      </c>
      <c r="C194" s="424"/>
      <c r="D194" s="415">
        <v>67</v>
      </c>
      <c r="E194" s="416"/>
      <c r="F194" s="415">
        <v>32</v>
      </c>
      <c r="G194" s="415">
        <v>35</v>
      </c>
      <c r="H194" s="416"/>
      <c r="I194" s="415">
        <v>62</v>
      </c>
      <c r="J194" s="416"/>
      <c r="K194" s="415">
        <v>41</v>
      </c>
      <c r="L194" s="415">
        <v>21</v>
      </c>
      <c r="M194" s="416"/>
      <c r="N194" s="415">
        <v>83</v>
      </c>
      <c r="O194" s="416"/>
      <c r="P194" s="415">
        <v>59</v>
      </c>
      <c r="Q194" s="415">
        <v>24</v>
      </c>
      <c r="R194" s="416"/>
      <c r="S194" s="415">
        <v>75</v>
      </c>
      <c r="T194" s="416"/>
      <c r="U194" s="415">
        <v>35</v>
      </c>
      <c r="V194" s="415">
        <v>40</v>
      </c>
      <c r="W194" s="416"/>
      <c r="X194" s="415">
        <v>100</v>
      </c>
      <c r="Y194" s="416"/>
      <c r="Z194" s="415">
        <v>54</v>
      </c>
      <c r="AA194" s="415">
        <v>46</v>
      </c>
      <c r="AB194" s="416"/>
    </row>
    <row r="195" spans="1:28" x14ac:dyDescent="0.2">
      <c r="A195" s="523"/>
      <c r="B195" s="422" t="s">
        <v>298</v>
      </c>
      <c r="C195" s="424"/>
      <c r="D195" s="415">
        <v>82</v>
      </c>
      <c r="E195" s="416"/>
      <c r="F195" s="415">
        <v>23</v>
      </c>
      <c r="G195" s="415">
        <v>59</v>
      </c>
      <c r="H195" s="416"/>
      <c r="I195" s="415">
        <v>66</v>
      </c>
      <c r="J195" s="416"/>
      <c r="K195" s="415">
        <v>12</v>
      </c>
      <c r="L195" s="415">
        <v>54</v>
      </c>
      <c r="M195" s="416"/>
      <c r="N195" s="415">
        <v>58</v>
      </c>
      <c r="O195" s="416"/>
      <c r="P195" s="415">
        <v>12</v>
      </c>
      <c r="Q195" s="415">
        <v>46</v>
      </c>
      <c r="R195" s="416"/>
      <c r="S195" s="415">
        <v>45</v>
      </c>
      <c r="T195" s="416"/>
      <c r="U195" s="415">
        <v>8</v>
      </c>
      <c r="V195" s="415">
        <v>37</v>
      </c>
      <c r="W195" s="416"/>
      <c r="X195" s="415">
        <v>58</v>
      </c>
      <c r="Y195" s="416"/>
      <c r="Z195" s="415">
        <v>12</v>
      </c>
      <c r="AA195" s="415">
        <v>46</v>
      </c>
      <c r="AB195" s="416"/>
    </row>
    <row r="196" spans="1:28" x14ac:dyDescent="0.2">
      <c r="A196" s="523"/>
      <c r="B196" s="422" t="s">
        <v>80</v>
      </c>
      <c r="C196" s="424"/>
      <c r="D196" s="415" t="s">
        <v>549</v>
      </c>
      <c r="E196" s="416"/>
      <c r="F196" s="415" t="s">
        <v>549</v>
      </c>
      <c r="G196" s="416"/>
      <c r="H196" s="416"/>
      <c r="I196" s="416"/>
      <c r="J196" s="416"/>
      <c r="K196" s="416"/>
      <c r="L196" s="416"/>
      <c r="M196" s="416"/>
      <c r="N196" s="416"/>
      <c r="O196" s="416"/>
      <c r="P196" s="416"/>
      <c r="Q196" s="416"/>
      <c r="R196" s="416"/>
      <c r="S196" s="416"/>
      <c r="T196" s="416"/>
      <c r="U196" s="416"/>
      <c r="V196" s="416"/>
      <c r="W196" s="416"/>
      <c r="X196" s="416"/>
      <c r="Y196" s="416"/>
      <c r="Z196" s="416"/>
      <c r="AA196" s="416"/>
      <c r="AB196" s="416"/>
    </row>
    <row r="197" spans="1:28" x14ac:dyDescent="0.2">
      <c r="A197" s="523"/>
      <c r="B197" s="422" t="s">
        <v>81</v>
      </c>
      <c r="C197" s="424"/>
      <c r="D197" s="416"/>
      <c r="E197" s="416"/>
      <c r="F197" s="416"/>
      <c r="G197" s="416"/>
      <c r="H197" s="416"/>
      <c r="I197" s="416"/>
      <c r="J197" s="416"/>
      <c r="K197" s="416"/>
      <c r="L197" s="416"/>
      <c r="M197" s="416"/>
      <c r="N197" s="415" t="s">
        <v>549</v>
      </c>
      <c r="O197" s="416"/>
      <c r="P197" s="415" t="s">
        <v>549</v>
      </c>
      <c r="Q197" s="416"/>
      <c r="R197" s="416"/>
      <c r="S197" s="416"/>
      <c r="T197" s="416"/>
      <c r="U197" s="416"/>
      <c r="V197" s="416"/>
      <c r="W197" s="416"/>
      <c r="X197" s="416"/>
      <c r="Y197" s="416"/>
      <c r="Z197" s="416"/>
      <c r="AA197" s="416"/>
      <c r="AB197" s="416"/>
    </row>
    <row r="198" spans="1:28" x14ac:dyDescent="0.2">
      <c r="A198" s="523"/>
      <c r="B198" s="422" t="s">
        <v>82</v>
      </c>
      <c r="C198" s="424"/>
      <c r="D198" s="415">
        <v>8531</v>
      </c>
      <c r="E198" s="416"/>
      <c r="F198" s="415">
        <v>7413</v>
      </c>
      <c r="G198" s="416"/>
      <c r="H198" s="415">
        <v>1118</v>
      </c>
      <c r="I198" s="415">
        <v>8106</v>
      </c>
      <c r="J198" s="416"/>
      <c r="K198" s="415">
        <v>7096</v>
      </c>
      <c r="L198" s="416"/>
      <c r="M198" s="415">
        <v>1010</v>
      </c>
      <c r="N198" s="415">
        <v>8530</v>
      </c>
      <c r="O198" s="416"/>
      <c r="P198" s="415">
        <v>7396</v>
      </c>
      <c r="Q198" s="416"/>
      <c r="R198" s="415">
        <v>1134</v>
      </c>
      <c r="S198" s="415">
        <v>9303</v>
      </c>
      <c r="T198" s="416"/>
      <c r="U198" s="415">
        <v>7813</v>
      </c>
      <c r="V198" s="416"/>
      <c r="W198" s="415">
        <v>1490</v>
      </c>
      <c r="X198" s="415">
        <v>10971</v>
      </c>
      <c r="Y198" s="416"/>
      <c r="Z198" s="415">
        <v>8253</v>
      </c>
      <c r="AA198" s="416"/>
      <c r="AB198" s="415">
        <v>2718</v>
      </c>
    </row>
    <row r="199" spans="1:28" ht="12.75" customHeight="1" x14ac:dyDescent="0.2">
      <c r="A199" s="523" t="s">
        <v>116</v>
      </c>
      <c r="B199" s="422" t="s">
        <v>271</v>
      </c>
      <c r="C199" s="424"/>
      <c r="D199" s="415">
        <v>61877</v>
      </c>
      <c r="E199" s="415">
        <v>35217</v>
      </c>
      <c r="F199" s="415">
        <v>20967</v>
      </c>
      <c r="G199" s="415">
        <v>4608</v>
      </c>
      <c r="H199" s="415">
        <v>1085</v>
      </c>
      <c r="I199" s="415">
        <v>61293</v>
      </c>
      <c r="J199" s="415">
        <v>35281</v>
      </c>
      <c r="K199" s="415">
        <v>20782</v>
      </c>
      <c r="L199" s="415">
        <v>4190</v>
      </c>
      <c r="M199" s="415">
        <v>1040</v>
      </c>
      <c r="N199" s="415">
        <v>60466</v>
      </c>
      <c r="O199" s="415">
        <v>35952</v>
      </c>
      <c r="P199" s="415">
        <v>19517</v>
      </c>
      <c r="Q199" s="415">
        <v>3828</v>
      </c>
      <c r="R199" s="415">
        <v>1169</v>
      </c>
      <c r="S199" s="415">
        <v>62161</v>
      </c>
      <c r="T199" s="415">
        <v>35741</v>
      </c>
      <c r="U199" s="415">
        <v>20521</v>
      </c>
      <c r="V199" s="415">
        <v>4418</v>
      </c>
      <c r="W199" s="415">
        <v>1481</v>
      </c>
      <c r="X199" s="415">
        <v>63297</v>
      </c>
      <c r="Y199" s="415">
        <v>35255</v>
      </c>
      <c r="Z199" s="415">
        <v>21594</v>
      </c>
      <c r="AA199" s="415">
        <v>4602</v>
      </c>
      <c r="AB199" s="415">
        <v>1846</v>
      </c>
    </row>
    <row r="200" spans="1:28" x14ac:dyDescent="0.2">
      <c r="A200" s="523"/>
      <c r="B200" s="422" t="s">
        <v>295</v>
      </c>
      <c r="C200" s="424"/>
      <c r="D200" s="415">
        <v>11902</v>
      </c>
      <c r="E200" s="416"/>
      <c r="F200" s="415">
        <v>9203</v>
      </c>
      <c r="G200" s="415">
        <v>2699</v>
      </c>
      <c r="H200" s="416"/>
      <c r="I200" s="415">
        <v>12026</v>
      </c>
      <c r="J200" s="416"/>
      <c r="K200" s="415">
        <v>9452</v>
      </c>
      <c r="L200" s="415">
        <v>2574</v>
      </c>
      <c r="M200" s="416"/>
      <c r="N200" s="415">
        <v>11275</v>
      </c>
      <c r="O200" s="416"/>
      <c r="P200" s="415">
        <v>8855</v>
      </c>
      <c r="Q200" s="415">
        <v>2420</v>
      </c>
      <c r="R200" s="416"/>
      <c r="S200" s="415">
        <v>11710</v>
      </c>
      <c r="T200" s="416"/>
      <c r="U200" s="415">
        <v>8915</v>
      </c>
      <c r="V200" s="415">
        <v>2795</v>
      </c>
      <c r="W200" s="416"/>
      <c r="X200" s="415">
        <v>11872</v>
      </c>
      <c r="Y200" s="416"/>
      <c r="Z200" s="415">
        <v>9040</v>
      </c>
      <c r="AA200" s="415">
        <v>2832</v>
      </c>
      <c r="AB200" s="416"/>
    </row>
    <row r="201" spans="1:28" x14ac:dyDescent="0.2">
      <c r="A201" s="523"/>
      <c r="B201" s="422" t="s">
        <v>68</v>
      </c>
      <c r="C201" s="424"/>
      <c r="D201" s="415">
        <v>10791</v>
      </c>
      <c r="E201" s="416"/>
      <c r="F201" s="415">
        <v>8374</v>
      </c>
      <c r="G201" s="415">
        <v>2417</v>
      </c>
      <c r="H201" s="416"/>
      <c r="I201" s="415">
        <v>10935</v>
      </c>
      <c r="J201" s="416"/>
      <c r="K201" s="415">
        <v>8578</v>
      </c>
      <c r="L201" s="415">
        <v>2357</v>
      </c>
      <c r="M201" s="416"/>
      <c r="N201" s="415">
        <v>10239</v>
      </c>
      <c r="O201" s="416"/>
      <c r="P201" s="415">
        <v>8032</v>
      </c>
      <c r="Q201" s="415">
        <v>2207</v>
      </c>
      <c r="R201" s="416"/>
      <c r="S201" s="415">
        <v>10586</v>
      </c>
      <c r="T201" s="416"/>
      <c r="U201" s="415">
        <v>8024</v>
      </c>
      <c r="V201" s="415">
        <v>2562</v>
      </c>
      <c r="W201" s="416"/>
      <c r="X201" s="415">
        <v>10812</v>
      </c>
      <c r="Y201" s="416"/>
      <c r="Z201" s="415">
        <v>8234</v>
      </c>
      <c r="AA201" s="415">
        <v>2578</v>
      </c>
      <c r="AB201" s="416"/>
    </row>
    <row r="202" spans="1:28" x14ac:dyDescent="0.2">
      <c r="A202" s="523"/>
      <c r="B202" s="422" t="s">
        <v>69</v>
      </c>
      <c r="C202" s="424"/>
      <c r="D202" s="415">
        <v>841</v>
      </c>
      <c r="E202" s="416"/>
      <c r="F202" s="415">
        <v>734</v>
      </c>
      <c r="G202" s="415">
        <v>107</v>
      </c>
      <c r="H202" s="416"/>
      <c r="I202" s="415">
        <v>906</v>
      </c>
      <c r="J202" s="416"/>
      <c r="K202" s="415">
        <v>821</v>
      </c>
      <c r="L202" s="415">
        <v>85</v>
      </c>
      <c r="M202" s="416"/>
      <c r="N202" s="415">
        <v>839</v>
      </c>
      <c r="O202" s="416"/>
      <c r="P202" s="415">
        <v>760</v>
      </c>
      <c r="Q202" s="415">
        <v>79</v>
      </c>
      <c r="R202" s="416"/>
      <c r="S202" s="415">
        <v>908</v>
      </c>
      <c r="T202" s="416"/>
      <c r="U202" s="415">
        <v>817</v>
      </c>
      <c r="V202" s="415">
        <v>91</v>
      </c>
      <c r="W202" s="416"/>
      <c r="X202" s="415">
        <v>772</v>
      </c>
      <c r="Y202" s="416"/>
      <c r="Z202" s="415">
        <v>685</v>
      </c>
      <c r="AA202" s="415">
        <v>87</v>
      </c>
      <c r="AB202" s="416"/>
    </row>
    <row r="203" spans="1:28" x14ac:dyDescent="0.2">
      <c r="A203" s="523"/>
      <c r="B203" s="422" t="s">
        <v>72</v>
      </c>
      <c r="C203" s="424"/>
      <c r="D203" s="415">
        <v>270</v>
      </c>
      <c r="E203" s="416"/>
      <c r="F203" s="415">
        <v>95</v>
      </c>
      <c r="G203" s="415">
        <v>175</v>
      </c>
      <c r="H203" s="416"/>
      <c r="I203" s="415">
        <v>185</v>
      </c>
      <c r="J203" s="416"/>
      <c r="K203" s="415">
        <v>53</v>
      </c>
      <c r="L203" s="415">
        <v>132</v>
      </c>
      <c r="M203" s="416"/>
      <c r="N203" s="415">
        <v>197</v>
      </c>
      <c r="O203" s="416"/>
      <c r="P203" s="415">
        <v>63</v>
      </c>
      <c r="Q203" s="415">
        <v>134</v>
      </c>
      <c r="R203" s="416"/>
      <c r="S203" s="415">
        <v>216</v>
      </c>
      <c r="T203" s="416"/>
      <c r="U203" s="415">
        <v>74</v>
      </c>
      <c r="V203" s="415">
        <v>142</v>
      </c>
      <c r="W203" s="416"/>
      <c r="X203" s="415">
        <v>288</v>
      </c>
      <c r="Y203" s="416"/>
      <c r="Z203" s="415">
        <v>121</v>
      </c>
      <c r="AA203" s="415">
        <v>167</v>
      </c>
      <c r="AB203" s="416"/>
    </row>
    <row r="204" spans="1:28" x14ac:dyDescent="0.2">
      <c r="A204" s="523"/>
      <c r="B204" s="422" t="s">
        <v>296</v>
      </c>
      <c r="C204" s="424"/>
      <c r="D204" s="415">
        <v>39854</v>
      </c>
      <c r="E204" s="415">
        <v>35217</v>
      </c>
      <c r="F204" s="415">
        <v>3557</v>
      </c>
      <c r="G204" s="415">
        <v>1080</v>
      </c>
      <c r="H204" s="416"/>
      <c r="I204" s="415">
        <v>39555</v>
      </c>
      <c r="J204" s="415">
        <v>35281</v>
      </c>
      <c r="K204" s="415">
        <v>3334</v>
      </c>
      <c r="L204" s="415">
        <v>940</v>
      </c>
      <c r="M204" s="416"/>
      <c r="N204" s="415">
        <v>39672</v>
      </c>
      <c r="O204" s="415">
        <v>35952</v>
      </c>
      <c r="P204" s="415">
        <v>2916</v>
      </c>
      <c r="Q204" s="415">
        <v>804</v>
      </c>
      <c r="R204" s="416"/>
      <c r="S204" s="415">
        <v>39488</v>
      </c>
      <c r="T204" s="415">
        <v>35741</v>
      </c>
      <c r="U204" s="415">
        <v>2885</v>
      </c>
      <c r="V204" s="415">
        <v>862</v>
      </c>
      <c r="W204" s="416"/>
      <c r="X204" s="415">
        <v>39234</v>
      </c>
      <c r="Y204" s="415">
        <v>35255</v>
      </c>
      <c r="Z204" s="415">
        <v>2974</v>
      </c>
      <c r="AA204" s="415">
        <v>1005</v>
      </c>
      <c r="AB204" s="416"/>
    </row>
    <row r="205" spans="1:28" x14ac:dyDescent="0.2">
      <c r="A205" s="523"/>
      <c r="B205" s="422" t="s">
        <v>74</v>
      </c>
      <c r="C205" s="424"/>
      <c r="D205" s="415">
        <v>34237</v>
      </c>
      <c r="E205" s="415">
        <v>33538</v>
      </c>
      <c r="F205" s="415">
        <v>564</v>
      </c>
      <c r="G205" s="415">
        <v>135</v>
      </c>
      <c r="H205" s="416"/>
      <c r="I205" s="415">
        <v>34099</v>
      </c>
      <c r="J205" s="415">
        <v>33554</v>
      </c>
      <c r="K205" s="415">
        <v>455</v>
      </c>
      <c r="L205" s="415">
        <v>90</v>
      </c>
      <c r="M205" s="416"/>
      <c r="N205" s="415">
        <v>34782</v>
      </c>
      <c r="O205" s="415">
        <v>34313</v>
      </c>
      <c r="P205" s="415">
        <v>369</v>
      </c>
      <c r="Q205" s="415">
        <v>100</v>
      </c>
      <c r="R205" s="416"/>
      <c r="S205" s="415">
        <v>34816</v>
      </c>
      <c r="T205" s="415">
        <v>34248</v>
      </c>
      <c r="U205" s="415">
        <v>457</v>
      </c>
      <c r="V205" s="415">
        <v>111</v>
      </c>
      <c r="W205" s="416"/>
      <c r="X205" s="415">
        <v>34202</v>
      </c>
      <c r="Y205" s="415">
        <v>33684</v>
      </c>
      <c r="Z205" s="415">
        <v>404</v>
      </c>
      <c r="AA205" s="415">
        <v>114</v>
      </c>
      <c r="AB205" s="416"/>
    </row>
    <row r="206" spans="1:28" x14ac:dyDescent="0.2">
      <c r="A206" s="523"/>
      <c r="B206" s="422" t="s">
        <v>75</v>
      </c>
      <c r="C206" s="424"/>
      <c r="D206" s="415">
        <v>1942</v>
      </c>
      <c r="E206" s="415">
        <v>1679</v>
      </c>
      <c r="F206" s="415">
        <v>75</v>
      </c>
      <c r="G206" s="415">
        <v>188</v>
      </c>
      <c r="H206" s="416"/>
      <c r="I206" s="415">
        <v>2054</v>
      </c>
      <c r="J206" s="415">
        <v>1727</v>
      </c>
      <c r="K206" s="415">
        <v>107</v>
      </c>
      <c r="L206" s="415">
        <v>220</v>
      </c>
      <c r="M206" s="416"/>
      <c r="N206" s="415">
        <v>1908</v>
      </c>
      <c r="O206" s="415">
        <v>1639</v>
      </c>
      <c r="P206" s="415">
        <v>100</v>
      </c>
      <c r="Q206" s="415">
        <v>169</v>
      </c>
      <c r="R206" s="416"/>
      <c r="S206" s="415">
        <v>1727</v>
      </c>
      <c r="T206" s="415">
        <v>1493</v>
      </c>
      <c r="U206" s="415">
        <v>78</v>
      </c>
      <c r="V206" s="415">
        <v>156</v>
      </c>
      <c r="W206" s="416"/>
      <c r="X206" s="415">
        <v>1840</v>
      </c>
      <c r="Y206" s="415">
        <v>1571</v>
      </c>
      <c r="Z206" s="415">
        <v>77</v>
      </c>
      <c r="AA206" s="415">
        <v>192</v>
      </c>
      <c r="AB206" s="416"/>
    </row>
    <row r="207" spans="1:28" x14ac:dyDescent="0.2">
      <c r="A207" s="523"/>
      <c r="B207" s="422" t="s">
        <v>76</v>
      </c>
      <c r="C207" s="424"/>
      <c r="D207" s="415">
        <v>3675</v>
      </c>
      <c r="E207" s="416"/>
      <c r="F207" s="415">
        <v>2918</v>
      </c>
      <c r="G207" s="415">
        <v>757</v>
      </c>
      <c r="H207" s="416"/>
      <c r="I207" s="415">
        <v>3402</v>
      </c>
      <c r="J207" s="416"/>
      <c r="K207" s="415">
        <v>2772</v>
      </c>
      <c r="L207" s="415">
        <v>630</v>
      </c>
      <c r="M207" s="416"/>
      <c r="N207" s="415">
        <v>2982</v>
      </c>
      <c r="O207" s="416"/>
      <c r="P207" s="415">
        <v>2447</v>
      </c>
      <c r="Q207" s="415">
        <v>535</v>
      </c>
      <c r="R207" s="416"/>
      <c r="S207" s="415">
        <v>2945</v>
      </c>
      <c r="T207" s="416"/>
      <c r="U207" s="415">
        <v>2350</v>
      </c>
      <c r="V207" s="415">
        <v>595</v>
      </c>
      <c r="W207" s="416"/>
      <c r="X207" s="415">
        <v>3192</v>
      </c>
      <c r="Y207" s="416"/>
      <c r="Z207" s="415">
        <v>2493</v>
      </c>
      <c r="AA207" s="415">
        <v>699</v>
      </c>
      <c r="AB207" s="416"/>
    </row>
    <row r="208" spans="1:28" x14ac:dyDescent="0.2">
      <c r="A208" s="523"/>
      <c r="B208" s="422" t="s">
        <v>297</v>
      </c>
      <c r="C208" s="424"/>
      <c r="D208" s="415">
        <v>685</v>
      </c>
      <c r="E208" s="416"/>
      <c r="F208" s="415">
        <v>555</v>
      </c>
      <c r="G208" s="415">
        <v>130</v>
      </c>
      <c r="H208" s="416"/>
      <c r="I208" s="415">
        <v>624</v>
      </c>
      <c r="J208" s="416"/>
      <c r="K208" s="415">
        <v>527</v>
      </c>
      <c r="L208" s="415">
        <v>97</v>
      </c>
      <c r="M208" s="416"/>
      <c r="N208" s="415">
        <v>583</v>
      </c>
      <c r="O208" s="416"/>
      <c r="P208" s="415">
        <v>491</v>
      </c>
      <c r="Q208" s="415">
        <v>92</v>
      </c>
      <c r="R208" s="416"/>
      <c r="S208" s="415">
        <v>679</v>
      </c>
      <c r="T208" s="416"/>
      <c r="U208" s="415">
        <v>576</v>
      </c>
      <c r="V208" s="415">
        <v>103</v>
      </c>
      <c r="W208" s="416"/>
      <c r="X208" s="415">
        <v>681</v>
      </c>
      <c r="Y208" s="416"/>
      <c r="Z208" s="415">
        <v>588</v>
      </c>
      <c r="AA208" s="415">
        <v>93</v>
      </c>
      <c r="AB208" s="416"/>
    </row>
    <row r="209" spans="1:28" x14ac:dyDescent="0.2">
      <c r="A209" s="523"/>
      <c r="B209" s="422" t="s">
        <v>78</v>
      </c>
      <c r="C209" s="424"/>
      <c r="D209" s="415">
        <v>71</v>
      </c>
      <c r="E209" s="416"/>
      <c r="F209" s="415">
        <v>65</v>
      </c>
      <c r="G209" s="415">
        <v>6</v>
      </c>
      <c r="H209" s="416"/>
      <c r="I209" s="415">
        <v>82</v>
      </c>
      <c r="J209" s="416"/>
      <c r="K209" s="415">
        <v>75</v>
      </c>
      <c r="L209" s="415">
        <v>7</v>
      </c>
      <c r="M209" s="416"/>
      <c r="N209" s="415">
        <v>69</v>
      </c>
      <c r="O209" s="416"/>
      <c r="P209" s="415" t="s">
        <v>549</v>
      </c>
      <c r="Q209" s="415" t="s">
        <v>549</v>
      </c>
      <c r="R209" s="416"/>
      <c r="S209" s="415">
        <v>120</v>
      </c>
      <c r="T209" s="416"/>
      <c r="U209" s="415">
        <v>108</v>
      </c>
      <c r="V209" s="415">
        <v>12</v>
      </c>
      <c r="W209" s="416"/>
      <c r="X209" s="415">
        <v>115</v>
      </c>
      <c r="Y209" s="416"/>
      <c r="Z209" s="415">
        <v>105</v>
      </c>
      <c r="AA209" s="415">
        <v>10</v>
      </c>
      <c r="AB209" s="416"/>
    </row>
    <row r="210" spans="1:28" x14ac:dyDescent="0.2">
      <c r="A210" s="523"/>
      <c r="B210" s="422" t="s">
        <v>248</v>
      </c>
      <c r="C210" s="424"/>
      <c r="D210" s="415">
        <v>614</v>
      </c>
      <c r="E210" s="416"/>
      <c r="F210" s="415">
        <v>490</v>
      </c>
      <c r="G210" s="415">
        <v>124</v>
      </c>
      <c r="H210" s="416"/>
      <c r="I210" s="415">
        <v>542</v>
      </c>
      <c r="J210" s="416"/>
      <c r="K210" s="415">
        <v>452</v>
      </c>
      <c r="L210" s="415">
        <v>90</v>
      </c>
      <c r="M210" s="416"/>
      <c r="N210" s="415">
        <v>514</v>
      </c>
      <c r="O210" s="416"/>
      <c r="P210" s="415">
        <v>424</v>
      </c>
      <c r="Q210" s="415">
        <v>90</v>
      </c>
      <c r="R210" s="416"/>
      <c r="S210" s="415">
        <v>559</v>
      </c>
      <c r="T210" s="416"/>
      <c r="U210" s="415">
        <v>468</v>
      </c>
      <c r="V210" s="415">
        <v>91</v>
      </c>
      <c r="W210" s="416"/>
      <c r="X210" s="415">
        <v>566</v>
      </c>
      <c r="Y210" s="416"/>
      <c r="Z210" s="415">
        <v>483</v>
      </c>
      <c r="AA210" s="415">
        <v>83</v>
      </c>
      <c r="AB210" s="416"/>
    </row>
    <row r="211" spans="1:28" x14ac:dyDescent="0.2">
      <c r="A211" s="523"/>
      <c r="B211" s="422" t="s">
        <v>20</v>
      </c>
      <c r="C211" s="424"/>
      <c r="D211" s="415">
        <v>1085</v>
      </c>
      <c r="E211" s="416"/>
      <c r="F211" s="415">
        <v>386</v>
      </c>
      <c r="G211" s="415">
        <v>699</v>
      </c>
      <c r="H211" s="416"/>
      <c r="I211" s="415">
        <v>911</v>
      </c>
      <c r="J211" s="416"/>
      <c r="K211" s="415">
        <v>332</v>
      </c>
      <c r="L211" s="415">
        <v>579</v>
      </c>
      <c r="M211" s="416"/>
      <c r="N211" s="415">
        <v>840</v>
      </c>
      <c r="O211" s="416"/>
      <c r="P211" s="415">
        <v>328</v>
      </c>
      <c r="Q211" s="415">
        <v>512</v>
      </c>
      <c r="R211" s="416"/>
      <c r="S211" s="415">
        <v>989</v>
      </c>
      <c r="T211" s="416"/>
      <c r="U211" s="415">
        <v>331</v>
      </c>
      <c r="V211" s="415">
        <v>658</v>
      </c>
      <c r="W211" s="416"/>
      <c r="X211" s="415">
        <v>990</v>
      </c>
      <c r="Y211" s="416"/>
      <c r="Z211" s="415">
        <v>318</v>
      </c>
      <c r="AA211" s="415">
        <v>672</v>
      </c>
      <c r="AB211" s="416"/>
    </row>
    <row r="212" spans="1:28" ht="21" x14ac:dyDescent="0.2">
      <c r="A212" s="523"/>
      <c r="B212" s="422" t="s">
        <v>447</v>
      </c>
      <c r="C212" s="424"/>
      <c r="D212" s="415">
        <v>856</v>
      </c>
      <c r="E212" s="416"/>
      <c r="F212" s="415">
        <v>265</v>
      </c>
      <c r="G212" s="415">
        <v>591</v>
      </c>
      <c r="H212" s="416"/>
      <c r="I212" s="415">
        <v>721</v>
      </c>
      <c r="J212" s="416"/>
      <c r="K212" s="415">
        <v>222</v>
      </c>
      <c r="L212" s="415">
        <v>499</v>
      </c>
      <c r="M212" s="416"/>
      <c r="N212" s="415">
        <v>635</v>
      </c>
      <c r="O212" s="416"/>
      <c r="P212" s="415">
        <v>223</v>
      </c>
      <c r="Q212" s="415">
        <v>412</v>
      </c>
      <c r="R212" s="416"/>
      <c r="S212" s="415">
        <v>789</v>
      </c>
      <c r="T212" s="416"/>
      <c r="U212" s="415">
        <v>229</v>
      </c>
      <c r="V212" s="415">
        <v>560</v>
      </c>
      <c r="W212" s="416"/>
      <c r="X212" s="415">
        <v>783</v>
      </c>
      <c r="Y212" s="416"/>
      <c r="Z212" s="415">
        <v>218</v>
      </c>
      <c r="AA212" s="415">
        <v>565</v>
      </c>
      <c r="AB212" s="416"/>
    </row>
    <row r="213" spans="1:28" x14ac:dyDescent="0.2">
      <c r="A213" s="523"/>
      <c r="B213" s="422" t="s">
        <v>448</v>
      </c>
      <c r="C213" s="424"/>
      <c r="D213" s="415">
        <v>81</v>
      </c>
      <c r="E213" s="416"/>
      <c r="F213" s="415">
        <v>61</v>
      </c>
      <c r="G213" s="415">
        <v>20</v>
      </c>
      <c r="H213" s="416"/>
      <c r="I213" s="415">
        <v>81</v>
      </c>
      <c r="J213" s="416"/>
      <c r="K213" s="415">
        <v>55</v>
      </c>
      <c r="L213" s="415">
        <v>26</v>
      </c>
      <c r="M213" s="416"/>
      <c r="N213" s="415">
        <v>82</v>
      </c>
      <c r="O213" s="416"/>
      <c r="P213" s="415">
        <v>57</v>
      </c>
      <c r="Q213" s="415">
        <v>25</v>
      </c>
      <c r="R213" s="416"/>
      <c r="S213" s="415">
        <v>80</v>
      </c>
      <c r="T213" s="416"/>
      <c r="U213" s="415">
        <v>52</v>
      </c>
      <c r="V213" s="415">
        <v>28</v>
      </c>
      <c r="W213" s="416"/>
      <c r="X213" s="415">
        <v>77</v>
      </c>
      <c r="Y213" s="416"/>
      <c r="Z213" s="415">
        <v>49</v>
      </c>
      <c r="AA213" s="415">
        <v>28</v>
      </c>
      <c r="AB213" s="416"/>
    </row>
    <row r="214" spans="1:28" x14ac:dyDescent="0.2">
      <c r="A214" s="523"/>
      <c r="B214" s="422" t="s">
        <v>298</v>
      </c>
      <c r="C214" s="424"/>
      <c r="D214" s="415">
        <v>146</v>
      </c>
      <c r="E214" s="416"/>
      <c r="F214" s="415">
        <v>59</v>
      </c>
      <c r="G214" s="415">
        <v>87</v>
      </c>
      <c r="H214" s="416"/>
      <c r="I214" s="415">
        <v>107</v>
      </c>
      <c r="J214" s="416"/>
      <c r="K214" s="415">
        <v>53</v>
      </c>
      <c r="L214" s="415">
        <v>54</v>
      </c>
      <c r="M214" s="416"/>
      <c r="N214" s="415">
        <v>122</v>
      </c>
      <c r="O214" s="416"/>
      <c r="P214" s="415">
        <v>48</v>
      </c>
      <c r="Q214" s="415">
        <v>74</v>
      </c>
      <c r="R214" s="416"/>
      <c r="S214" s="415">
        <v>119</v>
      </c>
      <c r="T214" s="416"/>
      <c r="U214" s="415">
        <v>49</v>
      </c>
      <c r="V214" s="415">
        <v>70</v>
      </c>
      <c r="W214" s="416"/>
      <c r="X214" s="415">
        <v>130</v>
      </c>
      <c r="Y214" s="416"/>
      <c r="Z214" s="415">
        <v>51</v>
      </c>
      <c r="AA214" s="415">
        <v>79</v>
      </c>
      <c r="AB214" s="416"/>
    </row>
    <row r="215" spans="1:28" x14ac:dyDescent="0.2">
      <c r="A215" s="523"/>
      <c r="B215" s="422" t="s">
        <v>80</v>
      </c>
      <c r="C215" s="424"/>
      <c r="D215" s="416"/>
      <c r="E215" s="416"/>
      <c r="F215" s="416"/>
      <c r="G215" s="416"/>
      <c r="H215" s="416"/>
      <c r="I215" s="415" t="s">
        <v>549</v>
      </c>
      <c r="J215" s="416"/>
      <c r="K215" s="415" t="s">
        <v>549</v>
      </c>
      <c r="L215" s="416"/>
      <c r="M215" s="416"/>
      <c r="N215" s="416"/>
      <c r="O215" s="416"/>
      <c r="P215" s="416"/>
      <c r="Q215" s="416"/>
      <c r="R215" s="416"/>
      <c r="S215" s="416"/>
      <c r="T215" s="416"/>
      <c r="U215" s="416"/>
      <c r="V215" s="416"/>
      <c r="W215" s="416"/>
      <c r="X215" s="416"/>
      <c r="Y215" s="416"/>
      <c r="Z215" s="416"/>
      <c r="AA215" s="416"/>
      <c r="AB215" s="416"/>
    </row>
    <row r="216" spans="1:28" x14ac:dyDescent="0.2">
      <c r="A216" s="523"/>
      <c r="B216" s="422" t="s">
        <v>81</v>
      </c>
      <c r="C216" s="424"/>
      <c r="D216" s="415" t="s">
        <v>549</v>
      </c>
      <c r="E216" s="416"/>
      <c r="F216" s="415" t="s">
        <v>549</v>
      </c>
      <c r="G216" s="415" t="s">
        <v>549</v>
      </c>
      <c r="H216" s="416"/>
      <c r="I216" s="415" t="s">
        <v>549</v>
      </c>
      <c r="J216" s="416"/>
      <c r="K216" s="415" t="s">
        <v>549</v>
      </c>
      <c r="L216" s="416"/>
      <c r="M216" s="416"/>
      <c r="N216" s="415" t="s">
        <v>549</v>
      </c>
      <c r="O216" s="416"/>
      <c r="P216" s="416"/>
      <c r="Q216" s="415" t="s">
        <v>549</v>
      </c>
      <c r="R216" s="416"/>
      <c r="S216" s="415" t="s">
        <v>549</v>
      </c>
      <c r="T216" s="416"/>
      <c r="U216" s="415" t="s">
        <v>549</v>
      </c>
      <c r="V216" s="416"/>
      <c r="W216" s="416"/>
      <c r="X216" s="416"/>
      <c r="Y216" s="416"/>
      <c r="Z216" s="416"/>
      <c r="AA216" s="416"/>
      <c r="AB216" s="416"/>
    </row>
    <row r="217" spans="1:28" x14ac:dyDescent="0.2">
      <c r="A217" s="523"/>
      <c r="B217" s="422" t="s">
        <v>82</v>
      </c>
      <c r="C217" s="424"/>
      <c r="D217" s="415">
        <v>8351</v>
      </c>
      <c r="E217" s="416"/>
      <c r="F217" s="415">
        <v>7266</v>
      </c>
      <c r="G217" s="416"/>
      <c r="H217" s="415">
        <v>1085</v>
      </c>
      <c r="I217" s="415">
        <v>8177</v>
      </c>
      <c r="J217" s="416"/>
      <c r="K217" s="415">
        <v>7137</v>
      </c>
      <c r="L217" s="416"/>
      <c r="M217" s="415">
        <v>1040</v>
      </c>
      <c r="N217" s="415">
        <v>8096</v>
      </c>
      <c r="O217" s="416"/>
      <c r="P217" s="415">
        <v>6927</v>
      </c>
      <c r="Q217" s="416"/>
      <c r="R217" s="415">
        <v>1169</v>
      </c>
      <c r="S217" s="415">
        <v>9295</v>
      </c>
      <c r="T217" s="416"/>
      <c r="U217" s="415">
        <v>7814</v>
      </c>
      <c r="V217" s="416"/>
      <c r="W217" s="415">
        <v>1481</v>
      </c>
      <c r="X217" s="415">
        <v>10520</v>
      </c>
      <c r="Y217" s="416"/>
      <c r="Z217" s="415">
        <v>8674</v>
      </c>
      <c r="AA217" s="416"/>
      <c r="AB217" s="415">
        <v>1846</v>
      </c>
    </row>
    <row r="218" spans="1:28" ht="12.75" customHeight="1" x14ac:dyDescent="0.2">
      <c r="A218" s="523" t="s">
        <v>117</v>
      </c>
      <c r="B218" s="422" t="s">
        <v>271</v>
      </c>
      <c r="C218" s="424"/>
      <c r="D218" s="415">
        <v>4463</v>
      </c>
      <c r="E218" s="415">
        <v>1861</v>
      </c>
      <c r="F218" s="415">
        <v>1982</v>
      </c>
      <c r="G218" s="415">
        <v>536</v>
      </c>
      <c r="H218" s="415">
        <v>84</v>
      </c>
      <c r="I218" s="415">
        <v>4573</v>
      </c>
      <c r="J218" s="415">
        <v>1872</v>
      </c>
      <c r="K218" s="415">
        <v>2081</v>
      </c>
      <c r="L218" s="415">
        <v>533</v>
      </c>
      <c r="M218" s="415">
        <v>87</v>
      </c>
      <c r="N218" s="415">
        <v>4628</v>
      </c>
      <c r="O218" s="415">
        <v>1985</v>
      </c>
      <c r="P218" s="415">
        <v>1945</v>
      </c>
      <c r="Q218" s="415">
        <v>589</v>
      </c>
      <c r="R218" s="415">
        <v>109</v>
      </c>
      <c r="S218" s="415">
        <v>5007</v>
      </c>
      <c r="T218" s="415">
        <v>1950</v>
      </c>
      <c r="U218" s="415">
        <v>2288</v>
      </c>
      <c r="V218" s="415">
        <v>671</v>
      </c>
      <c r="W218" s="415">
        <v>98</v>
      </c>
      <c r="X218" s="415">
        <v>4871</v>
      </c>
      <c r="Y218" s="415">
        <v>1798</v>
      </c>
      <c r="Z218" s="415">
        <v>2295</v>
      </c>
      <c r="AA218" s="415">
        <v>639</v>
      </c>
      <c r="AB218" s="415">
        <v>139</v>
      </c>
    </row>
    <row r="219" spans="1:28" x14ac:dyDescent="0.2">
      <c r="A219" s="523"/>
      <c r="B219" s="422" t="s">
        <v>295</v>
      </c>
      <c r="C219" s="424"/>
      <c r="D219" s="415">
        <v>819</v>
      </c>
      <c r="E219" s="416"/>
      <c r="F219" s="415">
        <v>519</v>
      </c>
      <c r="G219" s="415">
        <v>300</v>
      </c>
      <c r="H219" s="416"/>
      <c r="I219" s="415">
        <v>982</v>
      </c>
      <c r="J219" s="416"/>
      <c r="K219" s="415">
        <v>621</v>
      </c>
      <c r="L219" s="415">
        <v>361</v>
      </c>
      <c r="M219" s="416"/>
      <c r="N219" s="415">
        <v>956</v>
      </c>
      <c r="O219" s="416"/>
      <c r="P219" s="415">
        <v>578</v>
      </c>
      <c r="Q219" s="415">
        <v>378</v>
      </c>
      <c r="R219" s="416"/>
      <c r="S219" s="415">
        <v>1017</v>
      </c>
      <c r="T219" s="416"/>
      <c r="U219" s="415">
        <v>630</v>
      </c>
      <c r="V219" s="415">
        <v>387</v>
      </c>
      <c r="W219" s="416"/>
      <c r="X219" s="415">
        <v>1000</v>
      </c>
      <c r="Y219" s="416"/>
      <c r="Z219" s="415">
        <v>593</v>
      </c>
      <c r="AA219" s="415">
        <v>407</v>
      </c>
      <c r="AB219" s="416"/>
    </row>
    <row r="220" spans="1:28" x14ac:dyDescent="0.2">
      <c r="A220" s="523"/>
      <c r="B220" s="422" t="s">
        <v>68</v>
      </c>
      <c r="C220" s="424"/>
      <c r="D220" s="415">
        <v>662</v>
      </c>
      <c r="E220" s="416"/>
      <c r="F220" s="415">
        <v>392</v>
      </c>
      <c r="G220" s="415">
        <v>270</v>
      </c>
      <c r="H220" s="416"/>
      <c r="I220" s="415">
        <v>797</v>
      </c>
      <c r="J220" s="416"/>
      <c r="K220" s="415">
        <v>471</v>
      </c>
      <c r="L220" s="415">
        <v>326</v>
      </c>
      <c r="M220" s="416"/>
      <c r="N220" s="415">
        <v>814</v>
      </c>
      <c r="O220" s="416"/>
      <c r="P220" s="415">
        <v>459</v>
      </c>
      <c r="Q220" s="415">
        <v>355</v>
      </c>
      <c r="R220" s="416"/>
      <c r="S220" s="415">
        <v>887</v>
      </c>
      <c r="T220" s="416"/>
      <c r="U220" s="415">
        <v>521</v>
      </c>
      <c r="V220" s="415">
        <v>366</v>
      </c>
      <c r="W220" s="416"/>
      <c r="X220" s="415">
        <v>837</v>
      </c>
      <c r="Y220" s="416"/>
      <c r="Z220" s="415">
        <v>452</v>
      </c>
      <c r="AA220" s="415">
        <v>385</v>
      </c>
      <c r="AB220" s="416"/>
    </row>
    <row r="221" spans="1:28" x14ac:dyDescent="0.2">
      <c r="A221" s="523"/>
      <c r="B221" s="422" t="s">
        <v>69</v>
      </c>
      <c r="C221" s="424"/>
      <c r="D221" s="415">
        <v>133</v>
      </c>
      <c r="E221" s="416"/>
      <c r="F221" s="415">
        <v>118</v>
      </c>
      <c r="G221" s="415">
        <v>15</v>
      </c>
      <c r="H221" s="416"/>
      <c r="I221" s="415">
        <v>162</v>
      </c>
      <c r="J221" s="416"/>
      <c r="K221" s="415">
        <v>145</v>
      </c>
      <c r="L221" s="415">
        <v>17</v>
      </c>
      <c r="M221" s="416"/>
      <c r="N221" s="415">
        <v>126</v>
      </c>
      <c r="O221" s="416"/>
      <c r="P221" s="415">
        <v>113</v>
      </c>
      <c r="Q221" s="415">
        <v>13</v>
      </c>
      <c r="R221" s="416"/>
      <c r="S221" s="415">
        <v>107</v>
      </c>
      <c r="T221" s="416"/>
      <c r="U221" s="415">
        <v>99</v>
      </c>
      <c r="V221" s="415">
        <v>8</v>
      </c>
      <c r="W221" s="416"/>
      <c r="X221" s="415">
        <v>145</v>
      </c>
      <c r="Y221" s="416"/>
      <c r="Z221" s="415">
        <v>134</v>
      </c>
      <c r="AA221" s="415">
        <v>11</v>
      </c>
      <c r="AB221" s="416"/>
    </row>
    <row r="222" spans="1:28" x14ac:dyDescent="0.2">
      <c r="A222" s="523"/>
      <c r="B222" s="422" t="s">
        <v>72</v>
      </c>
      <c r="C222" s="424"/>
      <c r="D222" s="415">
        <v>24</v>
      </c>
      <c r="E222" s="416"/>
      <c r="F222" s="415">
        <v>9</v>
      </c>
      <c r="G222" s="415">
        <v>15</v>
      </c>
      <c r="H222" s="416"/>
      <c r="I222" s="415">
        <v>23</v>
      </c>
      <c r="J222" s="416"/>
      <c r="K222" s="415">
        <v>5</v>
      </c>
      <c r="L222" s="415">
        <v>18</v>
      </c>
      <c r="M222" s="416"/>
      <c r="N222" s="415">
        <v>16</v>
      </c>
      <c r="O222" s="416"/>
      <c r="P222" s="415">
        <v>6</v>
      </c>
      <c r="Q222" s="415">
        <v>10</v>
      </c>
      <c r="R222" s="416"/>
      <c r="S222" s="415">
        <v>23</v>
      </c>
      <c r="T222" s="416"/>
      <c r="U222" s="415">
        <v>10</v>
      </c>
      <c r="V222" s="415">
        <v>13</v>
      </c>
      <c r="W222" s="416"/>
      <c r="X222" s="415">
        <v>18</v>
      </c>
      <c r="Y222" s="416"/>
      <c r="Z222" s="415">
        <v>7</v>
      </c>
      <c r="AA222" s="415">
        <v>11</v>
      </c>
      <c r="AB222" s="416"/>
    </row>
    <row r="223" spans="1:28" x14ac:dyDescent="0.2">
      <c r="A223" s="523"/>
      <c r="B223" s="422" t="s">
        <v>296</v>
      </c>
      <c r="C223" s="424"/>
      <c r="D223" s="415">
        <v>2357</v>
      </c>
      <c r="E223" s="415">
        <v>1861</v>
      </c>
      <c r="F223" s="415">
        <v>313</v>
      </c>
      <c r="G223" s="415">
        <v>183</v>
      </c>
      <c r="H223" s="416"/>
      <c r="I223" s="415">
        <v>2330</v>
      </c>
      <c r="J223" s="415">
        <v>1872</v>
      </c>
      <c r="K223" s="415">
        <v>327</v>
      </c>
      <c r="L223" s="415">
        <v>131</v>
      </c>
      <c r="M223" s="416"/>
      <c r="N223" s="415">
        <v>2454</v>
      </c>
      <c r="O223" s="415">
        <v>1985</v>
      </c>
      <c r="P223" s="415">
        <v>306</v>
      </c>
      <c r="Q223" s="415">
        <v>163</v>
      </c>
      <c r="R223" s="416"/>
      <c r="S223" s="415">
        <v>2489</v>
      </c>
      <c r="T223" s="415">
        <v>1950</v>
      </c>
      <c r="U223" s="415">
        <v>336</v>
      </c>
      <c r="V223" s="415">
        <v>203</v>
      </c>
      <c r="W223" s="416"/>
      <c r="X223" s="415">
        <v>2339</v>
      </c>
      <c r="Y223" s="415">
        <v>1798</v>
      </c>
      <c r="Z223" s="415">
        <v>360</v>
      </c>
      <c r="AA223" s="415">
        <v>181</v>
      </c>
      <c r="AB223" s="416"/>
    </row>
    <row r="224" spans="1:28" x14ac:dyDescent="0.2">
      <c r="A224" s="523"/>
      <c r="B224" s="422" t="s">
        <v>74</v>
      </c>
      <c r="C224" s="424"/>
      <c r="D224" s="415">
        <v>1631</v>
      </c>
      <c r="E224" s="415">
        <v>1577</v>
      </c>
      <c r="F224" s="415">
        <v>37</v>
      </c>
      <c r="G224" s="415">
        <v>17</v>
      </c>
      <c r="H224" s="416"/>
      <c r="I224" s="415">
        <v>1670</v>
      </c>
      <c r="J224" s="415">
        <v>1627</v>
      </c>
      <c r="K224" s="415">
        <v>35</v>
      </c>
      <c r="L224" s="415">
        <v>8</v>
      </c>
      <c r="M224" s="416"/>
      <c r="N224" s="415">
        <v>1824</v>
      </c>
      <c r="O224" s="415">
        <v>1766</v>
      </c>
      <c r="P224" s="415">
        <v>49</v>
      </c>
      <c r="Q224" s="415">
        <v>9</v>
      </c>
      <c r="R224" s="416"/>
      <c r="S224" s="415">
        <v>1768</v>
      </c>
      <c r="T224" s="415">
        <v>1702</v>
      </c>
      <c r="U224" s="415">
        <v>40</v>
      </c>
      <c r="V224" s="415">
        <v>26</v>
      </c>
      <c r="W224" s="416"/>
      <c r="X224" s="415">
        <v>1601</v>
      </c>
      <c r="Y224" s="415">
        <v>1546</v>
      </c>
      <c r="Z224" s="415">
        <v>38</v>
      </c>
      <c r="AA224" s="415">
        <v>17</v>
      </c>
      <c r="AB224" s="416"/>
    </row>
    <row r="225" spans="1:28" x14ac:dyDescent="0.2">
      <c r="A225" s="523"/>
      <c r="B225" s="422" t="s">
        <v>75</v>
      </c>
      <c r="C225" s="424"/>
      <c r="D225" s="415">
        <v>338</v>
      </c>
      <c r="E225" s="415">
        <v>284</v>
      </c>
      <c r="F225" s="415">
        <v>5</v>
      </c>
      <c r="G225" s="415">
        <v>49</v>
      </c>
      <c r="H225" s="416"/>
      <c r="I225" s="415">
        <v>287</v>
      </c>
      <c r="J225" s="415">
        <v>245</v>
      </c>
      <c r="K225" s="415">
        <v>11</v>
      </c>
      <c r="L225" s="415">
        <v>31</v>
      </c>
      <c r="M225" s="416"/>
      <c r="N225" s="415">
        <v>286</v>
      </c>
      <c r="O225" s="415">
        <v>219</v>
      </c>
      <c r="P225" s="415">
        <v>12</v>
      </c>
      <c r="Q225" s="415">
        <v>55</v>
      </c>
      <c r="R225" s="416"/>
      <c r="S225" s="415">
        <v>330</v>
      </c>
      <c r="T225" s="415">
        <v>248</v>
      </c>
      <c r="U225" s="415">
        <v>9</v>
      </c>
      <c r="V225" s="415">
        <v>73</v>
      </c>
      <c r="W225" s="416"/>
      <c r="X225" s="415">
        <v>311</v>
      </c>
      <c r="Y225" s="415">
        <v>252</v>
      </c>
      <c r="Z225" s="415">
        <v>14</v>
      </c>
      <c r="AA225" s="415">
        <v>45</v>
      </c>
      <c r="AB225" s="416"/>
    </row>
    <row r="226" spans="1:28" x14ac:dyDescent="0.2">
      <c r="A226" s="523"/>
      <c r="B226" s="422" t="s">
        <v>76</v>
      </c>
      <c r="C226" s="424"/>
      <c r="D226" s="415">
        <v>388</v>
      </c>
      <c r="E226" s="416"/>
      <c r="F226" s="415">
        <v>271</v>
      </c>
      <c r="G226" s="415">
        <v>117</v>
      </c>
      <c r="H226" s="416"/>
      <c r="I226" s="415">
        <v>373</v>
      </c>
      <c r="J226" s="416"/>
      <c r="K226" s="415">
        <v>281</v>
      </c>
      <c r="L226" s="415">
        <v>92</v>
      </c>
      <c r="M226" s="416"/>
      <c r="N226" s="415">
        <v>344</v>
      </c>
      <c r="O226" s="416"/>
      <c r="P226" s="415">
        <v>245</v>
      </c>
      <c r="Q226" s="415">
        <v>99</v>
      </c>
      <c r="R226" s="416"/>
      <c r="S226" s="415">
        <v>391</v>
      </c>
      <c r="T226" s="416"/>
      <c r="U226" s="415">
        <v>287</v>
      </c>
      <c r="V226" s="415">
        <v>104</v>
      </c>
      <c r="W226" s="416"/>
      <c r="X226" s="415">
        <v>427</v>
      </c>
      <c r="Y226" s="416"/>
      <c r="Z226" s="415">
        <v>308</v>
      </c>
      <c r="AA226" s="415">
        <v>119</v>
      </c>
      <c r="AB226" s="416"/>
    </row>
    <row r="227" spans="1:28" x14ac:dyDescent="0.2">
      <c r="A227" s="523"/>
      <c r="B227" s="422" t="s">
        <v>297</v>
      </c>
      <c r="C227" s="424"/>
      <c r="D227" s="415">
        <v>58</v>
      </c>
      <c r="E227" s="416"/>
      <c r="F227" s="415">
        <v>29</v>
      </c>
      <c r="G227" s="415">
        <v>29</v>
      </c>
      <c r="H227" s="416"/>
      <c r="I227" s="415">
        <v>64</v>
      </c>
      <c r="J227" s="416"/>
      <c r="K227" s="415">
        <v>47</v>
      </c>
      <c r="L227" s="415">
        <v>17</v>
      </c>
      <c r="M227" s="416"/>
      <c r="N227" s="415">
        <v>56</v>
      </c>
      <c r="O227" s="416"/>
      <c r="P227" s="415">
        <v>39</v>
      </c>
      <c r="Q227" s="415">
        <v>17</v>
      </c>
      <c r="R227" s="416"/>
      <c r="S227" s="415">
        <v>70</v>
      </c>
      <c r="T227" s="416"/>
      <c r="U227" s="415">
        <v>44</v>
      </c>
      <c r="V227" s="415">
        <v>26</v>
      </c>
      <c r="W227" s="416"/>
      <c r="X227" s="415">
        <v>55</v>
      </c>
      <c r="Y227" s="416"/>
      <c r="Z227" s="415">
        <v>39</v>
      </c>
      <c r="AA227" s="415">
        <v>16</v>
      </c>
      <c r="AB227" s="416"/>
    </row>
    <row r="228" spans="1:28" x14ac:dyDescent="0.2">
      <c r="A228" s="523"/>
      <c r="B228" s="422" t="s">
        <v>78</v>
      </c>
      <c r="C228" s="424"/>
      <c r="D228" s="415">
        <v>4</v>
      </c>
      <c r="E228" s="416"/>
      <c r="F228" s="415" t="s">
        <v>549</v>
      </c>
      <c r="G228" s="415" t="s">
        <v>549</v>
      </c>
      <c r="H228" s="416"/>
      <c r="I228" s="415">
        <v>13</v>
      </c>
      <c r="J228" s="416"/>
      <c r="K228" s="415">
        <v>13</v>
      </c>
      <c r="L228" s="416"/>
      <c r="M228" s="416"/>
      <c r="N228" s="415">
        <v>6</v>
      </c>
      <c r="O228" s="416"/>
      <c r="P228" s="415" t="s">
        <v>549</v>
      </c>
      <c r="Q228" s="415" t="s">
        <v>549</v>
      </c>
      <c r="R228" s="416"/>
      <c r="S228" s="415">
        <v>13</v>
      </c>
      <c r="T228" s="416"/>
      <c r="U228" s="415">
        <v>9</v>
      </c>
      <c r="V228" s="415">
        <v>4</v>
      </c>
      <c r="W228" s="416"/>
      <c r="X228" s="415">
        <v>10</v>
      </c>
      <c r="Y228" s="416"/>
      <c r="Z228" s="415">
        <v>10</v>
      </c>
      <c r="AA228" s="416"/>
      <c r="AB228" s="416"/>
    </row>
    <row r="229" spans="1:28" x14ac:dyDescent="0.2">
      <c r="A229" s="523"/>
      <c r="B229" s="422" t="s">
        <v>248</v>
      </c>
      <c r="C229" s="424"/>
      <c r="D229" s="415">
        <v>54</v>
      </c>
      <c r="E229" s="416"/>
      <c r="F229" s="415">
        <v>26</v>
      </c>
      <c r="G229" s="415">
        <v>28</v>
      </c>
      <c r="H229" s="416"/>
      <c r="I229" s="415">
        <v>51</v>
      </c>
      <c r="J229" s="416"/>
      <c r="K229" s="415">
        <v>34</v>
      </c>
      <c r="L229" s="415">
        <v>17</v>
      </c>
      <c r="M229" s="416"/>
      <c r="N229" s="415">
        <v>50</v>
      </c>
      <c r="O229" s="416"/>
      <c r="P229" s="415">
        <v>35</v>
      </c>
      <c r="Q229" s="415">
        <v>15</v>
      </c>
      <c r="R229" s="416"/>
      <c r="S229" s="415">
        <v>57</v>
      </c>
      <c r="T229" s="416"/>
      <c r="U229" s="415">
        <v>35</v>
      </c>
      <c r="V229" s="415">
        <v>22</v>
      </c>
      <c r="W229" s="416"/>
      <c r="X229" s="415">
        <v>45</v>
      </c>
      <c r="Y229" s="416"/>
      <c r="Z229" s="415">
        <v>29</v>
      </c>
      <c r="AA229" s="415">
        <v>16</v>
      </c>
      <c r="AB229" s="416"/>
    </row>
    <row r="230" spans="1:28" x14ac:dyDescent="0.2">
      <c r="A230" s="523"/>
      <c r="B230" s="422" t="s">
        <v>20</v>
      </c>
      <c r="C230" s="424"/>
      <c r="D230" s="415">
        <v>45</v>
      </c>
      <c r="E230" s="416"/>
      <c r="F230" s="415">
        <v>21</v>
      </c>
      <c r="G230" s="415">
        <v>24</v>
      </c>
      <c r="H230" s="416"/>
      <c r="I230" s="415">
        <v>52</v>
      </c>
      <c r="J230" s="416"/>
      <c r="K230" s="415">
        <v>28</v>
      </c>
      <c r="L230" s="415">
        <v>24</v>
      </c>
      <c r="M230" s="416"/>
      <c r="N230" s="415">
        <v>57</v>
      </c>
      <c r="O230" s="416"/>
      <c r="P230" s="415">
        <v>26</v>
      </c>
      <c r="Q230" s="415">
        <v>31</v>
      </c>
      <c r="R230" s="416"/>
      <c r="S230" s="415">
        <v>89</v>
      </c>
      <c r="T230" s="416"/>
      <c r="U230" s="415">
        <v>34</v>
      </c>
      <c r="V230" s="415">
        <v>55</v>
      </c>
      <c r="W230" s="416"/>
      <c r="X230" s="415">
        <v>69</v>
      </c>
      <c r="Y230" s="416"/>
      <c r="Z230" s="415">
        <v>34</v>
      </c>
      <c r="AA230" s="415">
        <v>35</v>
      </c>
      <c r="AB230" s="416"/>
    </row>
    <row r="231" spans="1:28" ht="21" x14ac:dyDescent="0.2">
      <c r="A231" s="523"/>
      <c r="B231" s="422" t="s">
        <v>447</v>
      </c>
      <c r="C231" s="424"/>
      <c r="D231" s="415">
        <v>29</v>
      </c>
      <c r="E231" s="416"/>
      <c r="F231" s="415">
        <v>12</v>
      </c>
      <c r="G231" s="415">
        <v>17</v>
      </c>
      <c r="H231" s="416"/>
      <c r="I231" s="415">
        <v>36</v>
      </c>
      <c r="J231" s="416"/>
      <c r="K231" s="415">
        <v>19</v>
      </c>
      <c r="L231" s="415">
        <v>17</v>
      </c>
      <c r="M231" s="416"/>
      <c r="N231" s="415">
        <v>45</v>
      </c>
      <c r="O231" s="416"/>
      <c r="P231" s="415">
        <v>21</v>
      </c>
      <c r="Q231" s="415">
        <v>24</v>
      </c>
      <c r="R231" s="416"/>
      <c r="S231" s="415">
        <v>68</v>
      </c>
      <c r="T231" s="416"/>
      <c r="U231" s="415">
        <v>22</v>
      </c>
      <c r="V231" s="415">
        <v>46</v>
      </c>
      <c r="W231" s="416"/>
      <c r="X231" s="415">
        <v>46</v>
      </c>
      <c r="Y231" s="416"/>
      <c r="Z231" s="415">
        <v>23</v>
      </c>
      <c r="AA231" s="415">
        <v>23</v>
      </c>
      <c r="AB231" s="416"/>
    </row>
    <row r="232" spans="1:28" x14ac:dyDescent="0.2">
      <c r="A232" s="523"/>
      <c r="B232" s="422" t="s">
        <v>448</v>
      </c>
      <c r="C232" s="424"/>
      <c r="D232" s="415">
        <v>5</v>
      </c>
      <c r="E232" s="416"/>
      <c r="F232" s="415">
        <v>5</v>
      </c>
      <c r="G232" s="416"/>
      <c r="H232" s="416"/>
      <c r="I232" s="415">
        <v>5</v>
      </c>
      <c r="J232" s="416"/>
      <c r="K232" s="415" t="s">
        <v>549</v>
      </c>
      <c r="L232" s="415" t="s">
        <v>549</v>
      </c>
      <c r="M232" s="416"/>
      <c r="N232" s="415" t="s">
        <v>549</v>
      </c>
      <c r="O232" s="416"/>
      <c r="P232" s="415" t="s">
        <v>549</v>
      </c>
      <c r="Q232" s="415" t="s">
        <v>549</v>
      </c>
      <c r="R232" s="416"/>
      <c r="S232" s="415">
        <v>5</v>
      </c>
      <c r="T232" s="416"/>
      <c r="U232" s="415" t="s">
        <v>549</v>
      </c>
      <c r="V232" s="415" t="s">
        <v>549</v>
      </c>
      <c r="W232" s="416"/>
      <c r="X232" s="415">
        <v>12</v>
      </c>
      <c r="Y232" s="416"/>
      <c r="Z232" s="415">
        <v>7</v>
      </c>
      <c r="AA232" s="415">
        <v>5</v>
      </c>
      <c r="AB232" s="416"/>
    </row>
    <row r="233" spans="1:28" x14ac:dyDescent="0.2">
      <c r="A233" s="523"/>
      <c r="B233" s="422" t="s">
        <v>298</v>
      </c>
      <c r="C233" s="424"/>
      <c r="D233" s="415">
        <v>11</v>
      </c>
      <c r="E233" s="416"/>
      <c r="F233" s="415">
        <v>4</v>
      </c>
      <c r="G233" s="415">
        <v>7</v>
      </c>
      <c r="H233" s="416"/>
      <c r="I233" s="415">
        <v>11</v>
      </c>
      <c r="J233" s="416"/>
      <c r="K233" s="415">
        <v>5</v>
      </c>
      <c r="L233" s="415">
        <v>6</v>
      </c>
      <c r="M233" s="416"/>
      <c r="N233" s="415">
        <v>10</v>
      </c>
      <c r="O233" s="416"/>
      <c r="P233" s="415">
        <v>4</v>
      </c>
      <c r="Q233" s="415">
        <v>6</v>
      </c>
      <c r="R233" s="416"/>
      <c r="S233" s="415">
        <v>16</v>
      </c>
      <c r="T233" s="416"/>
      <c r="U233" s="415">
        <v>9</v>
      </c>
      <c r="V233" s="415">
        <v>7</v>
      </c>
      <c r="W233" s="416"/>
      <c r="X233" s="415">
        <v>11</v>
      </c>
      <c r="Y233" s="416"/>
      <c r="Z233" s="415">
        <v>4</v>
      </c>
      <c r="AA233" s="415">
        <v>7</v>
      </c>
      <c r="AB233" s="416"/>
    </row>
    <row r="234" spans="1:28" x14ac:dyDescent="0.2">
      <c r="A234" s="523"/>
      <c r="B234" s="422" t="s">
        <v>80</v>
      </c>
      <c r="C234" s="424"/>
      <c r="D234" s="416"/>
      <c r="E234" s="416"/>
      <c r="F234" s="416"/>
      <c r="G234" s="416"/>
      <c r="H234" s="416"/>
      <c r="I234" s="416"/>
      <c r="J234" s="416"/>
      <c r="K234" s="416"/>
      <c r="L234" s="416"/>
      <c r="M234" s="416"/>
      <c r="N234" s="416"/>
      <c r="O234" s="416"/>
      <c r="P234" s="416"/>
      <c r="Q234" s="416"/>
      <c r="R234" s="416"/>
      <c r="S234" s="416"/>
      <c r="T234" s="416"/>
      <c r="U234" s="416"/>
      <c r="V234" s="416"/>
      <c r="W234" s="416"/>
      <c r="X234" s="416"/>
      <c r="Y234" s="416"/>
      <c r="Z234" s="416"/>
      <c r="AA234" s="416"/>
      <c r="AB234" s="416"/>
    </row>
    <row r="235" spans="1:28" x14ac:dyDescent="0.2">
      <c r="A235" s="523"/>
      <c r="B235" s="422" t="s">
        <v>81</v>
      </c>
      <c r="C235" s="424"/>
      <c r="D235" s="416"/>
      <c r="E235" s="416"/>
      <c r="F235" s="416"/>
      <c r="G235" s="416"/>
      <c r="H235" s="416"/>
      <c r="I235" s="416"/>
      <c r="J235" s="416"/>
      <c r="K235" s="416"/>
      <c r="L235" s="416"/>
      <c r="M235" s="416"/>
      <c r="N235" s="416"/>
      <c r="O235" s="416"/>
      <c r="P235" s="416"/>
      <c r="Q235" s="416"/>
      <c r="R235" s="416"/>
      <c r="S235" s="416"/>
      <c r="T235" s="416"/>
      <c r="U235" s="416"/>
      <c r="V235" s="416"/>
      <c r="W235" s="416"/>
      <c r="X235" s="416"/>
      <c r="Y235" s="416"/>
      <c r="Z235" s="416"/>
      <c r="AA235" s="416"/>
      <c r="AB235" s="416"/>
    </row>
    <row r="236" spans="1:28" x14ac:dyDescent="0.2">
      <c r="A236" s="523"/>
      <c r="B236" s="422" t="s">
        <v>82</v>
      </c>
      <c r="C236" s="424"/>
      <c r="D236" s="415">
        <v>1184</v>
      </c>
      <c r="E236" s="416"/>
      <c r="F236" s="415">
        <v>1100</v>
      </c>
      <c r="G236" s="416"/>
      <c r="H236" s="415">
        <v>84</v>
      </c>
      <c r="I236" s="415">
        <v>1145</v>
      </c>
      <c r="J236" s="416"/>
      <c r="K236" s="415">
        <v>1058</v>
      </c>
      <c r="L236" s="416"/>
      <c r="M236" s="415">
        <v>87</v>
      </c>
      <c r="N236" s="415">
        <v>1105</v>
      </c>
      <c r="O236" s="416"/>
      <c r="P236" s="415">
        <v>996</v>
      </c>
      <c r="Q236" s="416"/>
      <c r="R236" s="415">
        <v>109</v>
      </c>
      <c r="S236" s="415">
        <v>1342</v>
      </c>
      <c r="T236" s="416"/>
      <c r="U236" s="415">
        <v>1244</v>
      </c>
      <c r="V236" s="416"/>
      <c r="W236" s="415">
        <v>98</v>
      </c>
      <c r="X236" s="415">
        <v>1408</v>
      </c>
      <c r="Y236" s="416"/>
      <c r="Z236" s="415">
        <v>1269</v>
      </c>
      <c r="AA236" s="416"/>
      <c r="AB236" s="415">
        <v>139</v>
      </c>
    </row>
    <row r="237" spans="1:28" ht="12.75" customHeight="1" x14ac:dyDescent="0.2">
      <c r="A237" s="523" t="s">
        <v>125</v>
      </c>
      <c r="B237" s="422" t="s">
        <v>271</v>
      </c>
      <c r="C237" s="424"/>
      <c r="D237" s="415">
        <v>76789</v>
      </c>
      <c r="E237" s="415">
        <v>37247</v>
      </c>
      <c r="F237" s="415">
        <v>27802</v>
      </c>
      <c r="G237" s="415">
        <v>5225</v>
      </c>
      <c r="H237" s="415">
        <v>6515</v>
      </c>
      <c r="I237" s="415">
        <v>76186</v>
      </c>
      <c r="J237" s="415">
        <v>37388</v>
      </c>
      <c r="K237" s="415">
        <v>28149</v>
      </c>
      <c r="L237" s="415">
        <v>4550</v>
      </c>
      <c r="M237" s="415">
        <v>6099</v>
      </c>
      <c r="N237" s="415">
        <v>75808</v>
      </c>
      <c r="O237" s="415">
        <v>37623</v>
      </c>
      <c r="P237" s="415">
        <v>26766</v>
      </c>
      <c r="Q237" s="415">
        <v>4620</v>
      </c>
      <c r="R237" s="415">
        <v>6799</v>
      </c>
      <c r="S237" s="415">
        <v>76435</v>
      </c>
      <c r="T237" s="415">
        <v>36222</v>
      </c>
      <c r="U237" s="415">
        <v>28286</v>
      </c>
      <c r="V237" s="415">
        <v>4832</v>
      </c>
      <c r="W237" s="415">
        <v>7095</v>
      </c>
      <c r="X237" s="415">
        <v>78324</v>
      </c>
      <c r="Y237" s="415">
        <v>35417</v>
      </c>
      <c r="Z237" s="415">
        <v>28842</v>
      </c>
      <c r="AA237" s="415">
        <v>5733</v>
      </c>
      <c r="AB237" s="415">
        <v>8332</v>
      </c>
    </row>
    <row r="238" spans="1:28" x14ac:dyDescent="0.2">
      <c r="A238" s="523"/>
      <c r="B238" s="422" t="s">
        <v>295</v>
      </c>
      <c r="C238" s="424"/>
      <c r="D238" s="415">
        <v>7948</v>
      </c>
      <c r="E238" s="416"/>
      <c r="F238" s="415">
        <v>6218</v>
      </c>
      <c r="G238" s="415">
        <v>1730</v>
      </c>
      <c r="H238" s="416"/>
      <c r="I238" s="415">
        <v>8010</v>
      </c>
      <c r="J238" s="416"/>
      <c r="K238" s="415">
        <v>6379</v>
      </c>
      <c r="L238" s="415">
        <v>1631</v>
      </c>
      <c r="M238" s="416"/>
      <c r="N238" s="415">
        <v>7768</v>
      </c>
      <c r="O238" s="416"/>
      <c r="P238" s="415">
        <v>6218</v>
      </c>
      <c r="Q238" s="415">
        <v>1550</v>
      </c>
      <c r="R238" s="416"/>
      <c r="S238" s="415">
        <v>7875</v>
      </c>
      <c r="T238" s="416"/>
      <c r="U238" s="415">
        <v>6176</v>
      </c>
      <c r="V238" s="415">
        <v>1699</v>
      </c>
      <c r="W238" s="416"/>
      <c r="X238" s="415">
        <v>8817</v>
      </c>
      <c r="Y238" s="416"/>
      <c r="Z238" s="415">
        <v>6647</v>
      </c>
      <c r="AA238" s="415">
        <v>2170</v>
      </c>
      <c r="AB238" s="416"/>
    </row>
    <row r="239" spans="1:28" x14ac:dyDescent="0.2">
      <c r="A239" s="523"/>
      <c r="B239" s="422" t="s">
        <v>68</v>
      </c>
      <c r="C239" s="424"/>
      <c r="D239" s="415">
        <v>6611</v>
      </c>
      <c r="E239" s="416"/>
      <c r="F239" s="415">
        <v>5029</v>
      </c>
      <c r="G239" s="415">
        <v>1582</v>
      </c>
      <c r="H239" s="416"/>
      <c r="I239" s="415">
        <v>6456</v>
      </c>
      <c r="J239" s="416"/>
      <c r="K239" s="415">
        <v>5017</v>
      </c>
      <c r="L239" s="415">
        <v>1439</v>
      </c>
      <c r="M239" s="416"/>
      <c r="N239" s="415">
        <v>6156</v>
      </c>
      <c r="O239" s="416"/>
      <c r="P239" s="415">
        <v>4777</v>
      </c>
      <c r="Q239" s="415">
        <v>1379</v>
      </c>
      <c r="R239" s="416"/>
      <c r="S239" s="415">
        <v>6307</v>
      </c>
      <c r="T239" s="416"/>
      <c r="U239" s="415">
        <v>4779</v>
      </c>
      <c r="V239" s="415">
        <v>1528</v>
      </c>
      <c r="W239" s="416"/>
      <c r="X239" s="415">
        <v>7266</v>
      </c>
      <c r="Y239" s="416"/>
      <c r="Z239" s="415">
        <v>5263</v>
      </c>
      <c r="AA239" s="415">
        <v>2003</v>
      </c>
      <c r="AB239" s="416"/>
    </row>
    <row r="240" spans="1:28" x14ac:dyDescent="0.2">
      <c r="A240" s="523"/>
      <c r="B240" s="422" t="s">
        <v>69</v>
      </c>
      <c r="C240" s="424"/>
      <c r="D240" s="415">
        <v>1192</v>
      </c>
      <c r="E240" s="416"/>
      <c r="F240" s="415">
        <v>1111</v>
      </c>
      <c r="G240" s="415">
        <v>81</v>
      </c>
      <c r="H240" s="416"/>
      <c r="I240" s="415">
        <v>1384</v>
      </c>
      <c r="J240" s="416"/>
      <c r="K240" s="415">
        <v>1300</v>
      </c>
      <c r="L240" s="415">
        <v>84</v>
      </c>
      <c r="M240" s="416"/>
      <c r="N240" s="415">
        <v>1469</v>
      </c>
      <c r="O240" s="416"/>
      <c r="P240" s="415">
        <v>1377</v>
      </c>
      <c r="Q240" s="415">
        <v>92</v>
      </c>
      <c r="R240" s="416"/>
      <c r="S240" s="415">
        <v>1439</v>
      </c>
      <c r="T240" s="416"/>
      <c r="U240" s="415">
        <v>1334</v>
      </c>
      <c r="V240" s="415">
        <v>105</v>
      </c>
      <c r="W240" s="416"/>
      <c r="X240" s="415">
        <v>1434</v>
      </c>
      <c r="Y240" s="416"/>
      <c r="Z240" s="415">
        <v>1316</v>
      </c>
      <c r="AA240" s="415">
        <v>118</v>
      </c>
      <c r="AB240" s="416"/>
    </row>
    <row r="241" spans="1:28" x14ac:dyDescent="0.2">
      <c r="A241" s="523"/>
      <c r="B241" s="422" t="s">
        <v>72</v>
      </c>
      <c r="C241" s="424"/>
      <c r="D241" s="415">
        <v>145</v>
      </c>
      <c r="E241" s="416"/>
      <c r="F241" s="415">
        <v>78</v>
      </c>
      <c r="G241" s="415">
        <v>67</v>
      </c>
      <c r="H241" s="416"/>
      <c r="I241" s="415">
        <v>170</v>
      </c>
      <c r="J241" s="416"/>
      <c r="K241" s="415">
        <v>62</v>
      </c>
      <c r="L241" s="415">
        <v>108</v>
      </c>
      <c r="M241" s="416"/>
      <c r="N241" s="415">
        <v>143</v>
      </c>
      <c r="O241" s="416"/>
      <c r="P241" s="415">
        <v>64</v>
      </c>
      <c r="Q241" s="415">
        <v>79</v>
      </c>
      <c r="R241" s="416"/>
      <c r="S241" s="415">
        <v>129</v>
      </c>
      <c r="T241" s="416"/>
      <c r="U241" s="415">
        <v>63</v>
      </c>
      <c r="V241" s="415">
        <v>66</v>
      </c>
      <c r="W241" s="416"/>
      <c r="X241" s="415">
        <v>117</v>
      </c>
      <c r="Y241" s="416"/>
      <c r="Z241" s="415">
        <v>68</v>
      </c>
      <c r="AA241" s="415">
        <v>49</v>
      </c>
      <c r="AB241" s="416"/>
    </row>
    <row r="242" spans="1:28" x14ac:dyDescent="0.2">
      <c r="A242" s="523"/>
      <c r="B242" s="422" t="s">
        <v>296</v>
      </c>
      <c r="C242" s="424"/>
      <c r="D242" s="415">
        <v>45264</v>
      </c>
      <c r="E242" s="415">
        <v>37247</v>
      </c>
      <c r="F242" s="415">
        <v>5629</v>
      </c>
      <c r="G242" s="415">
        <v>2388</v>
      </c>
      <c r="H242" s="416"/>
      <c r="I242" s="415">
        <v>44935</v>
      </c>
      <c r="J242" s="415">
        <v>37388</v>
      </c>
      <c r="K242" s="415">
        <v>5637</v>
      </c>
      <c r="L242" s="415">
        <v>1910</v>
      </c>
      <c r="M242" s="416"/>
      <c r="N242" s="415">
        <v>44609</v>
      </c>
      <c r="O242" s="415">
        <v>37623</v>
      </c>
      <c r="P242" s="415">
        <v>4999</v>
      </c>
      <c r="Q242" s="415">
        <v>1987</v>
      </c>
      <c r="R242" s="416"/>
      <c r="S242" s="415">
        <v>43162</v>
      </c>
      <c r="T242" s="415">
        <v>36222</v>
      </c>
      <c r="U242" s="415">
        <v>5045</v>
      </c>
      <c r="V242" s="415">
        <v>1895</v>
      </c>
      <c r="W242" s="416"/>
      <c r="X242" s="415">
        <v>42261</v>
      </c>
      <c r="Y242" s="415">
        <v>35417</v>
      </c>
      <c r="Z242" s="415">
        <v>4618</v>
      </c>
      <c r="AA242" s="415">
        <v>2226</v>
      </c>
      <c r="AB242" s="416"/>
    </row>
    <row r="243" spans="1:28" x14ac:dyDescent="0.2">
      <c r="A243" s="523"/>
      <c r="B243" s="422" t="s">
        <v>74</v>
      </c>
      <c r="C243" s="424"/>
      <c r="D243" s="415">
        <v>33433</v>
      </c>
      <c r="E243" s="415">
        <v>32708</v>
      </c>
      <c r="F243" s="415">
        <v>577</v>
      </c>
      <c r="G243" s="415">
        <v>148</v>
      </c>
      <c r="H243" s="416"/>
      <c r="I243" s="415">
        <v>33907</v>
      </c>
      <c r="J243" s="415">
        <v>33210</v>
      </c>
      <c r="K243" s="415">
        <v>553</v>
      </c>
      <c r="L243" s="415">
        <v>144</v>
      </c>
      <c r="M243" s="416"/>
      <c r="N243" s="415">
        <v>34291</v>
      </c>
      <c r="O243" s="415">
        <v>33617</v>
      </c>
      <c r="P243" s="415">
        <v>531</v>
      </c>
      <c r="Q243" s="415">
        <v>143</v>
      </c>
      <c r="R243" s="416"/>
      <c r="S243" s="415">
        <v>33106</v>
      </c>
      <c r="T243" s="415">
        <v>32455</v>
      </c>
      <c r="U243" s="415">
        <v>492</v>
      </c>
      <c r="V243" s="415">
        <v>159</v>
      </c>
      <c r="W243" s="416"/>
      <c r="X243" s="415">
        <v>32265</v>
      </c>
      <c r="Y243" s="415">
        <v>31669</v>
      </c>
      <c r="Z243" s="415">
        <v>426</v>
      </c>
      <c r="AA243" s="415">
        <v>170</v>
      </c>
      <c r="AB243" s="416"/>
    </row>
    <row r="244" spans="1:28" x14ac:dyDescent="0.2">
      <c r="A244" s="523"/>
      <c r="B244" s="422" t="s">
        <v>75</v>
      </c>
      <c r="C244" s="424"/>
      <c r="D244" s="415">
        <v>6270</v>
      </c>
      <c r="E244" s="415">
        <v>4539</v>
      </c>
      <c r="F244" s="415">
        <v>690</v>
      </c>
      <c r="G244" s="415">
        <v>1041</v>
      </c>
      <c r="H244" s="416"/>
      <c r="I244" s="415">
        <v>5626</v>
      </c>
      <c r="J244" s="415">
        <v>4178</v>
      </c>
      <c r="K244" s="415">
        <v>691</v>
      </c>
      <c r="L244" s="415">
        <v>757</v>
      </c>
      <c r="M244" s="416"/>
      <c r="N244" s="415">
        <v>5384</v>
      </c>
      <c r="O244" s="415">
        <v>4006</v>
      </c>
      <c r="P244" s="415">
        <v>519</v>
      </c>
      <c r="Q244" s="415">
        <v>859</v>
      </c>
      <c r="R244" s="416"/>
      <c r="S244" s="415">
        <v>5263</v>
      </c>
      <c r="T244" s="415">
        <v>3767</v>
      </c>
      <c r="U244" s="415">
        <v>721</v>
      </c>
      <c r="V244" s="415">
        <v>775</v>
      </c>
      <c r="W244" s="416"/>
      <c r="X244" s="415">
        <v>4972</v>
      </c>
      <c r="Y244" s="415">
        <v>3748</v>
      </c>
      <c r="Z244" s="415">
        <v>375</v>
      </c>
      <c r="AA244" s="415">
        <v>849</v>
      </c>
      <c r="AB244" s="416"/>
    </row>
    <row r="245" spans="1:28" x14ac:dyDescent="0.2">
      <c r="A245" s="523"/>
      <c r="B245" s="422" t="s">
        <v>76</v>
      </c>
      <c r="C245" s="424"/>
      <c r="D245" s="415">
        <v>5561</v>
      </c>
      <c r="E245" s="416"/>
      <c r="F245" s="415">
        <v>4362</v>
      </c>
      <c r="G245" s="415">
        <v>1199</v>
      </c>
      <c r="H245" s="416"/>
      <c r="I245" s="415">
        <v>5402</v>
      </c>
      <c r="J245" s="416"/>
      <c r="K245" s="415">
        <v>4393</v>
      </c>
      <c r="L245" s="415">
        <v>1009</v>
      </c>
      <c r="M245" s="416"/>
      <c r="N245" s="415">
        <v>4934</v>
      </c>
      <c r="O245" s="416"/>
      <c r="P245" s="415">
        <v>3949</v>
      </c>
      <c r="Q245" s="415">
        <v>985</v>
      </c>
      <c r="R245" s="416"/>
      <c r="S245" s="415">
        <v>4793</v>
      </c>
      <c r="T245" s="416"/>
      <c r="U245" s="415">
        <v>3832</v>
      </c>
      <c r="V245" s="415">
        <v>961</v>
      </c>
      <c r="W245" s="416"/>
      <c r="X245" s="415">
        <v>5024</v>
      </c>
      <c r="Y245" s="416"/>
      <c r="Z245" s="415">
        <v>3817</v>
      </c>
      <c r="AA245" s="415">
        <v>1207</v>
      </c>
      <c r="AB245" s="416"/>
    </row>
    <row r="246" spans="1:28" x14ac:dyDescent="0.2">
      <c r="A246" s="523"/>
      <c r="B246" s="422" t="s">
        <v>297</v>
      </c>
      <c r="C246" s="424"/>
      <c r="D246" s="415">
        <v>1366</v>
      </c>
      <c r="E246" s="416"/>
      <c r="F246" s="415">
        <v>930</v>
      </c>
      <c r="G246" s="415">
        <v>436</v>
      </c>
      <c r="H246" s="416"/>
      <c r="I246" s="415">
        <v>1222</v>
      </c>
      <c r="J246" s="416"/>
      <c r="K246" s="415">
        <v>860</v>
      </c>
      <c r="L246" s="415">
        <v>362</v>
      </c>
      <c r="M246" s="416"/>
      <c r="N246" s="415">
        <v>1375</v>
      </c>
      <c r="O246" s="416"/>
      <c r="P246" s="415">
        <v>971</v>
      </c>
      <c r="Q246" s="415">
        <v>404</v>
      </c>
      <c r="R246" s="416"/>
      <c r="S246" s="415">
        <v>1420</v>
      </c>
      <c r="T246" s="416"/>
      <c r="U246" s="415">
        <v>970</v>
      </c>
      <c r="V246" s="415">
        <v>450</v>
      </c>
      <c r="W246" s="416"/>
      <c r="X246" s="415">
        <v>1606</v>
      </c>
      <c r="Y246" s="416"/>
      <c r="Z246" s="415">
        <v>1115</v>
      </c>
      <c r="AA246" s="415">
        <v>491</v>
      </c>
      <c r="AB246" s="416"/>
    </row>
    <row r="247" spans="1:28" x14ac:dyDescent="0.2">
      <c r="A247" s="523"/>
      <c r="B247" s="422" t="s">
        <v>78</v>
      </c>
      <c r="C247" s="424"/>
      <c r="D247" s="415">
        <v>104</v>
      </c>
      <c r="E247" s="416"/>
      <c r="F247" s="415">
        <v>96</v>
      </c>
      <c r="G247" s="415">
        <v>8</v>
      </c>
      <c r="H247" s="416"/>
      <c r="I247" s="415">
        <v>109</v>
      </c>
      <c r="J247" s="416"/>
      <c r="K247" s="415">
        <v>99</v>
      </c>
      <c r="L247" s="415">
        <v>10</v>
      </c>
      <c r="M247" s="416"/>
      <c r="N247" s="415">
        <v>134</v>
      </c>
      <c r="O247" s="416"/>
      <c r="P247" s="415">
        <v>121</v>
      </c>
      <c r="Q247" s="415">
        <v>13</v>
      </c>
      <c r="R247" s="416"/>
      <c r="S247" s="415">
        <v>163</v>
      </c>
      <c r="T247" s="416"/>
      <c r="U247" s="415">
        <v>145</v>
      </c>
      <c r="V247" s="415">
        <v>18</v>
      </c>
      <c r="W247" s="416"/>
      <c r="X247" s="415">
        <v>225</v>
      </c>
      <c r="Y247" s="416"/>
      <c r="Z247" s="415">
        <v>212</v>
      </c>
      <c r="AA247" s="415">
        <v>13</v>
      </c>
      <c r="AB247" s="416"/>
    </row>
    <row r="248" spans="1:28" x14ac:dyDescent="0.2">
      <c r="A248" s="523"/>
      <c r="B248" s="422" t="s">
        <v>248</v>
      </c>
      <c r="C248" s="424"/>
      <c r="D248" s="415">
        <v>1262</v>
      </c>
      <c r="E248" s="416"/>
      <c r="F248" s="415">
        <v>834</v>
      </c>
      <c r="G248" s="415">
        <v>428</v>
      </c>
      <c r="H248" s="416"/>
      <c r="I248" s="415">
        <v>1113</v>
      </c>
      <c r="J248" s="416"/>
      <c r="K248" s="415">
        <v>761</v>
      </c>
      <c r="L248" s="415">
        <v>352</v>
      </c>
      <c r="M248" s="416"/>
      <c r="N248" s="415">
        <v>1241</v>
      </c>
      <c r="O248" s="416"/>
      <c r="P248" s="415">
        <v>850</v>
      </c>
      <c r="Q248" s="415">
        <v>391</v>
      </c>
      <c r="R248" s="416"/>
      <c r="S248" s="415">
        <v>1257</v>
      </c>
      <c r="T248" s="416"/>
      <c r="U248" s="415">
        <v>825</v>
      </c>
      <c r="V248" s="415">
        <v>432</v>
      </c>
      <c r="W248" s="416"/>
      <c r="X248" s="415">
        <v>1381</v>
      </c>
      <c r="Y248" s="416"/>
      <c r="Z248" s="415">
        <v>903</v>
      </c>
      <c r="AA248" s="415">
        <v>478</v>
      </c>
      <c r="AB248" s="416"/>
    </row>
    <row r="249" spans="1:28" x14ac:dyDescent="0.2">
      <c r="A249" s="523"/>
      <c r="B249" s="422" t="s">
        <v>20</v>
      </c>
      <c r="C249" s="424"/>
      <c r="D249" s="415">
        <v>1424</v>
      </c>
      <c r="E249" s="416"/>
      <c r="F249" s="415">
        <v>753</v>
      </c>
      <c r="G249" s="415">
        <v>671</v>
      </c>
      <c r="H249" s="416"/>
      <c r="I249" s="415">
        <v>1443</v>
      </c>
      <c r="J249" s="416"/>
      <c r="K249" s="415">
        <v>796</v>
      </c>
      <c r="L249" s="415">
        <v>647</v>
      </c>
      <c r="M249" s="416"/>
      <c r="N249" s="415">
        <v>1423</v>
      </c>
      <c r="O249" s="416"/>
      <c r="P249" s="415">
        <v>744</v>
      </c>
      <c r="Q249" s="415">
        <v>679</v>
      </c>
      <c r="R249" s="416"/>
      <c r="S249" s="415">
        <v>1514</v>
      </c>
      <c r="T249" s="416"/>
      <c r="U249" s="415">
        <v>726</v>
      </c>
      <c r="V249" s="415">
        <v>788</v>
      </c>
      <c r="W249" s="416"/>
      <c r="X249" s="415">
        <v>1475</v>
      </c>
      <c r="Y249" s="416"/>
      <c r="Z249" s="415">
        <v>629</v>
      </c>
      <c r="AA249" s="415">
        <v>846</v>
      </c>
      <c r="AB249" s="416"/>
    </row>
    <row r="250" spans="1:28" ht="21" x14ac:dyDescent="0.2">
      <c r="A250" s="523"/>
      <c r="B250" s="422" t="s">
        <v>447</v>
      </c>
      <c r="C250" s="424"/>
      <c r="D250" s="415">
        <v>1074</v>
      </c>
      <c r="E250" s="416"/>
      <c r="F250" s="415">
        <v>575</v>
      </c>
      <c r="G250" s="415">
        <v>499</v>
      </c>
      <c r="H250" s="416"/>
      <c r="I250" s="415">
        <v>1095</v>
      </c>
      <c r="J250" s="416"/>
      <c r="K250" s="415">
        <v>617</v>
      </c>
      <c r="L250" s="415">
        <v>478</v>
      </c>
      <c r="M250" s="416"/>
      <c r="N250" s="415">
        <v>1071</v>
      </c>
      <c r="O250" s="416"/>
      <c r="P250" s="415">
        <v>572</v>
      </c>
      <c r="Q250" s="415">
        <v>499</v>
      </c>
      <c r="R250" s="416"/>
      <c r="S250" s="415">
        <v>1138</v>
      </c>
      <c r="T250" s="416"/>
      <c r="U250" s="415">
        <v>523</v>
      </c>
      <c r="V250" s="415">
        <v>615</v>
      </c>
      <c r="W250" s="416"/>
      <c r="X250" s="415">
        <v>1075</v>
      </c>
      <c r="Y250" s="416"/>
      <c r="Z250" s="415">
        <v>465</v>
      </c>
      <c r="AA250" s="415">
        <v>610</v>
      </c>
      <c r="AB250" s="416"/>
    </row>
    <row r="251" spans="1:28" x14ac:dyDescent="0.2">
      <c r="A251" s="523"/>
      <c r="B251" s="422" t="s">
        <v>448</v>
      </c>
      <c r="C251" s="424"/>
      <c r="D251" s="415">
        <v>164</v>
      </c>
      <c r="E251" s="416"/>
      <c r="F251" s="415">
        <v>118</v>
      </c>
      <c r="G251" s="415">
        <v>46</v>
      </c>
      <c r="H251" s="416"/>
      <c r="I251" s="415">
        <v>171</v>
      </c>
      <c r="J251" s="416"/>
      <c r="K251" s="415">
        <v>126</v>
      </c>
      <c r="L251" s="415">
        <v>45</v>
      </c>
      <c r="M251" s="416"/>
      <c r="N251" s="415">
        <v>159</v>
      </c>
      <c r="O251" s="416"/>
      <c r="P251" s="415">
        <v>110</v>
      </c>
      <c r="Q251" s="415">
        <v>49</v>
      </c>
      <c r="R251" s="416"/>
      <c r="S251" s="415">
        <v>187</v>
      </c>
      <c r="T251" s="416"/>
      <c r="U251" s="415">
        <v>130</v>
      </c>
      <c r="V251" s="415">
        <v>57</v>
      </c>
      <c r="W251" s="416"/>
      <c r="X251" s="415">
        <v>179</v>
      </c>
      <c r="Y251" s="416"/>
      <c r="Z251" s="415">
        <v>108</v>
      </c>
      <c r="AA251" s="415">
        <v>71</v>
      </c>
      <c r="AB251" s="416"/>
    </row>
    <row r="252" spans="1:28" x14ac:dyDescent="0.2">
      <c r="A252" s="523"/>
      <c r="B252" s="422" t="s">
        <v>298</v>
      </c>
      <c r="C252" s="424"/>
      <c r="D252" s="415">
        <v>181</v>
      </c>
      <c r="E252" s="416"/>
      <c r="F252" s="415">
        <v>56</v>
      </c>
      <c r="G252" s="415">
        <v>125</v>
      </c>
      <c r="H252" s="416"/>
      <c r="I252" s="415">
        <v>169</v>
      </c>
      <c r="J252" s="416"/>
      <c r="K252" s="415">
        <v>46</v>
      </c>
      <c r="L252" s="415">
        <v>123</v>
      </c>
      <c r="M252" s="416"/>
      <c r="N252" s="415">
        <v>186</v>
      </c>
      <c r="O252" s="416"/>
      <c r="P252" s="415">
        <v>58</v>
      </c>
      <c r="Q252" s="415">
        <v>128</v>
      </c>
      <c r="R252" s="416"/>
      <c r="S252" s="415">
        <v>182</v>
      </c>
      <c r="T252" s="416"/>
      <c r="U252" s="415">
        <v>68</v>
      </c>
      <c r="V252" s="415">
        <v>114</v>
      </c>
      <c r="W252" s="416"/>
      <c r="X252" s="415">
        <v>219</v>
      </c>
      <c r="Y252" s="416"/>
      <c r="Z252" s="415">
        <v>56</v>
      </c>
      <c r="AA252" s="415">
        <v>163</v>
      </c>
      <c r="AB252" s="416"/>
    </row>
    <row r="253" spans="1:28" x14ac:dyDescent="0.2">
      <c r="A253" s="523"/>
      <c r="B253" s="422" t="s">
        <v>80</v>
      </c>
      <c r="C253" s="424"/>
      <c r="D253" s="415">
        <v>4</v>
      </c>
      <c r="E253" s="416"/>
      <c r="F253" s="415" t="s">
        <v>549</v>
      </c>
      <c r="G253" s="415" t="s">
        <v>549</v>
      </c>
      <c r="H253" s="416"/>
      <c r="I253" s="415">
        <v>6</v>
      </c>
      <c r="J253" s="416"/>
      <c r="K253" s="415" t="s">
        <v>549</v>
      </c>
      <c r="L253" s="415" t="s">
        <v>549</v>
      </c>
      <c r="M253" s="416"/>
      <c r="N253" s="415">
        <v>3</v>
      </c>
      <c r="O253" s="416"/>
      <c r="P253" s="415" t="s">
        <v>549</v>
      </c>
      <c r="Q253" s="415" t="s">
        <v>549</v>
      </c>
      <c r="R253" s="416"/>
      <c r="S253" s="415">
        <v>6</v>
      </c>
      <c r="T253" s="416"/>
      <c r="U253" s="415" t="s">
        <v>549</v>
      </c>
      <c r="V253" s="415" t="s">
        <v>549</v>
      </c>
      <c r="W253" s="416"/>
      <c r="X253" s="416"/>
      <c r="Y253" s="416"/>
      <c r="Z253" s="416"/>
      <c r="AA253" s="416"/>
      <c r="AB253" s="416"/>
    </row>
    <row r="254" spans="1:28" x14ac:dyDescent="0.2">
      <c r="A254" s="523"/>
      <c r="B254" s="422" t="s">
        <v>81</v>
      </c>
      <c r="C254" s="424"/>
      <c r="D254" s="415" t="s">
        <v>549</v>
      </c>
      <c r="E254" s="416"/>
      <c r="F254" s="415" t="s">
        <v>549</v>
      </c>
      <c r="G254" s="416"/>
      <c r="H254" s="416"/>
      <c r="I254" s="415" t="s">
        <v>549</v>
      </c>
      <c r="J254" s="416"/>
      <c r="K254" s="415" t="s">
        <v>549</v>
      </c>
      <c r="L254" s="416"/>
      <c r="M254" s="416"/>
      <c r="N254" s="415">
        <v>4</v>
      </c>
      <c r="O254" s="416"/>
      <c r="P254" s="415" t="s">
        <v>549</v>
      </c>
      <c r="Q254" s="415" t="s">
        <v>549</v>
      </c>
      <c r="R254" s="416"/>
      <c r="S254" s="415" t="s">
        <v>549</v>
      </c>
      <c r="T254" s="416"/>
      <c r="U254" s="415" t="s">
        <v>549</v>
      </c>
      <c r="V254" s="416"/>
      <c r="W254" s="416"/>
      <c r="X254" s="415" t="s">
        <v>549</v>
      </c>
      <c r="Y254" s="416"/>
      <c r="Z254" s="416"/>
      <c r="AA254" s="415" t="s">
        <v>549</v>
      </c>
      <c r="AB254" s="416"/>
    </row>
    <row r="255" spans="1:28" x14ac:dyDescent="0.2">
      <c r="A255" s="523"/>
      <c r="B255" s="422" t="s">
        <v>82</v>
      </c>
      <c r="C255" s="424"/>
      <c r="D255" s="415">
        <v>20787</v>
      </c>
      <c r="E255" s="416"/>
      <c r="F255" s="415">
        <v>14272</v>
      </c>
      <c r="G255" s="416"/>
      <c r="H255" s="415">
        <v>6515</v>
      </c>
      <c r="I255" s="415">
        <v>20576</v>
      </c>
      <c r="J255" s="416"/>
      <c r="K255" s="415">
        <v>14477</v>
      </c>
      <c r="L255" s="416"/>
      <c r="M255" s="415">
        <v>6099</v>
      </c>
      <c r="N255" s="415">
        <v>20633</v>
      </c>
      <c r="O255" s="416"/>
      <c r="P255" s="415">
        <v>13834</v>
      </c>
      <c r="Q255" s="416"/>
      <c r="R255" s="415">
        <v>6799</v>
      </c>
      <c r="S255" s="415">
        <v>22464</v>
      </c>
      <c r="T255" s="416"/>
      <c r="U255" s="415">
        <v>15369</v>
      </c>
      <c r="V255" s="416"/>
      <c r="W255" s="415">
        <v>7095</v>
      </c>
      <c r="X255" s="415">
        <v>24165</v>
      </c>
      <c r="Y255" s="416"/>
      <c r="Z255" s="415">
        <v>15833</v>
      </c>
      <c r="AA255" s="416"/>
      <c r="AB255" s="415">
        <v>8332</v>
      </c>
    </row>
    <row r="256" spans="1:28" x14ac:dyDescent="0.2">
      <c r="A256" s="523" t="s">
        <v>118</v>
      </c>
      <c r="B256" s="422" t="s">
        <v>271</v>
      </c>
      <c r="C256" s="424"/>
      <c r="D256" s="415">
        <v>20788</v>
      </c>
      <c r="E256" s="415">
        <v>7385</v>
      </c>
      <c r="F256" s="415">
        <v>9070</v>
      </c>
      <c r="G256" s="415">
        <v>939</v>
      </c>
      <c r="H256" s="415">
        <v>3394</v>
      </c>
      <c r="I256" s="415">
        <v>20902</v>
      </c>
      <c r="J256" s="415">
        <v>7478</v>
      </c>
      <c r="K256" s="415">
        <v>9475</v>
      </c>
      <c r="L256" s="415">
        <v>814</v>
      </c>
      <c r="M256" s="415">
        <v>3135</v>
      </c>
      <c r="N256" s="415">
        <v>21176</v>
      </c>
      <c r="O256" s="415">
        <v>7474</v>
      </c>
      <c r="P256" s="415">
        <v>9005</v>
      </c>
      <c r="Q256" s="415">
        <v>990</v>
      </c>
      <c r="R256" s="415">
        <v>3707</v>
      </c>
      <c r="S256" s="415">
        <v>22152</v>
      </c>
      <c r="T256" s="415">
        <v>7219</v>
      </c>
      <c r="U256" s="415">
        <v>10591</v>
      </c>
      <c r="V256" s="415">
        <v>889</v>
      </c>
      <c r="W256" s="415">
        <v>3453</v>
      </c>
      <c r="X256" s="415">
        <v>23196</v>
      </c>
      <c r="Y256" s="415">
        <v>7514</v>
      </c>
      <c r="Z256" s="415">
        <v>10491</v>
      </c>
      <c r="AA256" s="415">
        <v>1356</v>
      </c>
      <c r="AB256" s="415">
        <v>3835</v>
      </c>
    </row>
    <row r="257" spans="1:28" x14ac:dyDescent="0.2">
      <c r="A257" s="523"/>
      <c r="B257" s="422" t="s">
        <v>295</v>
      </c>
      <c r="C257" s="424"/>
      <c r="D257" s="415">
        <v>2226</v>
      </c>
      <c r="E257" s="416"/>
      <c r="F257" s="415">
        <v>1855</v>
      </c>
      <c r="G257" s="415">
        <v>371</v>
      </c>
      <c r="H257" s="416"/>
      <c r="I257" s="415">
        <v>2121</v>
      </c>
      <c r="J257" s="416"/>
      <c r="K257" s="415">
        <v>1868</v>
      </c>
      <c r="L257" s="415">
        <v>253</v>
      </c>
      <c r="M257" s="416"/>
      <c r="N257" s="415">
        <v>2458</v>
      </c>
      <c r="O257" s="416"/>
      <c r="P257" s="415">
        <v>2085</v>
      </c>
      <c r="Q257" s="415">
        <v>373</v>
      </c>
      <c r="R257" s="416"/>
      <c r="S257" s="415">
        <v>2490</v>
      </c>
      <c r="T257" s="416"/>
      <c r="U257" s="415">
        <v>2110</v>
      </c>
      <c r="V257" s="415">
        <v>380</v>
      </c>
      <c r="W257" s="416"/>
      <c r="X257" s="415">
        <v>3078</v>
      </c>
      <c r="Y257" s="416"/>
      <c r="Z257" s="415">
        <v>2355</v>
      </c>
      <c r="AA257" s="415">
        <v>723</v>
      </c>
      <c r="AB257" s="416"/>
    </row>
    <row r="258" spans="1:28" x14ac:dyDescent="0.2">
      <c r="A258" s="523"/>
      <c r="B258" s="422" t="s">
        <v>68</v>
      </c>
      <c r="C258" s="424"/>
      <c r="D258" s="415">
        <v>1815</v>
      </c>
      <c r="E258" s="416"/>
      <c r="F258" s="415">
        <v>1480</v>
      </c>
      <c r="G258" s="415">
        <v>335</v>
      </c>
      <c r="H258" s="416"/>
      <c r="I258" s="415">
        <v>1692</v>
      </c>
      <c r="J258" s="416"/>
      <c r="K258" s="415">
        <v>1482</v>
      </c>
      <c r="L258" s="415">
        <v>210</v>
      </c>
      <c r="M258" s="416"/>
      <c r="N258" s="415">
        <v>1945</v>
      </c>
      <c r="O258" s="416"/>
      <c r="P258" s="415">
        <v>1626</v>
      </c>
      <c r="Q258" s="415">
        <v>319</v>
      </c>
      <c r="R258" s="416"/>
      <c r="S258" s="415">
        <v>1916</v>
      </c>
      <c r="T258" s="416"/>
      <c r="U258" s="415">
        <v>1597</v>
      </c>
      <c r="V258" s="415">
        <v>319</v>
      </c>
      <c r="W258" s="416"/>
      <c r="X258" s="415">
        <v>2511</v>
      </c>
      <c r="Y258" s="416"/>
      <c r="Z258" s="415">
        <v>1853</v>
      </c>
      <c r="AA258" s="415">
        <v>658</v>
      </c>
      <c r="AB258" s="416"/>
    </row>
    <row r="259" spans="1:28" x14ac:dyDescent="0.2">
      <c r="A259" s="523"/>
      <c r="B259" s="422" t="s">
        <v>69</v>
      </c>
      <c r="C259" s="424"/>
      <c r="D259" s="415">
        <v>372</v>
      </c>
      <c r="E259" s="416"/>
      <c r="F259" s="415">
        <v>344</v>
      </c>
      <c r="G259" s="415">
        <v>28</v>
      </c>
      <c r="H259" s="416"/>
      <c r="I259" s="415">
        <v>400</v>
      </c>
      <c r="J259" s="416"/>
      <c r="K259" s="415">
        <v>366</v>
      </c>
      <c r="L259" s="415">
        <v>34</v>
      </c>
      <c r="M259" s="416"/>
      <c r="N259" s="415">
        <v>488</v>
      </c>
      <c r="O259" s="416"/>
      <c r="P259" s="415">
        <v>445</v>
      </c>
      <c r="Q259" s="415">
        <v>43</v>
      </c>
      <c r="R259" s="416"/>
      <c r="S259" s="415">
        <v>542</v>
      </c>
      <c r="T259" s="416"/>
      <c r="U259" s="415">
        <v>485</v>
      </c>
      <c r="V259" s="415">
        <v>57</v>
      </c>
      <c r="W259" s="416"/>
      <c r="X259" s="415">
        <v>527</v>
      </c>
      <c r="Y259" s="416"/>
      <c r="Z259" s="415">
        <v>473</v>
      </c>
      <c r="AA259" s="415">
        <v>54</v>
      </c>
      <c r="AB259" s="416"/>
    </row>
    <row r="260" spans="1:28" x14ac:dyDescent="0.2">
      <c r="A260" s="523"/>
      <c r="B260" s="422" t="s">
        <v>72</v>
      </c>
      <c r="C260" s="424"/>
      <c r="D260" s="415">
        <v>39</v>
      </c>
      <c r="E260" s="416"/>
      <c r="F260" s="415">
        <v>31</v>
      </c>
      <c r="G260" s="415">
        <v>8</v>
      </c>
      <c r="H260" s="416"/>
      <c r="I260" s="415">
        <v>29</v>
      </c>
      <c r="J260" s="416"/>
      <c r="K260" s="415">
        <v>20</v>
      </c>
      <c r="L260" s="415">
        <v>9</v>
      </c>
      <c r="M260" s="416"/>
      <c r="N260" s="415">
        <v>25</v>
      </c>
      <c r="O260" s="416"/>
      <c r="P260" s="415">
        <v>14</v>
      </c>
      <c r="Q260" s="415">
        <v>11</v>
      </c>
      <c r="R260" s="416"/>
      <c r="S260" s="415">
        <v>32</v>
      </c>
      <c r="T260" s="416"/>
      <c r="U260" s="415">
        <v>28</v>
      </c>
      <c r="V260" s="415">
        <v>4</v>
      </c>
      <c r="W260" s="416"/>
      <c r="X260" s="415">
        <v>40</v>
      </c>
      <c r="Y260" s="416"/>
      <c r="Z260" s="415">
        <v>29</v>
      </c>
      <c r="AA260" s="415">
        <v>11</v>
      </c>
      <c r="AB260" s="416"/>
    </row>
    <row r="261" spans="1:28" x14ac:dyDescent="0.2">
      <c r="A261" s="523"/>
      <c r="B261" s="422" t="s">
        <v>296</v>
      </c>
      <c r="C261" s="424"/>
      <c r="D261" s="415">
        <v>9314</v>
      </c>
      <c r="E261" s="415">
        <v>7385</v>
      </c>
      <c r="F261" s="415">
        <v>1496</v>
      </c>
      <c r="G261" s="415">
        <v>433</v>
      </c>
      <c r="H261" s="416"/>
      <c r="I261" s="415">
        <v>9572</v>
      </c>
      <c r="J261" s="415">
        <v>7478</v>
      </c>
      <c r="K261" s="415">
        <v>1661</v>
      </c>
      <c r="L261" s="415">
        <v>433</v>
      </c>
      <c r="M261" s="416"/>
      <c r="N261" s="415">
        <v>9409</v>
      </c>
      <c r="O261" s="415">
        <v>7474</v>
      </c>
      <c r="P261" s="415">
        <v>1454</v>
      </c>
      <c r="Q261" s="415">
        <v>481</v>
      </c>
      <c r="R261" s="416"/>
      <c r="S261" s="415">
        <v>9170</v>
      </c>
      <c r="T261" s="415">
        <v>7219</v>
      </c>
      <c r="U261" s="415">
        <v>1616</v>
      </c>
      <c r="V261" s="415">
        <v>335</v>
      </c>
      <c r="W261" s="416"/>
      <c r="X261" s="415">
        <v>9395</v>
      </c>
      <c r="Y261" s="415">
        <v>7514</v>
      </c>
      <c r="Z261" s="415">
        <v>1434</v>
      </c>
      <c r="AA261" s="415">
        <v>447</v>
      </c>
      <c r="AB261" s="416"/>
    </row>
    <row r="262" spans="1:28" x14ac:dyDescent="0.2">
      <c r="A262" s="523"/>
      <c r="B262" s="422" t="s">
        <v>74</v>
      </c>
      <c r="C262" s="424"/>
      <c r="D262" s="415">
        <v>7004</v>
      </c>
      <c r="E262" s="415">
        <v>6752</v>
      </c>
      <c r="F262" s="415">
        <v>218</v>
      </c>
      <c r="G262" s="415">
        <v>34</v>
      </c>
      <c r="H262" s="416"/>
      <c r="I262" s="415">
        <v>7259</v>
      </c>
      <c r="J262" s="415">
        <v>6987</v>
      </c>
      <c r="K262" s="415">
        <v>236</v>
      </c>
      <c r="L262" s="415">
        <v>36</v>
      </c>
      <c r="M262" s="416"/>
      <c r="N262" s="415">
        <v>7246</v>
      </c>
      <c r="O262" s="415">
        <v>6988</v>
      </c>
      <c r="P262" s="415">
        <v>199</v>
      </c>
      <c r="Q262" s="415">
        <v>59</v>
      </c>
      <c r="R262" s="416"/>
      <c r="S262" s="415">
        <v>7019</v>
      </c>
      <c r="T262" s="415">
        <v>6745</v>
      </c>
      <c r="U262" s="415">
        <v>227</v>
      </c>
      <c r="V262" s="415">
        <v>47</v>
      </c>
      <c r="W262" s="416"/>
      <c r="X262" s="415">
        <v>7230</v>
      </c>
      <c r="Y262" s="415">
        <v>6979</v>
      </c>
      <c r="Z262" s="415">
        <v>191</v>
      </c>
      <c r="AA262" s="415">
        <v>60</v>
      </c>
      <c r="AB262" s="416"/>
    </row>
    <row r="263" spans="1:28" x14ac:dyDescent="0.2">
      <c r="A263" s="523"/>
      <c r="B263" s="422" t="s">
        <v>75</v>
      </c>
      <c r="C263" s="424"/>
      <c r="D263" s="415">
        <v>734</v>
      </c>
      <c r="E263" s="415">
        <v>633</v>
      </c>
      <c r="F263" s="415">
        <v>52</v>
      </c>
      <c r="G263" s="415">
        <v>49</v>
      </c>
      <c r="H263" s="416"/>
      <c r="I263" s="415">
        <v>621</v>
      </c>
      <c r="J263" s="415">
        <v>491</v>
      </c>
      <c r="K263" s="415">
        <v>43</v>
      </c>
      <c r="L263" s="415">
        <v>87</v>
      </c>
      <c r="M263" s="416"/>
      <c r="N263" s="415">
        <v>575</v>
      </c>
      <c r="O263" s="415">
        <v>486</v>
      </c>
      <c r="P263" s="415">
        <v>36</v>
      </c>
      <c r="Q263" s="415">
        <v>53</v>
      </c>
      <c r="R263" s="416"/>
      <c r="S263" s="415">
        <v>629</v>
      </c>
      <c r="T263" s="415">
        <v>474</v>
      </c>
      <c r="U263" s="415">
        <v>124</v>
      </c>
      <c r="V263" s="415">
        <v>31</v>
      </c>
      <c r="W263" s="416"/>
      <c r="X263" s="415">
        <v>584</v>
      </c>
      <c r="Y263" s="415">
        <v>535</v>
      </c>
      <c r="Z263" s="415">
        <v>23</v>
      </c>
      <c r="AA263" s="415">
        <v>26</v>
      </c>
      <c r="AB263" s="416"/>
    </row>
    <row r="264" spans="1:28" x14ac:dyDescent="0.2">
      <c r="A264" s="523"/>
      <c r="B264" s="422" t="s">
        <v>76</v>
      </c>
      <c r="C264" s="424"/>
      <c r="D264" s="415">
        <v>1576</v>
      </c>
      <c r="E264" s="416"/>
      <c r="F264" s="415">
        <v>1226</v>
      </c>
      <c r="G264" s="415">
        <v>350</v>
      </c>
      <c r="H264" s="416"/>
      <c r="I264" s="415">
        <v>1692</v>
      </c>
      <c r="J264" s="416"/>
      <c r="K264" s="415">
        <v>1382</v>
      </c>
      <c r="L264" s="415">
        <v>310</v>
      </c>
      <c r="M264" s="416"/>
      <c r="N264" s="415">
        <v>1588</v>
      </c>
      <c r="O264" s="416"/>
      <c r="P264" s="415">
        <v>1219</v>
      </c>
      <c r="Q264" s="415">
        <v>369</v>
      </c>
      <c r="R264" s="416"/>
      <c r="S264" s="415">
        <v>1522</v>
      </c>
      <c r="T264" s="416"/>
      <c r="U264" s="415">
        <v>1265</v>
      </c>
      <c r="V264" s="415">
        <v>257</v>
      </c>
      <c r="W264" s="416"/>
      <c r="X264" s="415">
        <v>1581</v>
      </c>
      <c r="Y264" s="416"/>
      <c r="Z264" s="415">
        <v>1220</v>
      </c>
      <c r="AA264" s="415">
        <v>361</v>
      </c>
      <c r="AB264" s="416"/>
    </row>
    <row r="265" spans="1:28" x14ac:dyDescent="0.2">
      <c r="A265" s="523"/>
      <c r="B265" s="422" t="s">
        <v>297</v>
      </c>
      <c r="C265" s="424"/>
      <c r="D265" s="415">
        <v>194</v>
      </c>
      <c r="E265" s="416"/>
      <c r="F265" s="415">
        <v>156</v>
      </c>
      <c r="G265" s="415">
        <v>38</v>
      </c>
      <c r="H265" s="416"/>
      <c r="I265" s="415">
        <v>173</v>
      </c>
      <c r="J265" s="416"/>
      <c r="K265" s="415">
        <v>142</v>
      </c>
      <c r="L265" s="415">
        <v>31</v>
      </c>
      <c r="M265" s="416"/>
      <c r="N265" s="415">
        <v>168</v>
      </c>
      <c r="O265" s="416"/>
      <c r="P265" s="415">
        <v>133</v>
      </c>
      <c r="Q265" s="415">
        <v>35</v>
      </c>
      <c r="R265" s="416"/>
      <c r="S265" s="415">
        <v>184</v>
      </c>
      <c r="T265" s="416"/>
      <c r="U265" s="415">
        <v>136</v>
      </c>
      <c r="V265" s="415">
        <v>48</v>
      </c>
      <c r="W265" s="416"/>
      <c r="X265" s="415">
        <v>239</v>
      </c>
      <c r="Y265" s="416"/>
      <c r="Z265" s="415">
        <v>181</v>
      </c>
      <c r="AA265" s="415">
        <v>58</v>
      </c>
      <c r="AB265" s="416"/>
    </row>
    <row r="266" spans="1:28" x14ac:dyDescent="0.2">
      <c r="A266" s="523"/>
      <c r="B266" s="422" t="s">
        <v>78</v>
      </c>
      <c r="C266" s="424"/>
      <c r="D266" s="415">
        <v>15</v>
      </c>
      <c r="E266" s="416"/>
      <c r="F266" s="415" t="s">
        <v>549</v>
      </c>
      <c r="G266" s="415" t="s">
        <v>549</v>
      </c>
      <c r="H266" s="416"/>
      <c r="I266" s="415">
        <v>21</v>
      </c>
      <c r="J266" s="416"/>
      <c r="K266" s="415" t="s">
        <v>549</v>
      </c>
      <c r="L266" s="415" t="s">
        <v>549</v>
      </c>
      <c r="M266" s="416"/>
      <c r="N266" s="415">
        <v>11</v>
      </c>
      <c r="O266" s="416"/>
      <c r="P266" s="415" t="s">
        <v>549</v>
      </c>
      <c r="Q266" s="415" t="s">
        <v>549</v>
      </c>
      <c r="R266" s="416"/>
      <c r="S266" s="415">
        <v>18</v>
      </c>
      <c r="T266" s="416"/>
      <c r="U266" s="415">
        <v>14</v>
      </c>
      <c r="V266" s="415">
        <v>4</v>
      </c>
      <c r="W266" s="416"/>
      <c r="X266" s="415">
        <v>23</v>
      </c>
      <c r="Y266" s="416"/>
      <c r="Z266" s="415" t="s">
        <v>549</v>
      </c>
      <c r="AA266" s="415" t="s">
        <v>549</v>
      </c>
      <c r="AB266" s="416"/>
    </row>
    <row r="267" spans="1:28" x14ac:dyDescent="0.2">
      <c r="A267" s="523"/>
      <c r="B267" s="422" t="s">
        <v>248</v>
      </c>
      <c r="C267" s="424"/>
      <c r="D267" s="415">
        <v>179</v>
      </c>
      <c r="E267" s="416"/>
      <c r="F267" s="415">
        <v>142</v>
      </c>
      <c r="G267" s="415">
        <v>37</v>
      </c>
      <c r="H267" s="416"/>
      <c r="I267" s="415">
        <v>152</v>
      </c>
      <c r="J267" s="416"/>
      <c r="K267" s="415">
        <v>122</v>
      </c>
      <c r="L267" s="415">
        <v>30</v>
      </c>
      <c r="M267" s="416"/>
      <c r="N267" s="415">
        <v>157</v>
      </c>
      <c r="O267" s="416"/>
      <c r="P267" s="415">
        <v>123</v>
      </c>
      <c r="Q267" s="415">
        <v>34</v>
      </c>
      <c r="R267" s="416"/>
      <c r="S267" s="415">
        <v>166</v>
      </c>
      <c r="T267" s="416"/>
      <c r="U267" s="415">
        <v>122</v>
      </c>
      <c r="V267" s="415">
        <v>44</v>
      </c>
      <c r="W267" s="416"/>
      <c r="X267" s="415">
        <v>216</v>
      </c>
      <c r="Y267" s="416"/>
      <c r="Z267" s="415">
        <v>160</v>
      </c>
      <c r="AA267" s="415">
        <v>56</v>
      </c>
      <c r="AB267" s="416"/>
    </row>
    <row r="268" spans="1:28" x14ac:dyDescent="0.2">
      <c r="A268" s="523"/>
      <c r="B268" s="422" t="s">
        <v>20</v>
      </c>
      <c r="C268" s="424"/>
      <c r="D268" s="415">
        <v>211</v>
      </c>
      <c r="E268" s="416"/>
      <c r="F268" s="415">
        <v>114</v>
      </c>
      <c r="G268" s="415">
        <v>97</v>
      </c>
      <c r="H268" s="416"/>
      <c r="I268" s="415">
        <v>215</v>
      </c>
      <c r="J268" s="416"/>
      <c r="K268" s="415">
        <v>118</v>
      </c>
      <c r="L268" s="415">
        <v>97</v>
      </c>
      <c r="M268" s="416"/>
      <c r="N268" s="415">
        <v>230</v>
      </c>
      <c r="O268" s="416"/>
      <c r="P268" s="415">
        <v>129</v>
      </c>
      <c r="Q268" s="415">
        <v>101</v>
      </c>
      <c r="R268" s="416"/>
      <c r="S268" s="415">
        <v>255</v>
      </c>
      <c r="T268" s="416"/>
      <c r="U268" s="415">
        <v>129</v>
      </c>
      <c r="V268" s="415">
        <v>126</v>
      </c>
      <c r="W268" s="416"/>
      <c r="X268" s="415">
        <v>231</v>
      </c>
      <c r="Y268" s="416"/>
      <c r="Z268" s="415">
        <v>103</v>
      </c>
      <c r="AA268" s="415">
        <v>128</v>
      </c>
      <c r="AB268" s="416"/>
    </row>
    <row r="269" spans="1:28" ht="21" x14ac:dyDescent="0.2">
      <c r="A269" s="523"/>
      <c r="B269" s="422" t="s">
        <v>447</v>
      </c>
      <c r="C269" s="424"/>
      <c r="D269" s="415">
        <v>183</v>
      </c>
      <c r="E269" s="416"/>
      <c r="F269" s="415">
        <v>98</v>
      </c>
      <c r="G269" s="415">
        <v>85</v>
      </c>
      <c r="H269" s="416"/>
      <c r="I269" s="415">
        <v>171</v>
      </c>
      <c r="J269" s="416"/>
      <c r="K269" s="415">
        <v>90</v>
      </c>
      <c r="L269" s="415">
        <v>81</v>
      </c>
      <c r="M269" s="416"/>
      <c r="N269" s="415">
        <v>189</v>
      </c>
      <c r="O269" s="416"/>
      <c r="P269" s="415">
        <v>105</v>
      </c>
      <c r="Q269" s="415">
        <v>84</v>
      </c>
      <c r="R269" s="416"/>
      <c r="S269" s="415">
        <v>212</v>
      </c>
      <c r="T269" s="416"/>
      <c r="U269" s="415">
        <v>98</v>
      </c>
      <c r="V269" s="415">
        <v>114</v>
      </c>
      <c r="W269" s="416"/>
      <c r="X269" s="415">
        <v>183</v>
      </c>
      <c r="Y269" s="416"/>
      <c r="Z269" s="415">
        <v>73</v>
      </c>
      <c r="AA269" s="415">
        <v>110</v>
      </c>
      <c r="AB269" s="416"/>
    </row>
    <row r="270" spans="1:28" x14ac:dyDescent="0.2">
      <c r="A270" s="523"/>
      <c r="B270" s="422" t="s">
        <v>448</v>
      </c>
      <c r="C270" s="424"/>
      <c r="D270" s="415">
        <v>15</v>
      </c>
      <c r="E270" s="416"/>
      <c r="F270" s="415">
        <v>11</v>
      </c>
      <c r="G270" s="415">
        <v>4</v>
      </c>
      <c r="H270" s="416"/>
      <c r="I270" s="415">
        <v>31</v>
      </c>
      <c r="J270" s="416"/>
      <c r="K270" s="415">
        <v>24</v>
      </c>
      <c r="L270" s="415">
        <v>7</v>
      </c>
      <c r="M270" s="416"/>
      <c r="N270" s="415">
        <v>27</v>
      </c>
      <c r="O270" s="416"/>
      <c r="P270" s="415">
        <v>21</v>
      </c>
      <c r="Q270" s="415">
        <v>6</v>
      </c>
      <c r="R270" s="416"/>
      <c r="S270" s="415">
        <v>28</v>
      </c>
      <c r="T270" s="416"/>
      <c r="U270" s="415">
        <v>24</v>
      </c>
      <c r="V270" s="415">
        <v>4</v>
      </c>
      <c r="W270" s="416"/>
      <c r="X270" s="415">
        <v>36</v>
      </c>
      <c r="Y270" s="416"/>
      <c r="Z270" s="415">
        <v>25</v>
      </c>
      <c r="AA270" s="415">
        <v>11</v>
      </c>
      <c r="AB270" s="416"/>
    </row>
    <row r="271" spans="1:28" x14ac:dyDescent="0.2">
      <c r="A271" s="523"/>
      <c r="B271" s="422" t="s">
        <v>298</v>
      </c>
      <c r="C271" s="424"/>
      <c r="D271" s="415">
        <v>12</v>
      </c>
      <c r="E271" s="416"/>
      <c r="F271" s="415">
        <v>4</v>
      </c>
      <c r="G271" s="415">
        <v>8</v>
      </c>
      <c r="H271" s="416"/>
      <c r="I271" s="415">
        <v>13</v>
      </c>
      <c r="J271" s="416"/>
      <c r="K271" s="415">
        <v>4</v>
      </c>
      <c r="L271" s="415">
        <v>9</v>
      </c>
      <c r="M271" s="416"/>
      <c r="N271" s="415">
        <v>13</v>
      </c>
      <c r="O271" s="416"/>
      <c r="P271" s="415">
        <v>3</v>
      </c>
      <c r="Q271" s="415">
        <v>10</v>
      </c>
      <c r="R271" s="416"/>
      <c r="S271" s="415">
        <v>15</v>
      </c>
      <c r="T271" s="416"/>
      <c r="U271" s="415">
        <v>7</v>
      </c>
      <c r="V271" s="415">
        <v>8</v>
      </c>
      <c r="W271" s="416"/>
      <c r="X271" s="415">
        <v>12</v>
      </c>
      <c r="Y271" s="416"/>
      <c r="Z271" s="415">
        <v>5</v>
      </c>
      <c r="AA271" s="415">
        <v>7</v>
      </c>
      <c r="AB271" s="416"/>
    </row>
    <row r="272" spans="1:28" x14ac:dyDescent="0.2">
      <c r="A272" s="523"/>
      <c r="B272" s="422" t="s">
        <v>80</v>
      </c>
      <c r="C272" s="424"/>
      <c r="D272" s="416"/>
      <c r="E272" s="416"/>
      <c r="F272" s="416"/>
      <c r="G272" s="416"/>
      <c r="H272" s="416"/>
      <c r="I272" s="416"/>
      <c r="J272" s="416"/>
      <c r="K272" s="416"/>
      <c r="L272" s="416"/>
      <c r="M272" s="416"/>
      <c r="N272" s="416"/>
      <c r="O272" s="416"/>
      <c r="P272" s="416"/>
      <c r="Q272" s="416"/>
      <c r="R272" s="416"/>
      <c r="S272" s="416"/>
      <c r="T272" s="416"/>
      <c r="U272" s="416"/>
      <c r="V272" s="416"/>
      <c r="W272" s="416"/>
      <c r="X272" s="416"/>
      <c r="Y272" s="416"/>
      <c r="Z272" s="416"/>
      <c r="AA272" s="416"/>
      <c r="AB272" s="416"/>
    </row>
    <row r="273" spans="1:28" x14ac:dyDescent="0.2">
      <c r="A273" s="523"/>
      <c r="B273" s="422" t="s">
        <v>81</v>
      </c>
      <c r="C273" s="424"/>
      <c r="D273" s="415" t="s">
        <v>549</v>
      </c>
      <c r="E273" s="416"/>
      <c r="F273" s="415" t="s">
        <v>549</v>
      </c>
      <c r="G273" s="416"/>
      <c r="H273" s="416"/>
      <c r="I273" s="416"/>
      <c r="J273" s="416"/>
      <c r="K273" s="416"/>
      <c r="L273" s="416"/>
      <c r="M273" s="416"/>
      <c r="N273" s="415" t="s">
        <v>549</v>
      </c>
      <c r="O273" s="416"/>
      <c r="P273" s="416"/>
      <c r="Q273" s="415" t="s">
        <v>549</v>
      </c>
      <c r="R273" s="416"/>
      <c r="S273" s="416"/>
      <c r="T273" s="416"/>
      <c r="U273" s="416"/>
      <c r="V273" s="416"/>
      <c r="W273" s="416"/>
      <c r="X273" s="416"/>
      <c r="Y273" s="416"/>
      <c r="Z273" s="416"/>
      <c r="AA273" s="416"/>
      <c r="AB273" s="416"/>
    </row>
    <row r="274" spans="1:28" x14ac:dyDescent="0.2">
      <c r="A274" s="523"/>
      <c r="B274" s="422" t="s">
        <v>82</v>
      </c>
      <c r="C274" s="424"/>
      <c r="D274" s="415">
        <v>8843</v>
      </c>
      <c r="E274" s="416"/>
      <c r="F274" s="415">
        <v>5449</v>
      </c>
      <c r="G274" s="416"/>
      <c r="H274" s="415">
        <v>3394</v>
      </c>
      <c r="I274" s="415">
        <v>8821</v>
      </c>
      <c r="J274" s="416"/>
      <c r="K274" s="415">
        <v>5686</v>
      </c>
      <c r="L274" s="416"/>
      <c r="M274" s="415">
        <v>3135</v>
      </c>
      <c r="N274" s="415">
        <v>8911</v>
      </c>
      <c r="O274" s="416"/>
      <c r="P274" s="415">
        <v>5204</v>
      </c>
      <c r="Q274" s="416"/>
      <c r="R274" s="415">
        <v>3707</v>
      </c>
      <c r="S274" s="415">
        <v>10053</v>
      </c>
      <c r="T274" s="416"/>
      <c r="U274" s="415">
        <v>6600</v>
      </c>
      <c r="V274" s="416"/>
      <c r="W274" s="415">
        <v>3453</v>
      </c>
      <c r="X274" s="415">
        <v>10253</v>
      </c>
      <c r="Y274" s="416"/>
      <c r="Z274" s="415">
        <v>6418</v>
      </c>
      <c r="AA274" s="416"/>
      <c r="AB274" s="415">
        <v>3835</v>
      </c>
    </row>
    <row r="275" spans="1:28" ht="12.75" customHeight="1" x14ac:dyDescent="0.2">
      <c r="A275" s="523" t="s">
        <v>119</v>
      </c>
      <c r="B275" s="422" t="s">
        <v>271</v>
      </c>
      <c r="C275" s="424"/>
      <c r="D275" s="415">
        <v>12817</v>
      </c>
      <c r="E275" s="415">
        <v>5974</v>
      </c>
      <c r="F275" s="415">
        <v>4690</v>
      </c>
      <c r="G275" s="415">
        <v>824</v>
      </c>
      <c r="H275" s="415">
        <v>1329</v>
      </c>
      <c r="I275" s="415">
        <v>12525</v>
      </c>
      <c r="J275" s="415">
        <v>6002</v>
      </c>
      <c r="K275" s="415">
        <v>4666</v>
      </c>
      <c r="L275" s="415">
        <v>678</v>
      </c>
      <c r="M275" s="415">
        <v>1179</v>
      </c>
      <c r="N275" s="415">
        <v>12370</v>
      </c>
      <c r="O275" s="415">
        <v>5880</v>
      </c>
      <c r="P275" s="415">
        <v>4383</v>
      </c>
      <c r="Q275" s="415">
        <v>779</v>
      </c>
      <c r="R275" s="415">
        <v>1328</v>
      </c>
      <c r="S275" s="415">
        <v>12670</v>
      </c>
      <c r="T275" s="415">
        <v>6001</v>
      </c>
      <c r="U275" s="415">
        <v>4483</v>
      </c>
      <c r="V275" s="415">
        <v>811</v>
      </c>
      <c r="W275" s="415">
        <v>1375</v>
      </c>
      <c r="X275" s="415">
        <v>12697</v>
      </c>
      <c r="Y275" s="415">
        <v>5442</v>
      </c>
      <c r="Z275" s="415">
        <v>4661</v>
      </c>
      <c r="AA275" s="415">
        <v>903</v>
      </c>
      <c r="AB275" s="415">
        <v>1691</v>
      </c>
    </row>
    <row r="276" spans="1:28" x14ac:dyDescent="0.2">
      <c r="A276" s="523"/>
      <c r="B276" s="422" t="s">
        <v>295</v>
      </c>
      <c r="C276" s="424"/>
      <c r="D276" s="415">
        <v>1194</v>
      </c>
      <c r="E276" s="416"/>
      <c r="F276" s="415">
        <v>956</v>
      </c>
      <c r="G276" s="415">
        <v>238</v>
      </c>
      <c r="H276" s="416"/>
      <c r="I276" s="415">
        <v>1177</v>
      </c>
      <c r="J276" s="416"/>
      <c r="K276" s="415">
        <v>960</v>
      </c>
      <c r="L276" s="415">
        <v>217</v>
      </c>
      <c r="M276" s="416"/>
      <c r="N276" s="415">
        <v>1182</v>
      </c>
      <c r="O276" s="416"/>
      <c r="P276" s="415">
        <v>917</v>
      </c>
      <c r="Q276" s="415">
        <v>265</v>
      </c>
      <c r="R276" s="416"/>
      <c r="S276" s="415">
        <v>1187</v>
      </c>
      <c r="T276" s="416"/>
      <c r="U276" s="415">
        <v>867</v>
      </c>
      <c r="V276" s="415">
        <v>320</v>
      </c>
      <c r="W276" s="416"/>
      <c r="X276" s="415">
        <v>1269</v>
      </c>
      <c r="Y276" s="416"/>
      <c r="Z276" s="415">
        <v>975</v>
      </c>
      <c r="AA276" s="415">
        <v>294</v>
      </c>
      <c r="AB276" s="416"/>
    </row>
    <row r="277" spans="1:28" x14ac:dyDescent="0.2">
      <c r="A277" s="523"/>
      <c r="B277" s="422" t="s">
        <v>68</v>
      </c>
      <c r="C277" s="424"/>
      <c r="D277" s="415">
        <v>925</v>
      </c>
      <c r="E277" s="416"/>
      <c r="F277" s="415">
        <v>712</v>
      </c>
      <c r="G277" s="415">
        <v>213</v>
      </c>
      <c r="H277" s="416"/>
      <c r="I277" s="415">
        <v>858</v>
      </c>
      <c r="J277" s="416"/>
      <c r="K277" s="415">
        <v>675</v>
      </c>
      <c r="L277" s="415">
        <v>183</v>
      </c>
      <c r="M277" s="416"/>
      <c r="N277" s="415">
        <v>861</v>
      </c>
      <c r="O277" s="416"/>
      <c r="P277" s="415">
        <v>631</v>
      </c>
      <c r="Q277" s="415">
        <v>230</v>
      </c>
      <c r="R277" s="416"/>
      <c r="S277" s="415">
        <v>921</v>
      </c>
      <c r="T277" s="416"/>
      <c r="U277" s="415">
        <v>631</v>
      </c>
      <c r="V277" s="415">
        <v>290</v>
      </c>
      <c r="W277" s="416"/>
      <c r="X277" s="415">
        <v>971</v>
      </c>
      <c r="Y277" s="416"/>
      <c r="Z277" s="415">
        <v>707</v>
      </c>
      <c r="AA277" s="415">
        <v>264</v>
      </c>
      <c r="AB277" s="416"/>
    </row>
    <row r="278" spans="1:28" x14ac:dyDescent="0.2">
      <c r="A278" s="523"/>
      <c r="B278" s="422" t="s">
        <v>69</v>
      </c>
      <c r="C278" s="424"/>
      <c r="D278" s="415">
        <v>243</v>
      </c>
      <c r="E278" s="416"/>
      <c r="F278" s="415">
        <v>227</v>
      </c>
      <c r="G278" s="415">
        <v>16</v>
      </c>
      <c r="H278" s="416"/>
      <c r="I278" s="415">
        <v>283</v>
      </c>
      <c r="J278" s="416"/>
      <c r="K278" s="415">
        <v>271</v>
      </c>
      <c r="L278" s="415">
        <v>12</v>
      </c>
      <c r="M278" s="416"/>
      <c r="N278" s="415">
        <v>291</v>
      </c>
      <c r="O278" s="416"/>
      <c r="P278" s="415">
        <v>275</v>
      </c>
      <c r="Q278" s="415">
        <v>16</v>
      </c>
      <c r="R278" s="416"/>
      <c r="S278" s="415">
        <v>235</v>
      </c>
      <c r="T278" s="416"/>
      <c r="U278" s="415">
        <v>219</v>
      </c>
      <c r="V278" s="415">
        <v>16</v>
      </c>
      <c r="W278" s="416"/>
      <c r="X278" s="415">
        <v>279</v>
      </c>
      <c r="Y278" s="416"/>
      <c r="Z278" s="415">
        <v>257</v>
      </c>
      <c r="AA278" s="415">
        <v>22</v>
      </c>
      <c r="AB278" s="416"/>
    </row>
    <row r="279" spans="1:28" x14ac:dyDescent="0.2">
      <c r="A279" s="523"/>
      <c r="B279" s="422" t="s">
        <v>72</v>
      </c>
      <c r="C279" s="424"/>
      <c r="D279" s="415">
        <v>26</v>
      </c>
      <c r="E279" s="416"/>
      <c r="F279" s="415">
        <v>17</v>
      </c>
      <c r="G279" s="415">
        <v>9</v>
      </c>
      <c r="H279" s="416"/>
      <c r="I279" s="415">
        <v>36</v>
      </c>
      <c r="J279" s="416"/>
      <c r="K279" s="415">
        <v>14</v>
      </c>
      <c r="L279" s="415">
        <v>22</v>
      </c>
      <c r="M279" s="416"/>
      <c r="N279" s="415">
        <v>30</v>
      </c>
      <c r="O279" s="416"/>
      <c r="P279" s="415">
        <v>11</v>
      </c>
      <c r="Q279" s="415">
        <v>19</v>
      </c>
      <c r="R279" s="416"/>
      <c r="S279" s="415">
        <v>31</v>
      </c>
      <c r="T279" s="416"/>
      <c r="U279" s="415">
        <v>17</v>
      </c>
      <c r="V279" s="415">
        <v>14</v>
      </c>
      <c r="W279" s="416"/>
      <c r="X279" s="415">
        <v>19</v>
      </c>
      <c r="Y279" s="416"/>
      <c r="Z279" s="415">
        <v>11</v>
      </c>
      <c r="AA279" s="415">
        <v>8</v>
      </c>
      <c r="AB279" s="416"/>
    </row>
    <row r="280" spans="1:28" x14ac:dyDescent="0.2">
      <c r="A280" s="523"/>
      <c r="B280" s="422" t="s">
        <v>296</v>
      </c>
      <c r="C280" s="424"/>
      <c r="D280" s="415">
        <v>7243</v>
      </c>
      <c r="E280" s="415">
        <v>5974</v>
      </c>
      <c r="F280" s="415">
        <v>916</v>
      </c>
      <c r="G280" s="415">
        <v>353</v>
      </c>
      <c r="H280" s="416"/>
      <c r="I280" s="415">
        <v>7171</v>
      </c>
      <c r="J280" s="415">
        <v>6002</v>
      </c>
      <c r="K280" s="415">
        <v>902</v>
      </c>
      <c r="L280" s="415">
        <v>267</v>
      </c>
      <c r="M280" s="416"/>
      <c r="N280" s="415">
        <v>6986</v>
      </c>
      <c r="O280" s="415">
        <v>5880</v>
      </c>
      <c r="P280" s="415">
        <v>809</v>
      </c>
      <c r="Q280" s="415">
        <v>297</v>
      </c>
      <c r="R280" s="416"/>
      <c r="S280" s="415">
        <v>7062</v>
      </c>
      <c r="T280" s="415">
        <v>6001</v>
      </c>
      <c r="U280" s="415">
        <v>792</v>
      </c>
      <c r="V280" s="415">
        <v>269</v>
      </c>
      <c r="W280" s="416"/>
      <c r="X280" s="415">
        <v>6509</v>
      </c>
      <c r="Y280" s="415">
        <v>5442</v>
      </c>
      <c r="Z280" s="415">
        <v>747</v>
      </c>
      <c r="AA280" s="415">
        <v>320</v>
      </c>
      <c r="AB280" s="416"/>
    </row>
    <row r="281" spans="1:28" x14ac:dyDescent="0.2">
      <c r="A281" s="523"/>
      <c r="B281" s="422" t="s">
        <v>74</v>
      </c>
      <c r="C281" s="424"/>
      <c r="D281" s="415">
        <v>5413</v>
      </c>
      <c r="E281" s="415">
        <v>5298</v>
      </c>
      <c r="F281" s="415">
        <v>89</v>
      </c>
      <c r="G281" s="415">
        <v>26</v>
      </c>
      <c r="H281" s="416"/>
      <c r="I281" s="415">
        <v>5529</v>
      </c>
      <c r="J281" s="415">
        <v>5417</v>
      </c>
      <c r="K281" s="415">
        <v>90</v>
      </c>
      <c r="L281" s="415">
        <v>22</v>
      </c>
      <c r="M281" s="416"/>
      <c r="N281" s="415">
        <v>5438</v>
      </c>
      <c r="O281" s="415">
        <v>5335</v>
      </c>
      <c r="P281" s="415">
        <v>81</v>
      </c>
      <c r="Q281" s="415">
        <v>22</v>
      </c>
      <c r="R281" s="416"/>
      <c r="S281" s="415">
        <v>5516</v>
      </c>
      <c r="T281" s="415">
        <v>5412</v>
      </c>
      <c r="U281" s="415">
        <v>74</v>
      </c>
      <c r="V281" s="415">
        <v>30</v>
      </c>
      <c r="W281" s="416"/>
      <c r="X281" s="415">
        <v>5034</v>
      </c>
      <c r="Y281" s="415">
        <v>4934</v>
      </c>
      <c r="Z281" s="415">
        <v>69</v>
      </c>
      <c r="AA281" s="415">
        <v>31</v>
      </c>
      <c r="AB281" s="416"/>
    </row>
    <row r="282" spans="1:28" x14ac:dyDescent="0.2">
      <c r="A282" s="523"/>
      <c r="B282" s="422" t="s">
        <v>75</v>
      </c>
      <c r="C282" s="424"/>
      <c r="D282" s="415">
        <v>754</v>
      </c>
      <c r="E282" s="415">
        <v>676</v>
      </c>
      <c r="F282" s="415">
        <v>15</v>
      </c>
      <c r="G282" s="415">
        <v>63</v>
      </c>
      <c r="H282" s="416"/>
      <c r="I282" s="415">
        <v>658</v>
      </c>
      <c r="J282" s="415">
        <v>585</v>
      </c>
      <c r="K282" s="415">
        <v>22</v>
      </c>
      <c r="L282" s="415">
        <v>51</v>
      </c>
      <c r="M282" s="416"/>
      <c r="N282" s="415">
        <v>638</v>
      </c>
      <c r="O282" s="415">
        <v>545</v>
      </c>
      <c r="P282" s="415">
        <v>15</v>
      </c>
      <c r="Q282" s="415">
        <v>78</v>
      </c>
      <c r="R282" s="416"/>
      <c r="S282" s="415">
        <v>669</v>
      </c>
      <c r="T282" s="415">
        <v>589</v>
      </c>
      <c r="U282" s="415">
        <v>39</v>
      </c>
      <c r="V282" s="415">
        <v>41</v>
      </c>
      <c r="W282" s="416"/>
      <c r="X282" s="415">
        <v>598</v>
      </c>
      <c r="Y282" s="415">
        <v>508</v>
      </c>
      <c r="Z282" s="415">
        <v>23</v>
      </c>
      <c r="AA282" s="415">
        <v>67</v>
      </c>
      <c r="AB282" s="416"/>
    </row>
    <row r="283" spans="1:28" x14ac:dyDescent="0.2">
      <c r="A283" s="523"/>
      <c r="B283" s="422" t="s">
        <v>76</v>
      </c>
      <c r="C283" s="424"/>
      <c r="D283" s="415">
        <v>1076</v>
      </c>
      <c r="E283" s="416"/>
      <c r="F283" s="415">
        <v>812</v>
      </c>
      <c r="G283" s="415">
        <v>264</v>
      </c>
      <c r="H283" s="416"/>
      <c r="I283" s="415">
        <v>984</v>
      </c>
      <c r="J283" s="416"/>
      <c r="K283" s="415">
        <v>790</v>
      </c>
      <c r="L283" s="415">
        <v>194</v>
      </c>
      <c r="M283" s="416"/>
      <c r="N283" s="415">
        <v>910</v>
      </c>
      <c r="O283" s="416"/>
      <c r="P283" s="415">
        <v>713</v>
      </c>
      <c r="Q283" s="415">
        <v>197</v>
      </c>
      <c r="R283" s="416"/>
      <c r="S283" s="415">
        <v>877</v>
      </c>
      <c r="T283" s="416"/>
      <c r="U283" s="415">
        <v>679</v>
      </c>
      <c r="V283" s="415">
        <v>198</v>
      </c>
      <c r="W283" s="416"/>
      <c r="X283" s="415">
        <v>877</v>
      </c>
      <c r="Y283" s="416"/>
      <c r="Z283" s="415">
        <v>655</v>
      </c>
      <c r="AA283" s="415">
        <v>222</v>
      </c>
      <c r="AB283" s="416"/>
    </row>
    <row r="284" spans="1:28" x14ac:dyDescent="0.2">
      <c r="A284" s="523"/>
      <c r="B284" s="422" t="s">
        <v>297</v>
      </c>
      <c r="C284" s="424"/>
      <c r="D284" s="415">
        <v>175</v>
      </c>
      <c r="E284" s="416"/>
      <c r="F284" s="415">
        <v>122</v>
      </c>
      <c r="G284" s="415">
        <v>53</v>
      </c>
      <c r="H284" s="416"/>
      <c r="I284" s="415">
        <v>159</v>
      </c>
      <c r="J284" s="416"/>
      <c r="K284" s="415">
        <v>106</v>
      </c>
      <c r="L284" s="415">
        <v>53</v>
      </c>
      <c r="M284" s="416"/>
      <c r="N284" s="415">
        <v>209</v>
      </c>
      <c r="O284" s="416"/>
      <c r="P284" s="415">
        <v>151</v>
      </c>
      <c r="Q284" s="415">
        <v>58</v>
      </c>
      <c r="R284" s="416"/>
      <c r="S284" s="415">
        <v>190</v>
      </c>
      <c r="T284" s="416"/>
      <c r="U284" s="415">
        <v>117</v>
      </c>
      <c r="V284" s="415">
        <v>73</v>
      </c>
      <c r="W284" s="416"/>
      <c r="X284" s="415">
        <v>230</v>
      </c>
      <c r="Y284" s="416"/>
      <c r="Z284" s="415">
        <v>157</v>
      </c>
      <c r="AA284" s="415">
        <v>73</v>
      </c>
      <c r="AB284" s="416"/>
    </row>
    <row r="285" spans="1:28" x14ac:dyDescent="0.2">
      <c r="A285" s="523"/>
      <c r="B285" s="422" t="s">
        <v>78</v>
      </c>
      <c r="C285" s="424"/>
      <c r="D285" s="415">
        <v>13</v>
      </c>
      <c r="E285" s="416"/>
      <c r="F285" s="415" t="s">
        <v>549</v>
      </c>
      <c r="G285" s="415" t="s">
        <v>549</v>
      </c>
      <c r="H285" s="416"/>
      <c r="I285" s="415">
        <v>22</v>
      </c>
      <c r="J285" s="416"/>
      <c r="K285" s="415">
        <v>19</v>
      </c>
      <c r="L285" s="415">
        <v>3</v>
      </c>
      <c r="M285" s="416"/>
      <c r="N285" s="415">
        <v>37</v>
      </c>
      <c r="O285" s="416"/>
      <c r="P285" s="415">
        <v>33</v>
      </c>
      <c r="Q285" s="415">
        <v>4</v>
      </c>
      <c r="R285" s="416"/>
      <c r="S285" s="415">
        <v>36</v>
      </c>
      <c r="T285" s="416"/>
      <c r="U285" s="415">
        <v>31</v>
      </c>
      <c r="V285" s="415">
        <v>5</v>
      </c>
      <c r="W285" s="416"/>
      <c r="X285" s="415">
        <v>45</v>
      </c>
      <c r="Y285" s="416"/>
      <c r="Z285" s="415" t="s">
        <v>549</v>
      </c>
      <c r="AA285" s="415" t="s">
        <v>549</v>
      </c>
      <c r="AB285" s="416"/>
    </row>
    <row r="286" spans="1:28" x14ac:dyDescent="0.2">
      <c r="A286" s="523"/>
      <c r="B286" s="422" t="s">
        <v>248</v>
      </c>
      <c r="C286" s="424"/>
      <c r="D286" s="415">
        <v>162</v>
      </c>
      <c r="E286" s="416"/>
      <c r="F286" s="415">
        <v>111</v>
      </c>
      <c r="G286" s="415">
        <v>51</v>
      </c>
      <c r="H286" s="416"/>
      <c r="I286" s="415">
        <v>137</v>
      </c>
      <c r="J286" s="416"/>
      <c r="K286" s="415">
        <v>87</v>
      </c>
      <c r="L286" s="415">
        <v>50</v>
      </c>
      <c r="M286" s="416"/>
      <c r="N286" s="415">
        <v>172</v>
      </c>
      <c r="O286" s="416"/>
      <c r="P286" s="415">
        <v>118</v>
      </c>
      <c r="Q286" s="415">
        <v>54</v>
      </c>
      <c r="R286" s="416"/>
      <c r="S286" s="415">
        <v>154</v>
      </c>
      <c r="T286" s="416"/>
      <c r="U286" s="415">
        <v>86</v>
      </c>
      <c r="V286" s="415">
        <v>68</v>
      </c>
      <c r="W286" s="416"/>
      <c r="X286" s="415">
        <v>185</v>
      </c>
      <c r="Y286" s="416"/>
      <c r="Z286" s="415">
        <v>113</v>
      </c>
      <c r="AA286" s="415">
        <v>72</v>
      </c>
      <c r="AB286" s="416"/>
    </row>
    <row r="287" spans="1:28" x14ac:dyDescent="0.2">
      <c r="A287" s="523"/>
      <c r="B287" s="422" t="s">
        <v>20</v>
      </c>
      <c r="C287" s="424"/>
      <c r="D287" s="415">
        <v>358</v>
      </c>
      <c r="E287" s="416"/>
      <c r="F287" s="415">
        <v>178</v>
      </c>
      <c r="G287" s="415">
        <v>180</v>
      </c>
      <c r="H287" s="416"/>
      <c r="I287" s="415">
        <v>310</v>
      </c>
      <c r="J287" s="416"/>
      <c r="K287" s="415">
        <v>169</v>
      </c>
      <c r="L287" s="415">
        <v>141</v>
      </c>
      <c r="M287" s="416"/>
      <c r="N287" s="415">
        <v>323</v>
      </c>
      <c r="O287" s="416"/>
      <c r="P287" s="415">
        <v>164</v>
      </c>
      <c r="Q287" s="415">
        <v>159</v>
      </c>
      <c r="R287" s="416"/>
      <c r="S287" s="415">
        <v>282</v>
      </c>
      <c r="T287" s="416"/>
      <c r="U287" s="415">
        <v>133</v>
      </c>
      <c r="V287" s="415">
        <v>149</v>
      </c>
      <c r="W287" s="416"/>
      <c r="X287" s="415">
        <v>367</v>
      </c>
      <c r="Y287" s="416"/>
      <c r="Z287" s="415">
        <v>151</v>
      </c>
      <c r="AA287" s="415">
        <v>216</v>
      </c>
      <c r="AB287" s="416"/>
    </row>
    <row r="288" spans="1:28" ht="21" x14ac:dyDescent="0.2">
      <c r="A288" s="523"/>
      <c r="B288" s="422" t="s">
        <v>447</v>
      </c>
      <c r="C288" s="424"/>
      <c r="D288" s="415">
        <v>288</v>
      </c>
      <c r="E288" s="416"/>
      <c r="F288" s="415">
        <v>147</v>
      </c>
      <c r="G288" s="415">
        <v>141</v>
      </c>
      <c r="H288" s="416"/>
      <c r="I288" s="415">
        <v>243</v>
      </c>
      <c r="J288" s="416"/>
      <c r="K288" s="415">
        <v>133</v>
      </c>
      <c r="L288" s="415">
        <v>110</v>
      </c>
      <c r="M288" s="416"/>
      <c r="N288" s="415">
        <v>245</v>
      </c>
      <c r="O288" s="416"/>
      <c r="P288" s="415">
        <v>135</v>
      </c>
      <c r="Q288" s="415">
        <v>110</v>
      </c>
      <c r="R288" s="416"/>
      <c r="S288" s="415">
        <v>210</v>
      </c>
      <c r="T288" s="416"/>
      <c r="U288" s="415">
        <v>88</v>
      </c>
      <c r="V288" s="415">
        <v>122</v>
      </c>
      <c r="W288" s="416"/>
      <c r="X288" s="415">
        <v>278</v>
      </c>
      <c r="Y288" s="416"/>
      <c r="Z288" s="415">
        <v>119</v>
      </c>
      <c r="AA288" s="415">
        <v>159</v>
      </c>
      <c r="AB288" s="416"/>
    </row>
    <row r="289" spans="1:28" x14ac:dyDescent="0.2">
      <c r="A289" s="523"/>
      <c r="B289" s="422" t="s">
        <v>448</v>
      </c>
      <c r="C289" s="424"/>
      <c r="D289" s="415">
        <v>29</v>
      </c>
      <c r="E289" s="416"/>
      <c r="F289" s="415">
        <v>20</v>
      </c>
      <c r="G289" s="415">
        <v>9</v>
      </c>
      <c r="H289" s="416"/>
      <c r="I289" s="415">
        <v>30</v>
      </c>
      <c r="J289" s="416"/>
      <c r="K289" s="415">
        <v>21</v>
      </c>
      <c r="L289" s="415">
        <v>9</v>
      </c>
      <c r="M289" s="416"/>
      <c r="N289" s="415">
        <v>33</v>
      </c>
      <c r="O289" s="416"/>
      <c r="P289" s="415">
        <v>20</v>
      </c>
      <c r="Q289" s="415">
        <v>13</v>
      </c>
      <c r="R289" s="416"/>
      <c r="S289" s="415">
        <v>34</v>
      </c>
      <c r="T289" s="416"/>
      <c r="U289" s="415">
        <v>30</v>
      </c>
      <c r="V289" s="415">
        <v>4</v>
      </c>
      <c r="W289" s="416"/>
      <c r="X289" s="415">
        <v>38</v>
      </c>
      <c r="Y289" s="416"/>
      <c r="Z289" s="415">
        <v>19</v>
      </c>
      <c r="AA289" s="415">
        <v>19</v>
      </c>
      <c r="AB289" s="416"/>
    </row>
    <row r="290" spans="1:28" x14ac:dyDescent="0.2">
      <c r="A290" s="523"/>
      <c r="B290" s="422" t="s">
        <v>298</v>
      </c>
      <c r="C290" s="424"/>
      <c r="D290" s="415">
        <v>40</v>
      </c>
      <c r="E290" s="416"/>
      <c r="F290" s="415">
        <v>11</v>
      </c>
      <c r="G290" s="415">
        <v>29</v>
      </c>
      <c r="H290" s="416"/>
      <c r="I290" s="415">
        <v>34</v>
      </c>
      <c r="J290" s="416"/>
      <c r="K290" s="415">
        <v>13</v>
      </c>
      <c r="L290" s="415">
        <v>21</v>
      </c>
      <c r="M290" s="416"/>
      <c r="N290" s="415">
        <v>42</v>
      </c>
      <c r="O290" s="416"/>
      <c r="P290" s="415">
        <v>8</v>
      </c>
      <c r="Q290" s="415">
        <v>34</v>
      </c>
      <c r="R290" s="416"/>
      <c r="S290" s="415">
        <v>34</v>
      </c>
      <c r="T290" s="416"/>
      <c r="U290" s="415">
        <v>13</v>
      </c>
      <c r="V290" s="415">
        <v>21</v>
      </c>
      <c r="W290" s="416"/>
      <c r="X290" s="415">
        <v>50</v>
      </c>
      <c r="Y290" s="416"/>
      <c r="Z290" s="415">
        <v>13</v>
      </c>
      <c r="AA290" s="415">
        <v>37</v>
      </c>
      <c r="AB290" s="416"/>
    </row>
    <row r="291" spans="1:28" x14ac:dyDescent="0.2">
      <c r="A291" s="523"/>
      <c r="B291" s="422" t="s">
        <v>80</v>
      </c>
      <c r="C291" s="424"/>
      <c r="D291" s="415" t="s">
        <v>549</v>
      </c>
      <c r="E291" s="416"/>
      <c r="F291" s="416"/>
      <c r="G291" s="415" t="s">
        <v>549</v>
      </c>
      <c r="H291" s="416"/>
      <c r="I291" s="415">
        <v>3</v>
      </c>
      <c r="J291" s="416"/>
      <c r="K291" s="415" t="s">
        <v>549</v>
      </c>
      <c r="L291" s="415" t="s">
        <v>549</v>
      </c>
      <c r="M291" s="416"/>
      <c r="N291" s="415" t="s">
        <v>549</v>
      </c>
      <c r="O291" s="416"/>
      <c r="P291" s="416"/>
      <c r="Q291" s="415" t="s">
        <v>549</v>
      </c>
      <c r="R291" s="416"/>
      <c r="S291" s="415">
        <v>4</v>
      </c>
      <c r="T291" s="416"/>
      <c r="U291" s="415" t="s">
        <v>549</v>
      </c>
      <c r="V291" s="415" t="s">
        <v>549</v>
      </c>
      <c r="W291" s="416"/>
      <c r="X291" s="416"/>
      <c r="Y291" s="416"/>
      <c r="Z291" s="416"/>
      <c r="AA291" s="416"/>
      <c r="AB291" s="416"/>
    </row>
    <row r="292" spans="1:28" x14ac:dyDescent="0.2">
      <c r="A292" s="523"/>
      <c r="B292" s="422" t="s">
        <v>81</v>
      </c>
      <c r="C292" s="424"/>
      <c r="D292" s="416"/>
      <c r="E292" s="416"/>
      <c r="F292" s="416"/>
      <c r="G292" s="416"/>
      <c r="H292" s="416"/>
      <c r="I292" s="416"/>
      <c r="J292" s="416"/>
      <c r="K292" s="416"/>
      <c r="L292" s="416"/>
      <c r="M292" s="416"/>
      <c r="N292" s="415" t="s">
        <v>549</v>
      </c>
      <c r="O292" s="416"/>
      <c r="P292" s="415" t="s">
        <v>549</v>
      </c>
      <c r="Q292" s="416"/>
      <c r="R292" s="416"/>
      <c r="S292" s="416"/>
      <c r="T292" s="416"/>
      <c r="U292" s="416"/>
      <c r="V292" s="416"/>
      <c r="W292" s="416"/>
      <c r="X292" s="415" t="s">
        <v>549</v>
      </c>
      <c r="Y292" s="416"/>
      <c r="Z292" s="416"/>
      <c r="AA292" s="415" t="s">
        <v>549</v>
      </c>
      <c r="AB292" s="416"/>
    </row>
    <row r="293" spans="1:28" x14ac:dyDescent="0.2">
      <c r="A293" s="523"/>
      <c r="B293" s="422" t="s">
        <v>82</v>
      </c>
      <c r="C293" s="424"/>
      <c r="D293" s="415">
        <v>3847</v>
      </c>
      <c r="E293" s="416"/>
      <c r="F293" s="415">
        <v>2518</v>
      </c>
      <c r="G293" s="416"/>
      <c r="H293" s="415">
        <v>1329</v>
      </c>
      <c r="I293" s="415">
        <v>3708</v>
      </c>
      <c r="J293" s="416"/>
      <c r="K293" s="415">
        <v>2529</v>
      </c>
      <c r="L293" s="416"/>
      <c r="M293" s="415">
        <v>1179</v>
      </c>
      <c r="N293" s="415">
        <v>3670</v>
      </c>
      <c r="O293" s="416"/>
      <c r="P293" s="415">
        <v>2342</v>
      </c>
      <c r="Q293" s="416"/>
      <c r="R293" s="415">
        <v>1328</v>
      </c>
      <c r="S293" s="415">
        <v>3949</v>
      </c>
      <c r="T293" s="416"/>
      <c r="U293" s="415">
        <v>2574</v>
      </c>
      <c r="V293" s="416"/>
      <c r="W293" s="415">
        <v>1375</v>
      </c>
      <c r="X293" s="415">
        <v>4322</v>
      </c>
      <c r="Y293" s="416"/>
      <c r="Z293" s="415">
        <v>2631</v>
      </c>
      <c r="AA293" s="416"/>
      <c r="AB293" s="415">
        <v>1691</v>
      </c>
    </row>
    <row r="294" spans="1:28" ht="12.75" customHeight="1" x14ac:dyDescent="0.2">
      <c r="A294" s="523" t="s">
        <v>120</v>
      </c>
      <c r="B294" s="422" t="s">
        <v>271</v>
      </c>
      <c r="C294" s="424"/>
      <c r="D294" s="415">
        <v>6505</v>
      </c>
      <c r="E294" s="415">
        <v>3363</v>
      </c>
      <c r="F294" s="415">
        <v>2262</v>
      </c>
      <c r="G294" s="415">
        <v>550</v>
      </c>
      <c r="H294" s="415">
        <v>330</v>
      </c>
      <c r="I294" s="415">
        <v>6138</v>
      </c>
      <c r="J294" s="415">
        <v>3146</v>
      </c>
      <c r="K294" s="415">
        <v>2039</v>
      </c>
      <c r="L294" s="415">
        <v>588</v>
      </c>
      <c r="M294" s="415">
        <v>365</v>
      </c>
      <c r="N294" s="415">
        <v>6251</v>
      </c>
      <c r="O294" s="415">
        <v>3222</v>
      </c>
      <c r="P294" s="415">
        <v>2018</v>
      </c>
      <c r="Q294" s="415">
        <v>573</v>
      </c>
      <c r="R294" s="415">
        <v>438</v>
      </c>
      <c r="S294" s="415">
        <v>6263</v>
      </c>
      <c r="T294" s="415">
        <v>3075</v>
      </c>
      <c r="U294" s="415">
        <v>2047</v>
      </c>
      <c r="V294" s="415">
        <v>663</v>
      </c>
      <c r="W294" s="415">
        <v>478</v>
      </c>
      <c r="X294" s="415">
        <v>6545</v>
      </c>
      <c r="Y294" s="415">
        <v>3188</v>
      </c>
      <c r="Z294" s="415">
        <v>2212</v>
      </c>
      <c r="AA294" s="415">
        <v>697</v>
      </c>
      <c r="AB294" s="415">
        <v>448</v>
      </c>
    </row>
    <row r="295" spans="1:28" x14ac:dyDescent="0.2">
      <c r="A295" s="523"/>
      <c r="B295" s="422" t="s">
        <v>295</v>
      </c>
      <c r="C295" s="424"/>
      <c r="D295" s="415">
        <v>549</v>
      </c>
      <c r="E295" s="416"/>
      <c r="F295" s="415">
        <v>390</v>
      </c>
      <c r="G295" s="415">
        <v>159</v>
      </c>
      <c r="H295" s="416"/>
      <c r="I295" s="415">
        <v>601</v>
      </c>
      <c r="J295" s="416"/>
      <c r="K295" s="415">
        <v>381</v>
      </c>
      <c r="L295" s="415">
        <v>220</v>
      </c>
      <c r="M295" s="416"/>
      <c r="N295" s="415">
        <v>531</v>
      </c>
      <c r="O295" s="416"/>
      <c r="P295" s="415">
        <v>328</v>
      </c>
      <c r="Q295" s="415">
        <v>203</v>
      </c>
      <c r="R295" s="416"/>
      <c r="S295" s="415">
        <v>553</v>
      </c>
      <c r="T295" s="416"/>
      <c r="U295" s="415">
        <v>334</v>
      </c>
      <c r="V295" s="415">
        <v>219</v>
      </c>
      <c r="W295" s="416"/>
      <c r="X295" s="415">
        <v>630</v>
      </c>
      <c r="Y295" s="416"/>
      <c r="Z295" s="415">
        <v>397</v>
      </c>
      <c r="AA295" s="415">
        <v>233</v>
      </c>
      <c r="AB295" s="416"/>
    </row>
    <row r="296" spans="1:28" x14ac:dyDescent="0.2">
      <c r="A296" s="523"/>
      <c r="B296" s="422" t="s">
        <v>68</v>
      </c>
      <c r="C296" s="424"/>
      <c r="D296" s="415">
        <v>449</v>
      </c>
      <c r="E296" s="416"/>
      <c r="F296" s="415">
        <v>315</v>
      </c>
      <c r="G296" s="415">
        <v>134</v>
      </c>
      <c r="H296" s="416"/>
      <c r="I296" s="415">
        <v>492</v>
      </c>
      <c r="J296" s="416"/>
      <c r="K296" s="415">
        <v>297</v>
      </c>
      <c r="L296" s="415">
        <v>195</v>
      </c>
      <c r="M296" s="416"/>
      <c r="N296" s="415">
        <v>421</v>
      </c>
      <c r="O296" s="416"/>
      <c r="P296" s="415">
        <v>245</v>
      </c>
      <c r="Q296" s="415">
        <v>176</v>
      </c>
      <c r="R296" s="416"/>
      <c r="S296" s="415">
        <v>441</v>
      </c>
      <c r="T296" s="416"/>
      <c r="U296" s="415">
        <v>247</v>
      </c>
      <c r="V296" s="415">
        <v>194</v>
      </c>
      <c r="W296" s="416"/>
      <c r="X296" s="415">
        <v>528</v>
      </c>
      <c r="Y296" s="416"/>
      <c r="Z296" s="415">
        <v>314</v>
      </c>
      <c r="AA296" s="415">
        <v>214</v>
      </c>
      <c r="AB296" s="416"/>
    </row>
    <row r="297" spans="1:28" x14ac:dyDescent="0.2">
      <c r="A297" s="523"/>
      <c r="B297" s="422" t="s">
        <v>69</v>
      </c>
      <c r="C297" s="424"/>
      <c r="D297" s="415">
        <v>77</v>
      </c>
      <c r="E297" s="416"/>
      <c r="F297" s="415">
        <v>69</v>
      </c>
      <c r="G297" s="415">
        <v>8</v>
      </c>
      <c r="H297" s="416"/>
      <c r="I297" s="415">
        <v>84</v>
      </c>
      <c r="J297" s="416"/>
      <c r="K297" s="415">
        <v>77</v>
      </c>
      <c r="L297" s="415">
        <v>7</v>
      </c>
      <c r="M297" s="416"/>
      <c r="N297" s="415">
        <v>81</v>
      </c>
      <c r="O297" s="416"/>
      <c r="P297" s="415">
        <v>75</v>
      </c>
      <c r="Q297" s="415">
        <v>6</v>
      </c>
      <c r="R297" s="416"/>
      <c r="S297" s="415">
        <v>85</v>
      </c>
      <c r="T297" s="416"/>
      <c r="U297" s="415">
        <v>81</v>
      </c>
      <c r="V297" s="415">
        <v>4</v>
      </c>
      <c r="W297" s="416"/>
      <c r="X297" s="415">
        <v>84</v>
      </c>
      <c r="Y297" s="416"/>
      <c r="Z297" s="415">
        <v>75</v>
      </c>
      <c r="AA297" s="415">
        <v>9</v>
      </c>
      <c r="AB297" s="416"/>
    </row>
    <row r="298" spans="1:28" x14ac:dyDescent="0.2">
      <c r="A298" s="523"/>
      <c r="B298" s="422" t="s">
        <v>72</v>
      </c>
      <c r="C298" s="424"/>
      <c r="D298" s="415">
        <v>23</v>
      </c>
      <c r="E298" s="416"/>
      <c r="F298" s="415">
        <v>6</v>
      </c>
      <c r="G298" s="415">
        <v>17</v>
      </c>
      <c r="H298" s="416"/>
      <c r="I298" s="415">
        <v>25</v>
      </c>
      <c r="J298" s="416"/>
      <c r="K298" s="415">
        <v>7</v>
      </c>
      <c r="L298" s="415">
        <v>18</v>
      </c>
      <c r="M298" s="416"/>
      <c r="N298" s="415">
        <v>29</v>
      </c>
      <c r="O298" s="416"/>
      <c r="P298" s="415">
        <v>8</v>
      </c>
      <c r="Q298" s="415">
        <v>21</v>
      </c>
      <c r="R298" s="416"/>
      <c r="S298" s="415">
        <v>27</v>
      </c>
      <c r="T298" s="416"/>
      <c r="U298" s="415">
        <v>6</v>
      </c>
      <c r="V298" s="415">
        <v>21</v>
      </c>
      <c r="W298" s="416"/>
      <c r="X298" s="415">
        <v>18</v>
      </c>
      <c r="Y298" s="416"/>
      <c r="Z298" s="415">
        <v>8</v>
      </c>
      <c r="AA298" s="415">
        <v>10</v>
      </c>
      <c r="AB298" s="416"/>
    </row>
    <row r="299" spans="1:28" x14ac:dyDescent="0.2">
      <c r="A299" s="523"/>
      <c r="B299" s="422" t="s">
        <v>296</v>
      </c>
      <c r="C299" s="424"/>
      <c r="D299" s="415">
        <v>4109</v>
      </c>
      <c r="E299" s="415">
        <v>3363</v>
      </c>
      <c r="F299" s="415">
        <v>458</v>
      </c>
      <c r="G299" s="415">
        <v>288</v>
      </c>
      <c r="H299" s="416"/>
      <c r="I299" s="415">
        <v>3866</v>
      </c>
      <c r="J299" s="415">
        <v>3146</v>
      </c>
      <c r="K299" s="415">
        <v>473</v>
      </c>
      <c r="L299" s="415">
        <v>247</v>
      </c>
      <c r="M299" s="416"/>
      <c r="N299" s="415">
        <v>3898</v>
      </c>
      <c r="O299" s="415">
        <v>3222</v>
      </c>
      <c r="P299" s="415">
        <v>433</v>
      </c>
      <c r="Q299" s="415">
        <v>243</v>
      </c>
      <c r="R299" s="416"/>
      <c r="S299" s="415">
        <v>3781</v>
      </c>
      <c r="T299" s="415">
        <v>3075</v>
      </c>
      <c r="U299" s="415">
        <v>416</v>
      </c>
      <c r="V299" s="415">
        <v>290</v>
      </c>
      <c r="W299" s="416"/>
      <c r="X299" s="415">
        <v>3914</v>
      </c>
      <c r="Y299" s="415">
        <v>3188</v>
      </c>
      <c r="Z299" s="415">
        <v>392</v>
      </c>
      <c r="AA299" s="415">
        <v>334</v>
      </c>
      <c r="AB299" s="416"/>
    </row>
    <row r="300" spans="1:28" x14ac:dyDescent="0.2">
      <c r="A300" s="523"/>
      <c r="B300" s="422" t="s">
        <v>74</v>
      </c>
      <c r="C300" s="424"/>
      <c r="D300" s="415">
        <v>2939</v>
      </c>
      <c r="E300" s="415">
        <v>2888</v>
      </c>
      <c r="F300" s="415">
        <v>38</v>
      </c>
      <c r="G300" s="415">
        <v>13</v>
      </c>
      <c r="H300" s="416"/>
      <c r="I300" s="415">
        <v>2752</v>
      </c>
      <c r="J300" s="415">
        <v>2698</v>
      </c>
      <c r="K300" s="415">
        <v>40</v>
      </c>
      <c r="L300" s="415">
        <v>14</v>
      </c>
      <c r="M300" s="416"/>
      <c r="N300" s="415">
        <v>2907</v>
      </c>
      <c r="O300" s="415">
        <v>2851</v>
      </c>
      <c r="P300" s="415">
        <v>45</v>
      </c>
      <c r="Q300" s="415">
        <v>11</v>
      </c>
      <c r="R300" s="416"/>
      <c r="S300" s="415">
        <v>2814</v>
      </c>
      <c r="T300" s="415">
        <v>2767</v>
      </c>
      <c r="U300" s="415">
        <v>30</v>
      </c>
      <c r="V300" s="415">
        <v>17</v>
      </c>
      <c r="W300" s="416"/>
      <c r="X300" s="415">
        <v>2900</v>
      </c>
      <c r="Y300" s="415">
        <v>2856</v>
      </c>
      <c r="Z300" s="415">
        <v>27</v>
      </c>
      <c r="AA300" s="415">
        <v>17</v>
      </c>
      <c r="AB300" s="416"/>
    </row>
    <row r="301" spans="1:28" x14ac:dyDescent="0.2">
      <c r="A301" s="523"/>
      <c r="B301" s="422" t="s">
        <v>75</v>
      </c>
      <c r="C301" s="424"/>
      <c r="D301" s="415">
        <v>682</v>
      </c>
      <c r="E301" s="415">
        <v>475</v>
      </c>
      <c r="F301" s="415">
        <v>45</v>
      </c>
      <c r="G301" s="415">
        <v>162</v>
      </c>
      <c r="H301" s="416"/>
      <c r="I301" s="415">
        <v>634</v>
      </c>
      <c r="J301" s="415">
        <v>448</v>
      </c>
      <c r="K301" s="415">
        <v>57</v>
      </c>
      <c r="L301" s="415">
        <v>129</v>
      </c>
      <c r="M301" s="416"/>
      <c r="N301" s="415">
        <v>580</v>
      </c>
      <c r="O301" s="415">
        <v>371</v>
      </c>
      <c r="P301" s="415">
        <v>62</v>
      </c>
      <c r="Q301" s="415">
        <v>147</v>
      </c>
      <c r="R301" s="416"/>
      <c r="S301" s="415">
        <v>516</v>
      </c>
      <c r="T301" s="415">
        <v>308</v>
      </c>
      <c r="U301" s="415">
        <v>38</v>
      </c>
      <c r="V301" s="415">
        <v>170</v>
      </c>
      <c r="W301" s="416"/>
      <c r="X301" s="415">
        <v>568</v>
      </c>
      <c r="Y301" s="415">
        <v>332</v>
      </c>
      <c r="Z301" s="415">
        <v>29</v>
      </c>
      <c r="AA301" s="415">
        <v>207</v>
      </c>
      <c r="AB301" s="416"/>
    </row>
    <row r="302" spans="1:28" x14ac:dyDescent="0.2">
      <c r="A302" s="523"/>
      <c r="B302" s="422" t="s">
        <v>76</v>
      </c>
      <c r="C302" s="424"/>
      <c r="D302" s="415">
        <v>488</v>
      </c>
      <c r="E302" s="416"/>
      <c r="F302" s="415">
        <v>375</v>
      </c>
      <c r="G302" s="415">
        <v>113</v>
      </c>
      <c r="H302" s="416"/>
      <c r="I302" s="415">
        <v>480</v>
      </c>
      <c r="J302" s="416"/>
      <c r="K302" s="415">
        <v>376</v>
      </c>
      <c r="L302" s="415">
        <v>104</v>
      </c>
      <c r="M302" s="416"/>
      <c r="N302" s="415">
        <v>411</v>
      </c>
      <c r="O302" s="416"/>
      <c r="P302" s="415">
        <v>326</v>
      </c>
      <c r="Q302" s="415">
        <v>85</v>
      </c>
      <c r="R302" s="416"/>
      <c r="S302" s="415">
        <v>451</v>
      </c>
      <c r="T302" s="416"/>
      <c r="U302" s="415">
        <v>348</v>
      </c>
      <c r="V302" s="415">
        <v>103</v>
      </c>
      <c r="W302" s="416"/>
      <c r="X302" s="415">
        <v>446</v>
      </c>
      <c r="Y302" s="416"/>
      <c r="Z302" s="415">
        <v>336</v>
      </c>
      <c r="AA302" s="415">
        <v>110</v>
      </c>
      <c r="AB302" s="416"/>
    </row>
    <row r="303" spans="1:28" x14ac:dyDescent="0.2">
      <c r="A303" s="523"/>
      <c r="B303" s="422" t="s">
        <v>297</v>
      </c>
      <c r="C303" s="424"/>
      <c r="D303" s="415">
        <v>164</v>
      </c>
      <c r="E303" s="416"/>
      <c r="F303" s="415">
        <v>104</v>
      </c>
      <c r="G303" s="415">
        <v>60</v>
      </c>
      <c r="H303" s="416"/>
      <c r="I303" s="415">
        <v>142</v>
      </c>
      <c r="J303" s="416"/>
      <c r="K303" s="415">
        <v>92</v>
      </c>
      <c r="L303" s="415">
        <v>50</v>
      </c>
      <c r="M303" s="416"/>
      <c r="N303" s="415">
        <v>173</v>
      </c>
      <c r="O303" s="416"/>
      <c r="P303" s="415">
        <v>108</v>
      </c>
      <c r="Q303" s="415">
        <v>65</v>
      </c>
      <c r="R303" s="416"/>
      <c r="S303" s="415">
        <v>185</v>
      </c>
      <c r="T303" s="416"/>
      <c r="U303" s="415">
        <v>118</v>
      </c>
      <c r="V303" s="415">
        <v>67</v>
      </c>
      <c r="W303" s="416"/>
      <c r="X303" s="415">
        <v>177</v>
      </c>
      <c r="Y303" s="416"/>
      <c r="Z303" s="415">
        <v>120</v>
      </c>
      <c r="AA303" s="415">
        <v>57</v>
      </c>
      <c r="AB303" s="416"/>
    </row>
    <row r="304" spans="1:28" x14ac:dyDescent="0.2">
      <c r="A304" s="523"/>
      <c r="B304" s="422" t="s">
        <v>78</v>
      </c>
      <c r="C304" s="424"/>
      <c r="D304" s="415">
        <v>17</v>
      </c>
      <c r="E304" s="416"/>
      <c r="F304" s="415" t="s">
        <v>549</v>
      </c>
      <c r="G304" s="415" t="s">
        <v>549</v>
      </c>
      <c r="H304" s="416"/>
      <c r="I304" s="415">
        <v>19</v>
      </c>
      <c r="J304" s="416"/>
      <c r="K304" s="415" t="s">
        <v>549</v>
      </c>
      <c r="L304" s="415" t="s">
        <v>549</v>
      </c>
      <c r="M304" s="416"/>
      <c r="N304" s="415">
        <v>24</v>
      </c>
      <c r="O304" s="416"/>
      <c r="P304" s="415">
        <v>17</v>
      </c>
      <c r="Q304" s="415">
        <v>7</v>
      </c>
      <c r="R304" s="416"/>
      <c r="S304" s="415">
        <v>24</v>
      </c>
      <c r="T304" s="416"/>
      <c r="U304" s="415" t="s">
        <v>549</v>
      </c>
      <c r="V304" s="415" t="s">
        <v>549</v>
      </c>
      <c r="W304" s="416"/>
      <c r="X304" s="415">
        <v>33</v>
      </c>
      <c r="Y304" s="416"/>
      <c r="Z304" s="415" t="s">
        <v>549</v>
      </c>
      <c r="AA304" s="415" t="s">
        <v>549</v>
      </c>
      <c r="AB304" s="416"/>
    </row>
    <row r="305" spans="1:28" x14ac:dyDescent="0.2">
      <c r="A305" s="523"/>
      <c r="B305" s="422" t="s">
        <v>248</v>
      </c>
      <c r="C305" s="424"/>
      <c r="D305" s="415">
        <v>147</v>
      </c>
      <c r="E305" s="416"/>
      <c r="F305" s="415">
        <v>88</v>
      </c>
      <c r="G305" s="415">
        <v>59</v>
      </c>
      <c r="H305" s="416"/>
      <c r="I305" s="415">
        <v>123</v>
      </c>
      <c r="J305" s="416"/>
      <c r="K305" s="415">
        <v>74</v>
      </c>
      <c r="L305" s="415">
        <v>49</v>
      </c>
      <c r="M305" s="416"/>
      <c r="N305" s="415">
        <v>149</v>
      </c>
      <c r="O305" s="416"/>
      <c r="P305" s="415">
        <v>91</v>
      </c>
      <c r="Q305" s="415">
        <v>58</v>
      </c>
      <c r="R305" s="416"/>
      <c r="S305" s="415">
        <v>161</v>
      </c>
      <c r="T305" s="416"/>
      <c r="U305" s="415">
        <v>95</v>
      </c>
      <c r="V305" s="415">
        <v>66</v>
      </c>
      <c r="W305" s="416"/>
      <c r="X305" s="415">
        <v>144</v>
      </c>
      <c r="Y305" s="416"/>
      <c r="Z305" s="415">
        <v>88</v>
      </c>
      <c r="AA305" s="415">
        <v>56</v>
      </c>
      <c r="AB305" s="416"/>
    </row>
    <row r="306" spans="1:28" x14ac:dyDescent="0.2">
      <c r="A306" s="523"/>
      <c r="B306" s="422" t="s">
        <v>20</v>
      </c>
      <c r="C306" s="424"/>
      <c r="D306" s="415">
        <v>118</v>
      </c>
      <c r="E306" s="416"/>
      <c r="F306" s="415">
        <v>75</v>
      </c>
      <c r="G306" s="415">
        <v>43</v>
      </c>
      <c r="H306" s="416"/>
      <c r="I306" s="415">
        <v>126</v>
      </c>
      <c r="J306" s="416"/>
      <c r="K306" s="415">
        <v>55</v>
      </c>
      <c r="L306" s="415">
        <v>71</v>
      </c>
      <c r="M306" s="416"/>
      <c r="N306" s="415">
        <v>121</v>
      </c>
      <c r="O306" s="416"/>
      <c r="P306" s="415">
        <v>59</v>
      </c>
      <c r="Q306" s="415">
        <v>62</v>
      </c>
      <c r="R306" s="416"/>
      <c r="S306" s="415">
        <v>140</v>
      </c>
      <c r="T306" s="416"/>
      <c r="U306" s="415">
        <v>53</v>
      </c>
      <c r="V306" s="415">
        <v>87</v>
      </c>
      <c r="W306" s="416"/>
      <c r="X306" s="415">
        <v>121</v>
      </c>
      <c r="Y306" s="416"/>
      <c r="Z306" s="415">
        <v>48</v>
      </c>
      <c r="AA306" s="415">
        <v>73</v>
      </c>
      <c r="AB306" s="416"/>
    </row>
    <row r="307" spans="1:28" ht="21" x14ac:dyDescent="0.2">
      <c r="A307" s="523"/>
      <c r="B307" s="422" t="s">
        <v>447</v>
      </c>
      <c r="C307" s="424"/>
      <c r="D307" s="415">
        <v>73</v>
      </c>
      <c r="E307" s="416"/>
      <c r="F307" s="415">
        <v>51</v>
      </c>
      <c r="G307" s="415">
        <v>22</v>
      </c>
      <c r="H307" s="416"/>
      <c r="I307" s="415">
        <v>73</v>
      </c>
      <c r="J307" s="416"/>
      <c r="K307" s="415">
        <v>37</v>
      </c>
      <c r="L307" s="415">
        <v>36</v>
      </c>
      <c r="M307" s="416"/>
      <c r="N307" s="415">
        <v>75</v>
      </c>
      <c r="O307" s="416"/>
      <c r="P307" s="415">
        <v>43</v>
      </c>
      <c r="Q307" s="415">
        <v>32</v>
      </c>
      <c r="R307" s="416"/>
      <c r="S307" s="415">
        <v>81</v>
      </c>
      <c r="T307" s="416"/>
      <c r="U307" s="415">
        <v>28</v>
      </c>
      <c r="V307" s="415">
        <v>53</v>
      </c>
      <c r="W307" s="416"/>
      <c r="X307" s="415">
        <v>64</v>
      </c>
      <c r="Y307" s="416"/>
      <c r="Z307" s="415">
        <v>29</v>
      </c>
      <c r="AA307" s="415">
        <v>35</v>
      </c>
      <c r="AB307" s="416"/>
    </row>
    <row r="308" spans="1:28" x14ac:dyDescent="0.2">
      <c r="A308" s="523"/>
      <c r="B308" s="422" t="s">
        <v>448</v>
      </c>
      <c r="C308" s="424"/>
      <c r="D308" s="415">
        <v>21</v>
      </c>
      <c r="E308" s="416"/>
      <c r="F308" s="415">
        <v>15</v>
      </c>
      <c r="G308" s="415">
        <v>6</v>
      </c>
      <c r="H308" s="416"/>
      <c r="I308" s="415">
        <v>18</v>
      </c>
      <c r="J308" s="416"/>
      <c r="K308" s="415">
        <v>12</v>
      </c>
      <c r="L308" s="415">
        <v>6</v>
      </c>
      <c r="M308" s="416"/>
      <c r="N308" s="415">
        <v>23</v>
      </c>
      <c r="O308" s="416"/>
      <c r="P308" s="415">
        <v>10</v>
      </c>
      <c r="Q308" s="415">
        <v>13</v>
      </c>
      <c r="R308" s="416"/>
      <c r="S308" s="415">
        <v>23</v>
      </c>
      <c r="T308" s="416"/>
      <c r="U308" s="415">
        <v>15</v>
      </c>
      <c r="V308" s="415">
        <v>8</v>
      </c>
      <c r="W308" s="416"/>
      <c r="X308" s="415">
        <v>21</v>
      </c>
      <c r="Y308" s="416"/>
      <c r="Z308" s="415">
        <v>14</v>
      </c>
      <c r="AA308" s="415">
        <v>7</v>
      </c>
      <c r="AB308" s="416"/>
    </row>
    <row r="309" spans="1:28" x14ac:dyDescent="0.2">
      <c r="A309" s="523"/>
      <c r="B309" s="422" t="s">
        <v>298</v>
      </c>
      <c r="C309" s="424"/>
      <c r="D309" s="415">
        <v>23</v>
      </c>
      <c r="E309" s="416"/>
      <c r="F309" s="415">
        <v>8</v>
      </c>
      <c r="G309" s="415">
        <v>15</v>
      </c>
      <c r="H309" s="416"/>
      <c r="I309" s="415">
        <v>34</v>
      </c>
      <c r="J309" s="416"/>
      <c r="K309" s="415">
        <v>5</v>
      </c>
      <c r="L309" s="415">
        <v>29</v>
      </c>
      <c r="M309" s="416"/>
      <c r="N309" s="415">
        <v>23</v>
      </c>
      <c r="O309" s="416"/>
      <c r="P309" s="415">
        <v>6</v>
      </c>
      <c r="Q309" s="415">
        <v>17</v>
      </c>
      <c r="R309" s="416"/>
      <c r="S309" s="415">
        <v>36</v>
      </c>
      <c r="T309" s="416"/>
      <c r="U309" s="415">
        <v>10</v>
      </c>
      <c r="V309" s="415">
        <v>26</v>
      </c>
      <c r="W309" s="416"/>
      <c r="X309" s="415">
        <v>35</v>
      </c>
      <c r="Y309" s="416"/>
      <c r="Z309" s="415">
        <v>5</v>
      </c>
      <c r="AA309" s="415">
        <v>30</v>
      </c>
      <c r="AB309" s="416"/>
    </row>
    <row r="310" spans="1:28" x14ac:dyDescent="0.2">
      <c r="A310" s="523"/>
      <c r="B310" s="422" t="s">
        <v>80</v>
      </c>
      <c r="C310" s="424"/>
      <c r="D310" s="415" t="s">
        <v>549</v>
      </c>
      <c r="E310" s="416"/>
      <c r="F310" s="415" t="s">
        <v>549</v>
      </c>
      <c r="G310" s="416"/>
      <c r="H310" s="416"/>
      <c r="I310" s="416"/>
      <c r="J310" s="416"/>
      <c r="K310" s="416"/>
      <c r="L310" s="416"/>
      <c r="M310" s="416"/>
      <c r="N310" s="416"/>
      <c r="O310" s="416"/>
      <c r="P310" s="416"/>
      <c r="Q310" s="416"/>
      <c r="R310" s="416"/>
      <c r="S310" s="416"/>
      <c r="T310" s="416"/>
      <c r="U310" s="416"/>
      <c r="V310" s="416"/>
      <c r="W310" s="416"/>
      <c r="X310" s="416"/>
      <c r="Y310" s="416"/>
      <c r="Z310" s="416"/>
      <c r="AA310" s="416"/>
      <c r="AB310" s="416"/>
    </row>
    <row r="311" spans="1:28" x14ac:dyDescent="0.2">
      <c r="A311" s="523"/>
      <c r="B311" s="422" t="s">
        <v>81</v>
      </c>
      <c r="C311" s="424"/>
      <c r="D311" s="416"/>
      <c r="E311" s="416"/>
      <c r="F311" s="416"/>
      <c r="G311" s="416"/>
      <c r="H311" s="416"/>
      <c r="I311" s="415" t="s">
        <v>549</v>
      </c>
      <c r="J311" s="416"/>
      <c r="K311" s="415" t="s">
        <v>549</v>
      </c>
      <c r="L311" s="416"/>
      <c r="M311" s="416"/>
      <c r="N311" s="416"/>
      <c r="O311" s="416"/>
      <c r="P311" s="416"/>
      <c r="Q311" s="416"/>
      <c r="R311" s="416"/>
      <c r="S311" s="416"/>
      <c r="T311" s="416"/>
      <c r="U311" s="416"/>
      <c r="V311" s="416"/>
      <c r="W311" s="416"/>
      <c r="X311" s="415" t="s">
        <v>549</v>
      </c>
      <c r="Y311" s="416"/>
      <c r="Z311" s="416"/>
      <c r="AA311" s="415" t="s">
        <v>549</v>
      </c>
      <c r="AB311" s="416"/>
    </row>
    <row r="312" spans="1:28" x14ac:dyDescent="0.2">
      <c r="A312" s="523"/>
      <c r="B312" s="422" t="s">
        <v>82</v>
      </c>
      <c r="C312" s="424"/>
      <c r="D312" s="415">
        <v>1565</v>
      </c>
      <c r="E312" s="416"/>
      <c r="F312" s="415">
        <v>1235</v>
      </c>
      <c r="G312" s="416"/>
      <c r="H312" s="415">
        <v>330</v>
      </c>
      <c r="I312" s="415">
        <v>1403</v>
      </c>
      <c r="J312" s="416"/>
      <c r="K312" s="415">
        <v>1038</v>
      </c>
      <c r="L312" s="416"/>
      <c r="M312" s="415">
        <v>365</v>
      </c>
      <c r="N312" s="415">
        <v>1528</v>
      </c>
      <c r="O312" s="416"/>
      <c r="P312" s="415">
        <v>1090</v>
      </c>
      <c r="Q312" s="416"/>
      <c r="R312" s="415">
        <v>438</v>
      </c>
      <c r="S312" s="415">
        <v>1604</v>
      </c>
      <c r="T312" s="416"/>
      <c r="U312" s="415">
        <v>1126</v>
      </c>
      <c r="V312" s="416"/>
      <c r="W312" s="415">
        <v>478</v>
      </c>
      <c r="X312" s="415">
        <v>1703</v>
      </c>
      <c r="Y312" s="416"/>
      <c r="Z312" s="415">
        <v>1255</v>
      </c>
      <c r="AA312" s="416"/>
      <c r="AB312" s="415">
        <v>448</v>
      </c>
    </row>
    <row r="313" spans="1:28" ht="12.75" customHeight="1" x14ac:dyDescent="0.2">
      <c r="A313" s="523" t="s">
        <v>121</v>
      </c>
      <c r="B313" s="422" t="s">
        <v>271</v>
      </c>
      <c r="C313" s="424"/>
      <c r="D313" s="415">
        <v>19325</v>
      </c>
      <c r="E313" s="415">
        <v>10635</v>
      </c>
      <c r="F313" s="415">
        <v>6256</v>
      </c>
      <c r="G313" s="415">
        <v>1618</v>
      </c>
      <c r="H313" s="415">
        <v>816</v>
      </c>
      <c r="I313" s="415">
        <v>19218</v>
      </c>
      <c r="J313" s="415">
        <v>10782</v>
      </c>
      <c r="K313" s="415">
        <v>6238</v>
      </c>
      <c r="L313" s="415">
        <v>1436</v>
      </c>
      <c r="M313" s="415">
        <v>762</v>
      </c>
      <c r="N313" s="415">
        <v>18932</v>
      </c>
      <c r="O313" s="415">
        <v>11009</v>
      </c>
      <c r="P313" s="415">
        <v>5927</v>
      </c>
      <c r="Q313" s="415">
        <v>1327</v>
      </c>
      <c r="R313" s="415">
        <v>669</v>
      </c>
      <c r="S313" s="415">
        <v>18614</v>
      </c>
      <c r="T313" s="415">
        <v>10351</v>
      </c>
      <c r="U313" s="415">
        <v>5806</v>
      </c>
      <c r="V313" s="415">
        <v>1488</v>
      </c>
      <c r="W313" s="415">
        <v>969</v>
      </c>
      <c r="X313" s="415">
        <v>18607</v>
      </c>
      <c r="Y313" s="415">
        <v>9972</v>
      </c>
      <c r="Z313" s="415">
        <v>5749</v>
      </c>
      <c r="AA313" s="415">
        <v>1616</v>
      </c>
      <c r="AB313" s="415">
        <v>1270</v>
      </c>
    </row>
    <row r="314" spans="1:28" x14ac:dyDescent="0.2">
      <c r="A314" s="523"/>
      <c r="B314" s="422" t="s">
        <v>295</v>
      </c>
      <c r="C314" s="424"/>
      <c r="D314" s="415">
        <v>2150</v>
      </c>
      <c r="E314" s="416"/>
      <c r="F314" s="415">
        <v>1574</v>
      </c>
      <c r="G314" s="415">
        <v>576</v>
      </c>
      <c r="H314" s="416"/>
      <c r="I314" s="415">
        <v>2212</v>
      </c>
      <c r="J314" s="416"/>
      <c r="K314" s="415">
        <v>1606</v>
      </c>
      <c r="L314" s="415">
        <v>606</v>
      </c>
      <c r="M314" s="416"/>
      <c r="N314" s="415">
        <v>1938</v>
      </c>
      <c r="O314" s="416"/>
      <c r="P314" s="415">
        <v>1503</v>
      </c>
      <c r="Q314" s="415">
        <v>435</v>
      </c>
      <c r="R314" s="416"/>
      <c r="S314" s="415">
        <v>1975</v>
      </c>
      <c r="T314" s="416"/>
      <c r="U314" s="415">
        <v>1506</v>
      </c>
      <c r="V314" s="415">
        <v>469</v>
      </c>
      <c r="W314" s="416"/>
      <c r="X314" s="415">
        <v>2027</v>
      </c>
      <c r="Y314" s="416"/>
      <c r="Z314" s="415">
        <v>1461</v>
      </c>
      <c r="AA314" s="415">
        <v>566</v>
      </c>
      <c r="AB314" s="416"/>
    </row>
    <row r="315" spans="1:28" x14ac:dyDescent="0.2">
      <c r="A315" s="523"/>
      <c r="B315" s="422" t="s">
        <v>68</v>
      </c>
      <c r="C315" s="424"/>
      <c r="D315" s="415">
        <v>1918</v>
      </c>
      <c r="E315" s="416"/>
      <c r="F315" s="415">
        <v>1367</v>
      </c>
      <c r="G315" s="415">
        <v>551</v>
      </c>
      <c r="H315" s="416"/>
      <c r="I315" s="415">
        <v>1926</v>
      </c>
      <c r="J315" s="416"/>
      <c r="K315" s="415">
        <v>1356</v>
      </c>
      <c r="L315" s="415">
        <v>570</v>
      </c>
      <c r="M315" s="416"/>
      <c r="N315" s="415">
        <v>1661</v>
      </c>
      <c r="O315" s="416"/>
      <c r="P315" s="415">
        <v>1244</v>
      </c>
      <c r="Q315" s="415">
        <v>417</v>
      </c>
      <c r="R315" s="416"/>
      <c r="S315" s="415">
        <v>1713</v>
      </c>
      <c r="T315" s="416"/>
      <c r="U315" s="415">
        <v>1263</v>
      </c>
      <c r="V315" s="415">
        <v>450</v>
      </c>
      <c r="W315" s="416"/>
      <c r="X315" s="415">
        <v>1790</v>
      </c>
      <c r="Y315" s="416"/>
      <c r="Z315" s="415">
        <v>1246</v>
      </c>
      <c r="AA315" s="415">
        <v>544</v>
      </c>
      <c r="AB315" s="416"/>
    </row>
    <row r="316" spans="1:28" x14ac:dyDescent="0.2">
      <c r="A316" s="523"/>
      <c r="B316" s="422" t="s">
        <v>69</v>
      </c>
      <c r="C316" s="424"/>
      <c r="D316" s="415">
        <v>203</v>
      </c>
      <c r="E316" s="416"/>
      <c r="F316" s="415">
        <v>196</v>
      </c>
      <c r="G316" s="415">
        <v>7</v>
      </c>
      <c r="H316" s="416"/>
      <c r="I316" s="415">
        <v>252</v>
      </c>
      <c r="J316" s="416"/>
      <c r="K316" s="415">
        <v>240</v>
      </c>
      <c r="L316" s="415">
        <v>12</v>
      </c>
      <c r="M316" s="416"/>
      <c r="N316" s="415">
        <v>253</v>
      </c>
      <c r="O316" s="416"/>
      <c r="P316" s="415">
        <v>245</v>
      </c>
      <c r="Q316" s="415">
        <v>8</v>
      </c>
      <c r="R316" s="416"/>
      <c r="S316" s="415">
        <v>252</v>
      </c>
      <c r="T316" s="416"/>
      <c r="U316" s="415">
        <v>240</v>
      </c>
      <c r="V316" s="415">
        <v>12</v>
      </c>
      <c r="W316" s="416"/>
      <c r="X316" s="415">
        <v>226</v>
      </c>
      <c r="Y316" s="416"/>
      <c r="Z316" s="415">
        <v>210</v>
      </c>
      <c r="AA316" s="415">
        <v>16</v>
      </c>
      <c r="AB316" s="416"/>
    </row>
    <row r="317" spans="1:28" x14ac:dyDescent="0.2">
      <c r="A317" s="523"/>
      <c r="B317" s="422" t="s">
        <v>72</v>
      </c>
      <c r="C317" s="424"/>
      <c r="D317" s="415">
        <v>29</v>
      </c>
      <c r="E317" s="416"/>
      <c r="F317" s="415">
        <v>11</v>
      </c>
      <c r="G317" s="415">
        <v>18</v>
      </c>
      <c r="H317" s="416"/>
      <c r="I317" s="415">
        <v>34</v>
      </c>
      <c r="J317" s="416"/>
      <c r="K317" s="415">
        <v>10</v>
      </c>
      <c r="L317" s="415">
        <v>24</v>
      </c>
      <c r="M317" s="416"/>
      <c r="N317" s="415">
        <v>24</v>
      </c>
      <c r="O317" s="416"/>
      <c r="P317" s="415">
        <v>14</v>
      </c>
      <c r="Q317" s="415">
        <v>10</v>
      </c>
      <c r="R317" s="416"/>
      <c r="S317" s="415">
        <v>10</v>
      </c>
      <c r="T317" s="416"/>
      <c r="U317" s="415">
        <v>3</v>
      </c>
      <c r="V317" s="415">
        <v>7</v>
      </c>
      <c r="W317" s="416"/>
      <c r="X317" s="415">
        <v>11</v>
      </c>
      <c r="Y317" s="416"/>
      <c r="Z317" s="415">
        <v>5</v>
      </c>
      <c r="AA317" s="415">
        <v>6</v>
      </c>
      <c r="AB317" s="416"/>
    </row>
    <row r="318" spans="1:28" x14ac:dyDescent="0.2">
      <c r="A318" s="523"/>
      <c r="B318" s="422" t="s">
        <v>296</v>
      </c>
      <c r="C318" s="424"/>
      <c r="D318" s="415">
        <v>12884</v>
      </c>
      <c r="E318" s="415">
        <v>10635</v>
      </c>
      <c r="F318" s="415">
        <v>1569</v>
      </c>
      <c r="G318" s="415">
        <v>680</v>
      </c>
      <c r="H318" s="416"/>
      <c r="I318" s="415">
        <v>12753</v>
      </c>
      <c r="J318" s="415">
        <v>10782</v>
      </c>
      <c r="K318" s="415">
        <v>1497</v>
      </c>
      <c r="L318" s="415">
        <v>474</v>
      </c>
      <c r="M318" s="416"/>
      <c r="N318" s="415">
        <v>12872</v>
      </c>
      <c r="O318" s="415">
        <v>11009</v>
      </c>
      <c r="P318" s="415">
        <v>1325</v>
      </c>
      <c r="Q318" s="415">
        <v>538</v>
      </c>
      <c r="R318" s="416"/>
      <c r="S318" s="415">
        <v>12194</v>
      </c>
      <c r="T318" s="415">
        <v>10351</v>
      </c>
      <c r="U318" s="415">
        <v>1242</v>
      </c>
      <c r="V318" s="415">
        <v>601</v>
      </c>
      <c r="W318" s="416"/>
      <c r="X318" s="415">
        <v>11641</v>
      </c>
      <c r="Y318" s="415">
        <v>9972</v>
      </c>
      <c r="Z318" s="415">
        <v>1090</v>
      </c>
      <c r="AA318" s="415">
        <v>579</v>
      </c>
      <c r="AB318" s="416"/>
    </row>
    <row r="319" spans="1:28" x14ac:dyDescent="0.2">
      <c r="A319" s="523"/>
      <c r="B319" s="422" t="s">
        <v>74</v>
      </c>
      <c r="C319" s="424"/>
      <c r="D319" s="415">
        <v>9421</v>
      </c>
      <c r="E319" s="415">
        <v>9260</v>
      </c>
      <c r="F319" s="415">
        <v>128</v>
      </c>
      <c r="G319" s="415">
        <v>33</v>
      </c>
      <c r="H319" s="416"/>
      <c r="I319" s="415">
        <v>9649</v>
      </c>
      <c r="J319" s="415">
        <v>9517</v>
      </c>
      <c r="K319" s="415">
        <v>96</v>
      </c>
      <c r="L319" s="415">
        <v>36</v>
      </c>
      <c r="M319" s="416"/>
      <c r="N319" s="415">
        <v>9882</v>
      </c>
      <c r="O319" s="415">
        <v>9738</v>
      </c>
      <c r="P319" s="415">
        <v>118</v>
      </c>
      <c r="Q319" s="415">
        <v>26</v>
      </c>
      <c r="R319" s="416"/>
      <c r="S319" s="415">
        <v>9310</v>
      </c>
      <c r="T319" s="415">
        <v>9192</v>
      </c>
      <c r="U319" s="415">
        <v>80</v>
      </c>
      <c r="V319" s="415">
        <v>38</v>
      </c>
      <c r="W319" s="416"/>
      <c r="X319" s="415">
        <v>8847</v>
      </c>
      <c r="Y319" s="415">
        <v>8739</v>
      </c>
      <c r="Z319" s="415">
        <v>78</v>
      </c>
      <c r="AA319" s="415">
        <v>30</v>
      </c>
      <c r="AB319" s="416"/>
    </row>
    <row r="320" spans="1:28" x14ac:dyDescent="0.2">
      <c r="A320" s="523"/>
      <c r="B320" s="422" t="s">
        <v>75</v>
      </c>
      <c r="C320" s="424"/>
      <c r="D320" s="415">
        <v>2259</v>
      </c>
      <c r="E320" s="415">
        <v>1375</v>
      </c>
      <c r="F320" s="415">
        <v>466</v>
      </c>
      <c r="G320" s="415">
        <v>418</v>
      </c>
      <c r="H320" s="416"/>
      <c r="I320" s="415">
        <v>1986</v>
      </c>
      <c r="J320" s="415">
        <v>1265</v>
      </c>
      <c r="K320" s="415">
        <v>477</v>
      </c>
      <c r="L320" s="415">
        <v>244</v>
      </c>
      <c r="M320" s="416"/>
      <c r="N320" s="415">
        <v>1965</v>
      </c>
      <c r="O320" s="415">
        <v>1271</v>
      </c>
      <c r="P320" s="415">
        <v>326</v>
      </c>
      <c r="Q320" s="415">
        <v>368</v>
      </c>
      <c r="R320" s="416"/>
      <c r="S320" s="415">
        <v>1964</v>
      </c>
      <c r="T320" s="415">
        <v>1159</v>
      </c>
      <c r="U320" s="415">
        <v>431</v>
      </c>
      <c r="V320" s="415">
        <v>374</v>
      </c>
      <c r="W320" s="416"/>
      <c r="X320" s="415">
        <v>1786</v>
      </c>
      <c r="Y320" s="415">
        <v>1233</v>
      </c>
      <c r="Z320" s="415">
        <v>245</v>
      </c>
      <c r="AA320" s="415">
        <v>308</v>
      </c>
      <c r="AB320" s="416"/>
    </row>
    <row r="321" spans="1:28" x14ac:dyDescent="0.2">
      <c r="A321" s="523"/>
      <c r="B321" s="422" t="s">
        <v>76</v>
      </c>
      <c r="C321" s="424"/>
      <c r="D321" s="415">
        <v>1204</v>
      </c>
      <c r="E321" s="416"/>
      <c r="F321" s="415">
        <v>975</v>
      </c>
      <c r="G321" s="415">
        <v>229</v>
      </c>
      <c r="H321" s="416"/>
      <c r="I321" s="415">
        <v>1118</v>
      </c>
      <c r="J321" s="416"/>
      <c r="K321" s="415">
        <v>924</v>
      </c>
      <c r="L321" s="415">
        <v>194</v>
      </c>
      <c r="M321" s="416"/>
      <c r="N321" s="415">
        <v>1025</v>
      </c>
      <c r="O321" s="416"/>
      <c r="P321" s="415">
        <v>881</v>
      </c>
      <c r="Q321" s="415">
        <v>144</v>
      </c>
      <c r="R321" s="416"/>
      <c r="S321" s="415">
        <v>920</v>
      </c>
      <c r="T321" s="416"/>
      <c r="U321" s="415">
        <v>731</v>
      </c>
      <c r="V321" s="415">
        <v>189</v>
      </c>
      <c r="W321" s="416"/>
      <c r="X321" s="415">
        <v>1008</v>
      </c>
      <c r="Y321" s="416"/>
      <c r="Z321" s="415">
        <v>767</v>
      </c>
      <c r="AA321" s="415">
        <v>241</v>
      </c>
      <c r="AB321" s="416"/>
    </row>
    <row r="322" spans="1:28" x14ac:dyDescent="0.2">
      <c r="A322" s="523"/>
      <c r="B322" s="422" t="s">
        <v>297</v>
      </c>
      <c r="C322" s="424"/>
      <c r="D322" s="415">
        <v>479</v>
      </c>
      <c r="E322" s="416"/>
      <c r="F322" s="415">
        <v>328</v>
      </c>
      <c r="G322" s="415">
        <v>151</v>
      </c>
      <c r="H322" s="416"/>
      <c r="I322" s="415">
        <v>402</v>
      </c>
      <c r="J322" s="416"/>
      <c r="K322" s="415">
        <v>266</v>
      </c>
      <c r="L322" s="415">
        <v>136</v>
      </c>
      <c r="M322" s="416"/>
      <c r="N322" s="415">
        <v>441</v>
      </c>
      <c r="O322" s="416"/>
      <c r="P322" s="415">
        <v>304</v>
      </c>
      <c r="Q322" s="415">
        <v>137</v>
      </c>
      <c r="R322" s="416"/>
      <c r="S322" s="415">
        <v>499</v>
      </c>
      <c r="T322" s="416"/>
      <c r="U322" s="415">
        <v>346</v>
      </c>
      <c r="V322" s="415">
        <v>153</v>
      </c>
      <c r="W322" s="416"/>
      <c r="X322" s="415">
        <v>517</v>
      </c>
      <c r="Y322" s="416"/>
      <c r="Z322" s="415">
        <v>336</v>
      </c>
      <c r="AA322" s="415">
        <v>181</v>
      </c>
      <c r="AB322" s="416"/>
    </row>
    <row r="323" spans="1:28" x14ac:dyDescent="0.2">
      <c r="A323" s="523"/>
      <c r="B323" s="422" t="s">
        <v>78</v>
      </c>
      <c r="C323" s="424"/>
      <c r="D323" s="415">
        <v>24</v>
      </c>
      <c r="E323" s="416"/>
      <c r="F323" s="415">
        <v>24</v>
      </c>
      <c r="G323" s="416"/>
      <c r="H323" s="416"/>
      <c r="I323" s="415">
        <v>17</v>
      </c>
      <c r="J323" s="416"/>
      <c r="K323" s="415" t="s">
        <v>549</v>
      </c>
      <c r="L323" s="415" t="s">
        <v>549</v>
      </c>
      <c r="M323" s="416"/>
      <c r="N323" s="415">
        <v>25</v>
      </c>
      <c r="O323" s="416"/>
      <c r="P323" s="415" t="s">
        <v>549</v>
      </c>
      <c r="Q323" s="415" t="s">
        <v>549</v>
      </c>
      <c r="R323" s="416"/>
      <c r="S323" s="415">
        <v>34</v>
      </c>
      <c r="T323" s="416"/>
      <c r="U323" s="415">
        <v>30</v>
      </c>
      <c r="V323" s="415">
        <v>4</v>
      </c>
      <c r="W323" s="416"/>
      <c r="X323" s="415">
        <v>42</v>
      </c>
      <c r="Y323" s="416"/>
      <c r="Z323" s="415" t="s">
        <v>549</v>
      </c>
      <c r="AA323" s="415" t="s">
        <v>549</v>
      </c>
      <c r="AB323" s="416"/>
    </row>
    <row r="324" spans="1:28" x14ac:dyDescent="0.2">
      <c r="A324" s="523"/>
      <c r="B324" s="422" t="s">
        <v>248</v>
      </c>
      <c r="C324" s="424"/>
      <c r="D324" s="415">
        <v>455</v>
      </c>
      <c r="E324" s="416"/>
      <c r="F324" s="415">
        <v>304</v>
      </c>
      <c r="G324" s="415">
        <v>151</v>
      </c>
      <c r="H324" s="416"/>
      <c r="I324" s="415">
        <v>385</v>
      </c>
      <c r="J324" s="416"/>
      <c r="K324" s="415">
        <v>251</v>
      </c>
      <c r="L324" s="415">
        <v>134</v>
      </c>
      <c r="M324" s="416"/>
      <c r="N324" s="415">
        <v>416</v>
      </c>
      <c r="O324" s="416"/>
      <c r="P324" s="415">
        <v>280</v>
      </c>
      <c r="Q324" s="415">
        <v>136</v>
      </c>
      <c r="R324" s="416"/>
      <c r="S324" s="415">
        <v>465</v>
      </c>
      <c r="T324" s="416"/>
      <c r="U324" s="415">
        <v>316</v>
      </c>
      <c r="V324" s="415">
        <v>149</v>
      </c>
      <c r="W324" s="416"/>
      <c r="X324" s="415">
        <v>475</v>
      </c>
      <c r="Y324" s="416"/>
      <c r="Z324" s="415">
        <v>296</v>
      </c>
      <c r="AA324" s="415">
        <v>179</v>
      </c>
      <c r="AB324" s="416"/>
    </row>
    <row r="325" spans="1:28" x14ac:dyDescent="0.2">
      <c r="A325" s="523"/>
      <c r="B325" s="422" t="s">
        <v>20</v>
      </c>
      <c r="C325" s="424"/>
      <c r="D325" s="415">
        <v>394</v>
      </c>
      <c r="E325" s="416"/>
      <c r="F325" s="415">
        <v>183</v>
      </c>
      <c r="G325" s="415">
        <v>211</v>
      </c>
      <c r="H325" s="416"/>
      <c r="I325" s="415">
        <v>440</v>
      </c>
      <c r="J325" s="416"/>
      <c r="K325" s="415">
        <v>220</v>
      </c>
      <c r="L325" s="415">
        <v>220</v>
      </c>
      <c r="M325" s="416"/>
      <c r="N325" s="415">
        <v>425</v>
      </c>
      <c r="O325" s="416"/>
      <c r="P325" s="415">
        <v>208</v>
      </c>
      <c r="Q325" s="415">
        <v>217</v>
      </c>
      <c r="R325" s="416"/>
      <c r="S325" s="415">
        <v>491</v>
      </c>
      <c r="T325" s="416"/>
      <c r="U325" s="415">
        <v>226</v>
      </c>
      <c r="V325" s="415">
        <v>265</v>
      </c>
      <c r="W325" s="416"/>
      <c r="X325" s="415">
        <v>466</v>
      </c>
      <c r="Y325" s="416"/>
      <c r="Z325" s="415">
        <v>176</v>
      </c>
      <c r="AA325" s="415">
        <v>290</v>
      </c>
      <c r="AB325" s="416"/>
    </row>
    <row r="326" spans="1:28" ht="21" x14ac:dyDescent="0.2">
      <c r="A326" s="523"/>
      <c r="B326" s="422" t="s">
        <v>447</v>
      </c>
      <c r="C326" s="424"/>
      <c r="D326" s="415">
        <v>270</v>
      </c>
      <c r="E326" s="416"/>
      <c r="F326" s="415">
        <v>128</v>
      </c>
      <c r="G326" s="415">
        <v>142</v>
      </c>
      <c r="H326" s="416"/>
      <c r="I326" s="415">
        <v>321</v>
      </c>
      <c r="J326" s="416"/>
      <c r="K326" s="415">
        <v>165</v>
      </c>
      <c r="L326" s="415">
        <v>156</v>
      </c>
      <c r="M326" s="416"/>
      <c r="N326" s="415">
        <v>305</v>
      </c>
      <c r="O326" s="416"/>
      <c r="P326" s="415">
        <v>142</v>
      </c>
      <c r="Q326" s="415">
        <v>163</v>
      </c>
      <c r="R326" s="416"/>
      <c r="S326" s="415">
        <v>356</v>
      </c>
      <c r="T326" s="416"/>
      <c r="U326" s="415">
        <v>159</v>
      </c>
      <c r="V326" s="415">
        <v>197</v>
      </c>
      <c r="W326" s="416"/>
      <c r="X326" s="415">
        <v>326</v>
      </c>
      <c r="Y326" s="416"/>
      <c r="Z326" s="415">
        <v>125</v>
      </c>
      <c r="AA326" s="415">
        <v>201</v>
      </c>
      <c r="AB326" s="416"/>
    </row>
    <row r="327" spans="1:28" x14ac:dyDescent="0.2">
      <c r="A327" s="523"/>
      <c r="B327" s="422" t="s">
        <v>448</v>
      </c>
      <c r="C327" s="424"/>
      <c r="D327" s="415">
        <v>53</v>
      </c>
      <c r="E327" s="416"/>
      <c r="F327" s="415">
        <v>37</v>
      </c>
      <c r="G327" s="415">
        <v>16</v>
      </c>
      <c r="H327" s="416"/>
      <c r="I327" s="415" t="s">
        <v>549</v>
      </c>
      <c r="J327" s="416"/>
      <c r="K327" s="415">
        <v>38</v>
      </c>
      <c r="L327" s="415" t="s">
        <v>549</v>
      </c>
      <c r="M327" s="416"/>
      <c r="N327" s="415">
        <v>48</v>
      </c>
      <c r="O327" s="416"/>
      <c r="P327" s="415">
        <v>38</v>
      </c>
      <c r="Q327" s="415">
        <v>10</v>
      </c>
      <c r="R327" s="416"/>
      <c r="S327" s="415">
        <v>64</v>
      </c>
      <c r="T327" s="416"/>
      <c r="U327" s="415">
        <v>36</v>
      </c>
      <c r="V327" s="415">
        <v>28</v>
      </c>
      <c r="W327" s="416"/>
      <c r="X327" s="415">
        <v>56</v>
      </c>
      <c r="Y327" s="416"/>
      <c r="Z327" s="415">
        <v>33</v>
      </c>
      <c r="AA327" s="415">
        <v>23</v>
      </c>
      <c r="AB327" s="416"/>
    </row>
    <row r="328" spans="1:28" x14ac:dyDescent="0.2">
      <c r="A328" s="523"/>
      <c r="B328" s="422" t="s">
        <v>298</v>
      </c>
      <c r="C328" s="424"/>
      <c r="D328" s="415">
        <v>71</v>
      </c>
      <c r="E328" s="416"/>
      <c r="F328" s="415">
        <v>18</v>
      </c>
      <c r="G328" s="415">
        <v>53</v>
      </c>
      <c r="H328" s="416"/>
      <c r="I328" s="415">
        <v>65</v>
      </c>
      <c r="J328" s="416"/>
      <c r="K328" s="415" t="s">
        <v>549</v>
      </c>
      <c r="L328" s="415" t="s">
        <v>549</v>
      </c>
      <c r="M328" s="416"/>
      <c r="N328" s="415">
        <v>72</v>
      </c>
      <c r="O328" s="416"/>
      <c r="P328" s="415">
        <v>28</v>
      </c>
      <c r="Q328" s="415">
        <v>44</v>
      </c>
      <c r="R328" s="416"/>
      <c r="S328" s="415">
        <v>71</v>
      </c>
      <c r="T328" s="416"/>
      <c r="U328" s="415">
        <v>31</v>
      </c>
      <c r="V328" s="415">
        <v>40</v>
      </c>
      <c r="W328" s="416"/>
      <c r="X328" s="415">
        <v>84</v>
      </c>
      <c r="Y328" s="416"/>
      <c r="Z328" s="415">
        <v>18</v>
      </c>
      <c r="AA328" s="415">
        <v>66</v>
      </c>
      <c r="AB328" s="416"/>
    </row>
    <row r="329" spans="1:28" x14ac:dyDescent="0.2">
      <c r="A329" s="523"/>
      <c r="B329" s="422" t="s">
        <v>80</v>
      </c>
      <c r="C329" s="424"/>
      <c r="D329" s="416"/>
      <c r="E329" s="416"/>
      <c r="F329" s="416"/>
      <c r="G329" s="416"/>
      <c r="H329" s="416"/>
      <c r="I329" s="415" t="s">
        <v>549</v>
      </c>
      <c r="J329" s="416"/>
      <c r="K329" s="415" t="s">
        <v>549</v>
      </c>
      <c r="L329" s="416"/>
      <c r="M329" s="416"/>
      <c r="N329" s="416"/>
      <c r="O329" s="416"/>
      <c r="P329" s="416"/>
      <c r="Q329" s="416"/>
      <c r="R329" s="416"/>
      <c r="S329" s="416"/>
      <c r="T329" s="416"/>
      <c r="U329" s="416"/>
      <c r="V329" s="416"/>
      <c r="W329" s="416"/>
      <c r="X329" s="416"/>
      <c r="Y329" s="416"/>
      <c r="Z329" s="416"/>
      <c r="AA329" s="416"/>
      <c r="AB329" s="416"/>
    </row>
    <row r="330" spans="1:28" x14ac:dyDescent="0.2">
      <c r="A330" s="523"/>
      <c r="B330" s="422" t="s">
        <v>81</v>
      </c>
      <c r="C330" s="424"/>
      <c r="D330" s="416"/>
      <c r="E330" s="416"/>
      <c r="F330" s="416"/>
      <c r="G330" s="416"/>
      <c r="H330" s="416"/>
      <c r="I330" s="415" t="s">
        <v>549</v>
      </c>
      <c r="J330" s="416"/>
      <c r="K330" s="415" t="s">
        <v>549</v>
      </c>
      <c r="L330" s="416"/>
      <c r="M330" s="416"/>
      <c r="N330" s="416"/>
      <c r="O330" s="416"/>
      <c r="P330" s="416"/>
      <c r="Q330" s="416"/>
      <c r="R330" s="416"/>
      <c r="S330" s="416"/>
      <c r="T330" s="416"/>
      <c r="U330" s="416"/>
      <c r="V330" s="416"/>
      <c r="W330" s="416"/>
      <c r="X330" s="416"/>
      <c r="Y330" s="416"/>
      <c r="Z330" s="416"/>
      <c r="AA330" s="416"/>
      <c r="AB330" s="416"/>
    </row>
    <row r="331" spans="1:28" x14ac:dyDescent="0.2">
      <c r="A331" s="523"/>
      <c r="B331" s="422" t="s">
        <v>82</v>
      </c>
      <c r="C331" s="424"/>
      <c r="D331" s="415">
        <v>3418</v>
      </c>
      <c r="E331" s="416"/>
      <c r="F331" s="415">
        <v>2602</v>
      </c>
      <c r="G331" s="416"/>
      <c r="H331" s="415">
        <v>816</v>
      </c>
      <c r="I331" s="415">
        <v>3411</v>
      </c>
      <c r="J331" s="416"/>
      <c r="K331" s="415">
        <v>2649</v>
      </c>
      <c r="L331" s="416"/>
      <c r="M331" s="415">
        <v>762</v>
      </c>
      <c r="N331" s="415">
        <v>3256</v>
      </c>
      <c r="O331" s="416"/>
      <c r="P331" s="415">
        <v>2587</v>
      </c>
      <c r="Q331" s="416"/>
      <c r="R331" s="415">
        <v>669</v>
      </c>
      <c r="S331" s="415">
        <v>3455</v>
      </c>
      <c r="T331" s="416"/>
      <c r="U331" s="415">
        <v>2486</v>
      </c>
      <c r="V331" s="416"/>
      <c r="W331" s="415">
        <v>969</v>
      </c>
      <c r="X331" s="415">
        <v>3956</v>
      </c>
      <c r="Y331" s="416"/>
      <c r="Z331" s="415">
        <v>2686</v>
      </c>
      <c r="AA331" s="416"/>
      <c r="AB331" s="415">
        <v>1270</v>
      </c>
    </row>
    <row r="332" spans="1:28" ht="12.75" customHeight="1" x14ac:dyDescent="0.2">
      <c r="A332" s="523" t="s">
        <v>122</v>
      </c>
      <c r="B332" s="422" t="s">
        <v>271</v>
      </c>
      <c r="C332" s="424"/>
      <c r="D332" s="415">
        <v>9290</v>
      </c>
      <c r="E332" s="415">
        <v>5194</v>
      </c>
      <c r="F332" s="415">
        <v>3008</v>
      </c>
      <c r="G332" s="415">
        <v>790</v>
      </c>
      <c r="H332" s="415">
        <v>298</v>
      </c>
      <c r="I332" s="415">
        <v>9258</v>
      </c>
      <c r="J332" s="415">
        <v>5242</v>
      </c>
      <c r="K332" s="415">
        <v>3075</v>
      </c>
      <c r="L332" s="415">
        <v>605</v>
      </c>
      <c r="M332" s="415">
        <v>336</v>
      </c>
      <c r="N332" s="415">
        <v>9257</v>
      </c>
      <c r="O332" s="415">
        <v>5426</v>
      </c>
      <c r="P332" s="415">
        <v>2913</v>
      </c>
      <c r="Q332" s="415">
        <v>604</v>
      </c>
      <c r="R332" s="415">
        <v>314</v>
      </c>
      <c r="S332" s="415">
        <v>9120</v>
      </c>
      <c r="T332" s="415">
        <v>5299</v>
      </c>
      <c r="U332" s="415">
        <v>2863</v>
      </c>
      <c r="V332" s="415">
        <v>549</v>
      </c>
      <c r="W332" s="415">
        <v>409</v>
      </c>
      <c r="X332" s="415">
        <v>9423</v>
      </c>
      <c r="Y332" s="415">
        <v>5100</v>
      </c>
      <c r="Z332" s="415">
        <v>3146</v>
      </c>
      <c r="AA332" s="415">
        <v>685</v>
      </c>
      <c r="AB332" s="415">
        <v>492</v>
      </c>
    </row>
    <row r="333" spans="1:28" x14ac:dyDescent="0.2">
      <c r="A333" s="523"/>
      <c r="B333" s="422" t="s">
        <v>295</v>
      </c>
      <c r="C333" s="424"/>
      <c r="D333" s="415">
        <v>1004</v>
      </c>
      <c r="E333" s="416"/>
      <c r="F333" s="415">
        <v>747</v>
      </c>
      <c r="G333" s="415">
        <v>257</v>
      </c>
      <c r="H333" s="416"/>
      <c r="I333" s="415">
        <v>1036</v>
      </c>
      <c r="J333" s="416"/>
      <c r="K333" s="415">
        <v>820</v>
      </c>
      <c r="L333" s="415">
        <v>216</v>
      </c>
      <c r="M333" s="416"/>
      <c r="N333" s="415">
        <v>896</v>
      </c>
      <c r="O333" s="416"/>
      <c r="P333" s="415">
        <v>721</v>
      </c>
      <c r="Q333" s="415">
        <v>175</v>
      </c>
      <c r="R333" s="416"/>
      <c r="S333" s="415">
        <v>933</v>
      </c>
      <c r="T333" s="416"/>
      <c r="U333" s="415">
        <v>741</v>
      </c>
      <c r="V333" s="415">
        <v>192</v>
      </c>
      <c r="W333" s="416"/>
      <c r="X333" s="415">
        <v>1015</v>
      </c>
      <c r="Y333" s="416"/>
      <c r="Z333" s="415">
        <v>806</v>
      </c>
      <c r="AA333" s="415">
        <v>209</v>
      </c>
      <c r="AB333" s="416"/>
    </row>
    <row r="334" spans="1:28" x14ac:dyDescent="0.2">
      <c r="A334" s="523"/>
      <c r="B334" s="422" t="s">
        <v>68</v>
      </c>
      <c r="C334" s="424"/>
      <c r="D334" s="415">
        <v>840</v>
      </c>
      <c r="E334" s="416"/>
      <c r="F334" s="415">
        <v>607</v>
      </c>
      <c r="G334" s="415">
        <v>233</v>
      </c>
      <c r="H334" s="416"/>
      <c r="I334" s="415">
        <v>840</v>
      </c>
      <c r="J334" s="416"/>
      <c r="K334" s="415">
        <v>660</v>
      </c>
      <c r="L334" s="415">
        <v>180</v>
      </c>
      <c r="M334" s="416"/>
      <c r="N334" s="415">
        <v>697</v>
      </c>
      <c r="O334" s="416"/>
      <c r="P334" s="415">
        <v>548</v>
      </c>
      <c r="Q334" s="415">
        <v>149</v>
      </c>
      <c r="R334" s="416"/>
      <c r="S334" s="415">
        <v>741</v>
      </c>
      <c r="T334" s="416"/>
      <c r="U334" s="415">
        <v>570</v>
      </c>
      <c r="V334" s="415">
        <v>171</v>
      </c>
      <c r="W334" s="416"/>
      <c r="X334" s="415">
        <v>840</v>
      </c>
      <c r="Y334" s="416"/>
      <c r="Z334" s="415">
        <v>648</v>
      </c>
      <c r="AA334" s="415">
        <v>192</v>
      </c>
      <c r="AB334" s="416"/>
    </row>
    <row r="335" spans="1:28" x14ac:dyDescent="0.2">
      <c r="A335" s="523"/>
      <c r="B335" s="422" t="s">
        <v>69</v>
      </c>
      <c r="C335" s="424"/>
      <c r="D335" s="415">
        <v>143</v>
      </c>
      <c r="E335" s="416"/>
      <c r="F335" s="415">
        <v>132</v>
      </c>
      <c r="G335" s="415">
        <v>11</v>
      </c>
      <c r="H335" s="416"/>
      <c r="I335" s="415">
        <v>166</v>
      </c>
      <c r="J335" s="416"/>
      <c r="K335" s="415">
        <v>155</v>
      </c>
      <c r="L335" s="415">
        <v>11</v>
      </c>
      <c r="M335" s="416"/>
      <c r="N335" s="415">
        <v>171</v>
      </c>
      <c r="O335" s="416"/>
      <c r="P335" s="415">
        <v>161</v>
      </c>
      <c r="Q335" s="415">
        <v>10</v>
      </c>
      <c r="R335" s="416"/>
      <c r="S335" s="415">
        <v>175</v>
      </c>
      <c r="T335" s="416"/>
      <c r="U335" s="415">
        <v>166</v>
      </c>
      <c r="V335" s="415">
        <v>9</v>
      </c>
      <c r="W335" s="416"/>
      <c r="X335" s="415">
        <v>153</v>
      </c>
      <c r="Y335" s="416"/>
      <c r="Z335" s="415">
        <v>147</v>
      </c>
      <c r="AA335" s="415">
        <v>6</v>
      </c>
      <c r="AB335" s="416"/>
    </row>
    <row r="336" spans="1:28" x14ac:dyDescent="0.2">
      <c r="A336" s="523"/>
      <c r="B336" s="422" t="s">
        <v>72</v>
      </c>
      <c r="C336" s="424"/>
      <c r="D336" s="415">
        <v>21</v>
      </c>
      <c r="E336" s="416"/>
      <c r="F336" s="415">
        <v>8</v>
      </c>
      <c r="G336" s="415">
        <v>13</v>
      </c>
      <c r="H336" s="416"/>
      <c r="I336" s="415">
        <v>30</v>
      </c>
      <c r="J336" s="416"/>
      <c r="K336" s="415">
        <v>5</v>
      </c>
      <c r="L336" s="415">
        <v>25</v>
      </c>
      <c r="M336" s="416"/>
      <c r="N336" s="415">
        <v>28</v>
      </c>
      <c r="O336" s="416"/>
      <c r="P336" s="415">
        <v>12</v>
      </c>
      <c r="Q336" s="415">
        <v>16</v>
      </c>
      <c r="R336" s="416"/>
      <c r="S336" s="415">
        <v>17</v>
      </c>
      <c r="T336" s="416"/>
      <c r="U336" s="415">
        <v>5</v>
      </c>
      <c r="V336" s="415">
        <v>12</v>
      </c>
      <c r="W336" s="416"/>
      <c r="X336" s="415">
        <v>22</v>
      </c>
      <c r="Y336" s="416"/>
      <c r="Z336" s="415">
        <v>11</v>
      </c>
      <c r="AA336" s="415">
        <v>11</v>
      </c>
      <c r="AB336" s="416"/>
    </row>
    <row r="337" spans="1:28" x14ac:dyDescent="0.2">
      <c r="A337" s="523"/>
      <c r="B337" s="422" t="s">
        <v>296</v>
      </c>
      <c r="C337" s="424"/>
      <c r="D337" s="415">
        <v>6223</v>
      </c>
      <c r="E337" s="415">
        <v>5194</v>
      </c>
      <c r="F337" s="415">
        <v>647</v>
      </c>
      <c r="G337" s="415">
        <v>382</v>
      </c>
      <c r="H337" s="416"/>
      <c r="I337" s="415">
        <v>6104</v>
      </c>
      <c r="J337" s="415">
        <v>5242</v>
      </c>
      <c r="K337" s="415">
        <v>582</v>
      </c>
      <c r="L337" s="415">
        <v>280</v>
      </c>
      <c r="M337" s="416"/>
      <c r="N337" s="415">
        <v>6180</v>
      </c>
      <c r="O337" s="415">
        <v>5426</v>
      </c>
      <c r="P337" s="415">
        <v>483</v>
      </c>
      <c r="Q337" s="415">
        <v>271</v>
      </c>
      <c r="R337" s="416"/>
      <c r="S337" s="415">
        <v>6018</v>
      </c>
      <c r="T337" s="415">
        <v>5299</v>
      </c>
      <c r="U337" s="415">
        <v>509</v>
      </c>
      <c r="V337" s="415">
        <v>210</v>
      </c>
      <c r="W337" s="416"/>
      <c r="X337" s="415">
        <v>5929</v>
      </c>
      <c r="Y337" s="415">
        <v>5100</v>
      </c>
      <c r="Z337" s="415">
        <v>489</v>
      </c>
      <c r="AA337" s="415">
        <v>340</v>
      </c>
      <c r="AB337" s="416"/>
    </row>
    <row r="338" spans="1:28" x14ac:dyDescent="0.2">
      <c r="A338" s="523"/>
      <c r="B338" s="422" t="s">
        <v>74</v>
      </c>
      <c r="C338" s="424"/>
      <c r="D338" s="415">
        <v>4544</v>
      </c>
      <c r="E338" s="415">
        <v>4455</v>
      </c>
      <c r="F338" s="415">
        <v>63</v>
      </c>
      <c r="G338" s="415">
        <v>26</v>
      </c>
      <c r="H338" s="416"/>
      <c r="I338" s="415">
        <v>4546</v>
      </c>
      <c r="J338" s="415">
        <v>4483</v>
      </c>
      <c r="K338" s="415">
        <v>44</v>
      </c>
      <c r="L338" s="415">
        <v>19</v>
      </c>
      <c r="M338" s="416"/>
      <c r="N338" s="415">
        <v>4766</v>
      </c>
      <c r="O338" s="415">
        <v>4712</v>
      </c>
      <c r="P338" s="415">
        <v>45</v>
      </c>
      <c r="Q338" s="415">
        <v>9</v>
      </c>
      <c r="R338" s="416"/>
      <c r="S338" s="415">
        <v>4659</v>
      </c>
      <c r="T338" s="415">
        <v>4594</v>
      </c>
      <c r="U338" s="415">
        <v>49</v>
      </c>
      <c r="V338" s="415">
        <v>16</v>
      </c>
      <c r="W338" s="416"/>
      <c r="X338" s="415">
        <v>4502</v>
      </c>
      <c r="Y338" s="415">
        <v>4451</v>
      </c>
      <c r="Z338" s="415">
        <v>32</v>
      </c>
      <c r="AA338" s="415">
        <v>19</v>
      </c>
      <c r="AB338" s="416"/>
    </row>
    <row r="339" spans="1:28" x14ac:dyDescent="0.2">
      <c r="A339" s="523"/>
      <c r="B339" s="422" t="s">
        <v>75</v>
      </c>
      <c r="C339" s="424"/>
      <c r="D339" s="415">
        <v>1075</v>
      </c>
      <c r="E339" s="415">
        <v>739</v>
      </c>
      <c r="F339" s="415">
        <v>84</v>
      </c>
      <c r="G339" s="415">
        <v>252</v>
      </c>
      <c r="H339" s="416"/>
      <c r="I339" s="415">
        <v>970</v>
      </c>
      <c r="J339" s="415">
        <v>759</v>
      </c>
      <c r="K339" s="415">
        <v>38</v>
      </c>
      <c r="L339" s="415">
        <v>173</v>
      </c>
      <c r="M339" s="416"/>
      <c r="N339" s="415">
        <v>927</v>
      </c>
      <c r="O339" s="415">
        <v>714</v>
      </c>
      <c r="P339" s="415">
        <v>38</v>
      </c>
      <c r="Q339" s="415">
        <v>175</v>
      </c>
      <c r="R339" s="416"/>
      <c r="S339" s="415">
        <v>849</v>
      </c>
      <c r="T339" s="415">
        <v>705</v>
      </c>
      <c r="U339" s="415">
        <v>44</v>
      </c>
      <c r="V339" s="415">
        <v>100</v>
      </c>
      <c r="W339" s="416"/>
      <c r="X339" s="415">
        <v>861</v>
      </c>
      <c r="Y339" s="415">
        <v>649</v>
      </c>
      <c r="Z339" s="415">
        <v>21</v>
      </c>
      <c r="AA339" s="415">
        <v>191</v>
      </c>
      <c r="AB339" s="416"/>
    </row>
    <row r="340" spans="1:28" x14ac:dyDescent="0.2">
      <c r="A340" s="523"/>
      <c r="B340" s="422" t="s">
        <v>76</v>
      </c>
      <c r="C340" s="424"/>
      <c r="D340" s="415">
        <v>604</v>
      </c>
      <c r="E340" s="416"/>
      <c r="F340" s="415">
        <v>500</v>
      </c>
      <c r="G340" s="415">
        <v>104</v>
      </c>
      <c r="H340" s="416"/>
      <c r="I340" s="415">
        <v>588</v>
      </c>
      <c r="J340" s="416"/>
      <c r="K340" s="415">
        <v>500</v>
      </c>
      <c r="L340" s="415">
        <v>88</v>
      </c>
      <c r="M340" s="416"/>
      <c r="N340" s="415">
        <v>487</v>
      </c>
      <c r="O340" s="416"/>
      <c r="P340" s="415">
        <v>400</v>
      </c>
      <c r="Q340" s="415">
        <v>87</v>
      </c>
      <c r="R340" s="416"/>
      <c r="S340" s="415">
        <v>510</v>
      </c>
      <c r="T340" s="416"/>
      <c r="U340" s="415">
        <v>416</v>
      </c>
      <c r="V340" s="415">
        <v>94</v>
      </c>
      <c r="W340" s="416"/>
      <c r="X340" s="415">
        <v>566</v>
      </c>
      <c r="Y340" s="416"/>
      <c r="Z340" s="415">
        <v>436</v>
      </c>
      <c r="AA340" s="415">
        <v>130</v>
      </c>
      <c r="AB340" s="416"/>
    </row>
    <row r="341" spans="1:28" x14ac:dyDescent="0.2">
      <c r="A341" s="523"/>
      <c r="B341" s="422" t="s">
        <v>297</v>
      </c>
      <c r="C341" s="424"/>
      <c r="D341" s="415">
        <v>197</v>
      </c>
      <c r="E341" s="416"/>
      <c r="F341" s="415">
        <v>115</v>
      </c>
      <c r="G341" s="415">
        <v>82</v>
      </c>
      <c r="H341" s="416"/>
      <c r="I341" s="415">
        <v>199</v>
      </c>
      <c r="J341" s="416"/>
      <c r="K341" s="415">
        <v>151</v>
      </c>
      <c r="L341" s="415">
        <v>48</v>
      </c>
      <c r="M341" s="416"/>
      <c r="N341" s="415">
        <v>217</v>
      </c>
      <c r="O341" s="416"/>
      <c r="P341" s="415">
        <v>149</v>
      </c>
      <c r="Q341" s="415">
        <v>68</v>
      </c>
      <c r="R341" s="416"/>
      <c r="S341" s="415">
        <v>198</v>
      </c>
      <c r="T341" s="416"/>
      <c r="U341" s="415">
        <v>132</v>
      </c>
      <c r="V341" s="415">
        <v>66</v>
      </c>
      <c r="W341" s="416"/>
      <c r="X341" s="415">
        <v>245</v>
      </c>
      <c r="Y341" s="416"/>
      <c r="Z341" s="415">
        <v>173</v>
      </c>
      <c r="AA341" s="415">
        <v>72</v>
      </c>
      <c r="AB341" s="416"/>
    </row>
    <row r="342" spans="1:28" x14ac:dyDescent="0.2">
      <c r="A342" s="523"/>
      <c r="B342" s="422" t="s">
        <v>78</v>
      </c>
      <c r="C342" s="424"/>
      <c r="D342" s="415">
        <v>14</v>
      </c>
      <c r="E342" s="416"/>
      <c r="F342" s="415" t="s">
        <v>549</v>
      </c>
      <c r="G342" s="415" t="s">
        <v>549</v>
      </c>
      <c r="H342" s="416"/>
      <c r="I342" s="415">
        <v>14</v>
      </c>
      <c r="J342" s="416"/>
      <c r="K342" s="415" t="s">
        <v>549</v>
      </c>
      <c r="L342" s="415" t="s">
        <v>549</v>
      </c>
      <c r="M342" s="416"/>
      <c r="N342" s="415">
        <v>19</v>
      </c>
      <c r="O342" s="416"/>
      <c r="P342" s="415">
        <v>19</v>
      </c>
      <c r="Q342" s="416"/>
      <c r="R342" s="416"/>
      <c r="S342" s="415">
        <v>29</v>
      </c>
      <c r="T342" s="416"/>
      <c r="U342" s="415" t="s">
        <v>549</v>
      </c>
      <c r="V342" s="415" t="s">
        <v>549</v>
      </c>
      <c r="W342" s="416"/>
      <c r="X342" s="415">
        <v>41</v>
      </c>
      <c r="Y342" s="416"/>
      <c r="Z342" s="415" t="s">
        <v>549</v>
      </c>
      <c r="AA342" s="415" t="s">
        <v>549</v>
      </c>
      <c r="AB342" s="416"/>
    </row>
    <row r="343" spans="1:28" x14ac:dyDescent="0.2">
      <c r="A343" s="523"/>
      <c r="B343" s="422" t="s">
        <v>248</v>
      </c>
      <c r="C343" s="424"/>
      <c r="D343" s="415">
        <v>183</v>
      </c>
      <c r="E343" s="416"/>
      <c r="F343" s="415">
        <v>103</v>
      </c>
      <c r="G343" s="415">
        <v>80</v>
      </c>
      <c r="H343" s="416"/>
      <c r="I343" s="415">
        <v>185</v>
      </c>
      <c r="J343" s="416"/>
      <c r="K343" s="415">
        <v>138</v>
      </c>
      <c r="L343" s="415">
        <v>47</v>
      </c>
      <c r="M343" s="416"/>
      <c r="N343" s="415">
        <v>198</v>
      </c>
      <c r="O343" s="416"/>
      <c r="P343" s="415">
        <v>130</v>
      </c>
      <c r="Q343" s="415">
        <v>68</v>
      </c>
      <c r="R343" s="416"/>
      <c r="S343" s="415">
        <v>169</v>
      </c>
      <c r="T343" s="416"/>
      <c r="U343" s="415">
        <v>105</v>
      </c>
      <c r="V343" s="415">
        <v>64</v>
      </c>
      <c r="W343" s="416"/>
      <c r="X343" s="415">
        <v>204</v>
      </c>
      <c r="Y343" s="416"/>
      <c r="Z343" s="415">
        <v>134</v>
      </c>
      <c r="AA343" s="415">
        <v>70</v>
      </c>
      <c r="AB343" s="416"/>
    </row>
    <row r="344" spans="1:28" x14ac:dyDescent="0.2">
      <c r="A344" s="523"/>
      <c r="B344" s="422" t="s">
        <v>20</v>
      </c>
      <c r="C344" s="424"/>
      <c r="D344" s="415">
        <v>162</v>
      </c>
      <c r="E344" s="416"/>
      <c r="F344" s="415">
        <v>93</v>
      </c>
      <c r="G344" s="415">
        <v>69</v>
      </c>
      <c r="H344" s="416"/>
      <c r="I344" s="415">
        <v>173</v>
      </c>
      <c r="J344" s="416"/>
      <c r="K344" s="415">
        <v>112</v>
      </c>
      <c r="L344" s="415">
        <v>61</v>
      </c>
      <c r="M344" s="416"/>
      <c r="N344" s="415">
        <v>186</v>
      </c>
      <c r="O344" s="416"/>
      <c r="P344" s="415">
        <v>96</v>
      </c>
      <c r="Q344" s="415">
        <v>90</v>
      </c>
      <c r="R344" s="416"/>
      <c r="S344" s="415">
        <v>176</v>
      </c>
      <c r="T344" s="416"/>
      <c r="U344" s="415">
        <v>95</v>
      </c>
      <c r="V344" s="415">
        <v>81</v>
      </c>
      <c r="W344" s="416"/>
      <c r="X344" s="415">
        <v>137</v>
      </c>
      <c r="Y344" s="416"/>
      <c r="Z344" s="415">
        <v>73</v>
      </c>
      <c r="AA344" s="415">
        <v>64</v>
      </c>
      <c r="AB344" s="416"/>
    </row>
    <row r="345" spans="1:28" ht="21" x14ac:dyDescent="0.2">
      <c r="A345" s="523"/>
      <c r="B345" s="422" t="s">
        <v>447</v>
      </c>
      <c r="C345" s="424"/>
      <c r="D345" s="415">
        <v>115</v>
      </c>
      <c r="E345" s="416"/>
      <c r="F345" s="415">
        <v>65</v>
      </c>
      <c r="G345" s="415">
        <v>50</v>
      </c>
      <c r="H345" s="416"/>
      <c r="I345" s="415">
        <v>138</v>
      </c>
      <c r="J345" s="416"/>
      <c r="K345" s="415">
        <v>93</v>
      </c>
      <c r="L345" s="415">
        <v>45</v>
      </c>
      <c r="M345" s="416"/>
      <c r="N345" s="415">
        <v>139</v>
      </c>
      <c r="O345" s="416"/>
      <c r="P345" s="415">
        <v>72</v>
      </c>
      <c r="Q345" s="415">
        <v>67</v>
      </c>
      <c r="R345" s="416"/>
      <c r="S345" s="415">
        <v>137</v>
      </c>
      <c r="T345" s="416"/>
      <c r="U345" s="415">
        <v>77</v>
      </c>
      <c r="V345" s="415">
        <v>60</v>
      </c>
      <c r="W345" s="416"/>
      <c r="X345" s="415">
        <v>95</v>
      </c>
      <c r="Y345" s="416"/>
      <c r="Z345" s="415">
        <v>51</v>
      </c>
      <c r="AA345" s="415">
        <v>44</v>
      </c>
      <c r="AB345" s="416"/>
    </row>
    <row r="346" spans="1:28" x14ac:dyDescent="0.2">
      <c r="A346" s="523"/>
      <c r="B346" s="422" t="s">
        <v>448</v>
      </c>
      <c r="C346" s="424"/>
      <c r="D346" s="415">
        <v>18</v>
      </c>
      <c r="E346" s="416"/>
      <c r="F346" s="415" t="s">
        <v>549</v>
      </c>
      <c r="G346" s="415" t="s">
        <v>549</v>
      </c>
      <c r="H346" s="416"/>
      <c r="I346" s="415">
        <v>16</v>
      </c>
      <c r="J346" s="416"/>
      <c r="K346" s="415">
        <v>11</v>
      </c>
      <c r="L346" s="415">
        <v>5</v>
      </c>
      <c r="M346" s="416"/>
      <c r="N346" s="415">
        <v>13</v>
      </c>
      <c r="O346" s="416"/>
      <c r="P346" s="415">
        <v>10</v>
      </c>
      <c r="Q346" s="415">
        <v>3</v>
      </c>
      <c r="R346" s="416"/>
      <c r="S346" s="415">
        <v>16</v>
      </c>
      <c r="T346" s="416"/>
      <c r="U346" s="415">
        <v>10</v>
      </c>
      <c r="V346" s="415">
        <v>6</v>
      </c>
      <c r="W346" s="416"/>
      <c r="X346" s="415">
        <v>13</v>
      </c>
      <c r="Y346" s="416"/>
      <c r="Z346" s="415">
        <v>9</v>
      </c>
      <c r="AA346" s="415">
        <v>4</v>
      </c>
      <c r="AB346" s="416"/>
    </row>
    <row r="347" spans="1:28" x14ac:dyDescent="0.2">
      <c r="A347" s="523"/>
      <c r="B347" s="422" t="s">
        <v>298</v>
      </c>
      <c r="C347" s="424"/>
      <c r="D347" s="415">
        <v>29</v>
      </c>
      <c r="E347" s="416"/>
      <c r="F347" s="415">
        <v>12</v>
      </c>
      <c r="G347" s="415">
        <v>17</v>
      </c>
      <c r="H347" s="416"/>
      <c r="I347" s="415">
        <v>19</v>
      </c>
      <c r="J347" s="416"/>
      <c r="K347" s="415">
        <v>8</v>
      </c>
      <c r="L347" s="415">
        <v>11</v>
      </c>
      <c r="M347" s="416"/>
      <c r="N347" s="415">
        <v>32</v>
      </c>
      <c r="O347" s="416"/>
      <c r="P347" s="415">
        <v>12</v>
      </c>
      <c r="Q347" s="415">
        <v>20</v>
      </c>
      <c r="R347" s="416"/>
      <c r="S347" s="415">
        <v>22</v>
      </c>
      <c r="T347" s="416"/>
      <c r="U347" s="415">
        <v>7</v>
      </c>
      <c r="V347" s="415">
        <v>15</v>
      </c>
      <c r="W347" s="416"/>
      <c r="X347" s="415">
        <v>29</v>
      </c>
      <c r="Y347" s="416"/>
      <c r="Z347" s="415">
        <v>13</v>
      </c>
      <c r="AA347" s="415">
        <v>16</v>
      </c>
      <c r="AB347" s="416"/>
    </row>
    <row r="348" spans="1:28" x14ac:dyDescent="0.2">
      <c r="A348" s="523"/>
      <c r="B348" s="422" t="s">
        <v>80</v>
      </c>
      <c r="C348" s="424"/>
      <c r="D348" s="416"/>
      <c r="E348" s="416"/>
      <c r="F348" s="416"/>
      <c r="G348" s="416"/>
      <c r="H348" s="416"/>
      <c r="I348" s="416"/>
      <c r="J348" s="416"/>
      <c r="K348" s="416"/>
      <c r="L348" s="416"/>
      <c r="M348" s="416"/>
      <c r="N348" s="415" t="s">
        <v>549</v>
      </c>
      <c r="O348" s="416"/>
      <c r="P348" s="415" t="s">
        <v>549</v>
      </c>
      <c r="Q348" s="416"/>
      <c r="R348" s="416"/>
      <c r="S348" s="415" t="s">
        <v>549</v>
      </c>
      <c r="T348" s="416"/>
      <c r="U348" s="415" t="s">
        <v>549</v>
      </c>
      <c r="V348" s="416"/>
      <c r="W348" s="416"/>
      <c r="X348" s="416"/>
      <c r="Y348" s="416"/>
      <c r="Z348" s="416"/>
      <c r="AA348" s="416"/>
      <c r="AB348" s="416"/>
    </row>
    <row r="349" spans="1:28" x14ac:dyDescent="0.2">
      <c r="A349" s="523"/>
      <c r="B349" s="422" t="s">
        <v>81</v>
      </c>
      <c r="C349" s="424"/>
      <c r="D349" s="416"/>
      <c r="E349" s="416"/>
      <c r="F349" s="416"/>
      <c r="G349" s="416"/>
      <c r="H349" s="416"/>
      <c r="I349" s="416"/>
      <c r="J349" s="416"/>
      <c r="K349" s="416"/>
      <c r="L349" s="416"/>
      <c r="M349" s="416"/>
      <c r="N349" s="415" t="s">
        <v>549</v>
      </c>
      <c r="O349" s="416"/>
      <c r="P349" s="415" t="s">
        <v>549</v>
      </c>
      <c r="Q349" s="416"/>
      <c r="R349" s="416"/>
      <c r="S349" s="416"/>
      <c r="T349" s="416"/>
      <c r="U349" s="416"/>
      <c r="V349" s="416"/>
      <c r="W349" s="416"/>
      <c r="X349" s="416"/>
      <c r="Y349" s="416"/>
      <c r="Z349" s="416"/>
      <c r="AA349" s="416"/>
      <c r="AB349" s="416"/>
    </row>
    <row r="350" spans="1:28" x14ac:dyDescent="0.2">
      <c r="A350" s="523"/>
      <c r="B350" s="422" t="s">
        <v>82</v>
      </c>
      <c r="C350" s="424"/>
      <c r="D350" s="415">
        <v>1704</v>
      </c>
      <c r="E350" s="416"/>
      <c r="F350" s="415">
        <v>1406</v>
      </c>
      <c r="G350" s="416"/>
      <c r="H350" s="415">
        <v>298</v>
      </c>
      <c r="I350" s="415">
        <v>1746</v>
      </c>
      <c r="J350" s="416"/>
      <c r="K350" s="415">
        <v>1410</v>
      </c>
      <c r="L350" s="416"/>
      <c r="M350" s="415">
        <v>336</v>
      </c>
      <c r="N350" s="415">
        <v>1778</v>
      </c>
      <c r="O350" s="416"/>
      <c r="P350" s="415">
        <v>1464</v>
      </c>
      <c r="Q350" s="416"/>
      <c r="R350" s="415">
        <v>314</v>
      </c>
      <c r="S350" s="415">
        <v>1795</v>
      </c>
      <c r="T350" s="416"/>
      <c r="U350" s="415">
        <v>1386</v>
      </c>
      <c r="V350" s="416"/>
      <c r="W350" s="415">
        <v>409</v>
      </c>
      <c r="X350" s="415">
        <v>2097</v>
      </c>
      <c r="Y350" s="416"/>
      <c r="Z350" s="415">
        <v>1605</v>
      </c>
      <c r="AA350" s="416"/>
      <c r="AB350" s="415">
        <v>492</v>
      </c>
    </row>
    <row r="351" spans="1:28" ht="12.75" customHeight="1" x14ac:dyDescent="0.2">
      <c r="A351" s="523" t="s">
        <v>123</v>
      </c>
      <c r="B351" s="422" t="s">
        <v>271</v>
      </c>
      <c r="C351" s="424"/>
      <c r="D351" s="415">
        <v>8064</v>
      </c>
      <c r="E351" s="415">
        <v>4696</v>
      </c>
      <c r="F351" s="415">
        <v>2516</v>
      </c>
      <c r="G351" s="415">
        <v>504</v>
      </c>
      <c r="H351" s="415">
        <v>348</v>
      </c>
      <c r="I351" s="415">
        <v>8145</v>
      </c>
      <c r="J351" s="415">
        <v>4738</v>
      </c>
      <c r="K351" s="415">
        <v>2656</v>
      </c>
      <c r="L351" s="415">
        <v>429</v>
      </c>
      <c r="M351" s="415">
        <v>322</v>
      </c>
      <c r="N351" s="415">
        <v>7822</v>
      </c>
      <c r="O351" s="415">
        <v>4612</v>
      </c>
      <c r="P351" s="415">
        <v>2520</v>
      </c>
      <c r="Q351" s="415">
        <v>347</v>
      </c>
      <c r="R351" s="415">
        <v>343</v>
      </c>
      <c r="S351" s="415">
        <v>7616</v>
      </c>
      <c r="T351" s="415">
        <v>4277</v>
      </c>
      <c r="U351" s="415">
        <v>2496</v>
      </c>
      <c r="V351" s="415">
        <v>432</v>
      </c>
      <c r="W351" s="415">
        <v>411</v>
      </c>
      <c r="X351" s="415">
        <v>7856</v>
      </c>
      <c r="Y351" s="415">
        <v>4201</v>
      </c>
      <c r="Z351" s="415">
        <v>2583</v>
      </c>
      <c r="AA351" s="415">
        <v>476</v>
      </c>
      <c r="AB351" s="415">
        <v>596</v>
      </c>
    </row>
    <row r="352" spans="1:28" x14ac:dyDescent="0.2">
      <c r="A352" s="523"/>
      <c r="B352" s="422" t="s">
        <v>295</v>
      </c>
      <c r="C352" s="424"/>
      <c r="D352" s="415">
        <v>825</v>
      </c>
      <c r="E352" s="416"/>
      <c r="F352" s="415">
        <v>696</v>
      </c>
      <c r="G352" s="415">
        <v>129</v>
      </c>
      <c r="H352" s="416"/>
      <c r="I352" s="415">
        <v>863</v>
      </c>
      <c r="J352" s="416"/>
      <c r="K352" s="415">
        <v>744</v>
      </c>
      <c r="L352" s="415">
        <v>119</v>
      </c>
      <c r="M352" s="416"/>
      <c r="N352" s="415">
        <v>763</v>
      </c>
      <c r="O352" s="416"/>
      <c r="P352" s="415">
        <v>664</v>
      </c>
      <c r="Q352" s="415">
        <v>99</v>
      </c>
      <c r="R352" s="416"/>
      <c r="S352" s="415">
        <v>737</v>
      </c>
      <c r="T352" s="416"/>
      <c r="U352" s="415">
        <v>618</v>
      </c>
      <c r="V352" s="415">
        <v>119</v>
      </c>
      <c r="W352" s="416"/>
      <c r="X352" s="415">
        <v>798</v>
      </c>
      <c r="Y352" s="416"/>
      <c r="Z352" s="415">
        <v>653</v>
      </c>
      <c r="AA352" s="415">
        <v>145</v>
      </c>
      <c r="AB352" s="416"/>
    </row>
    <row r="353" spans="1:28" x14ac:dyDescent="0.2">
      <c r="A353" s="523"/>
      <c r="B353" s="422" t="s">
        <v>68</v>
      </c>
      <c r="C353" s="424"/>
      <c r="D353" s="415">
        <v>664</v>
      </c>
      <c r="E353" s="416"/>
      <c r="F353" s="415">
        <v>548</v>
      </c>
      <c r="G353" s="415">
        <v>116</v>
      </c>
      <c r="H353" s="416"/>
      <c r="I353" s="415">
        <v>648</v>
      </c>
      <c r="J353" s="416"/>
      <c r="K353" s="415">
        <v>547</v>
      </c>
      <c r="L353" s="415">
        <v>101</v>
      </c>
      <c r="M353" s="416"/>
      <c r="N353" s="415">
        <v>571</v>
      </c>
      <c r="O353" s="416"/>
      <c r="P353" s="415">
        <v>483</v>
      </c>
      <c r="Q353" s="415">
        <v>88</v>
      </c>
      <c r="R353" s="416"/>
      <c r="S353" s="415">
        <v>575</v>
      </c>
      <c r="T353" s="416"/>
      <c r="U353" s="415">
        <v>471</v>
      </c>
      <c r="V353" s="415">
        <v>104</v>
      </c>
      <c r="W353" s="416"/>
      <c r="X353" s="415">
        <v>626</v>
      </c>
      <c r="Y353" s="416"/>
      <c r="Z353" s="415">
        <v>495</v>
      </c>
      <c r="AA353" s="415">
        <v>131</v>
      </c>
      <c r="AB353" s="416"/>
    </row>
    <row r="354" spans="1:28" x14ac:dyDescent="0.2">
      <c r="A354" s="523"/>
      <c r="B354" s="422" t="s">
        <v>69</v>
      </c>
      <c r="C354" s="424"/>
      <c r="D354" s="415">
        <v>154</v>
      </c>
      <c r="E354" s="416"/>
      <c r="F354" s="415" t="s">
        <v>549</v>
      </c>
      <c r="G354" s="415" t="s">
        <v>549</v>
      </c>
      <c r="H354" s="416"/>
      <c r="I354" s="415">
        <v>199</v>
      </c>
      <c r="J354" s="416"/>
      <c r="K354" s="415">
        <v>191</v>
      </c>
      <c r="L354" s="415">
        <v>8</v>
      </c>
      <c r="M354" s="416"/>
      <c r="N354" s="415">
        <v>185</v>
      </c>
      <c r="O354" s="416"/>
      <c r="P354" s="415" t="s">
        <v>549</v>
      </c>
      <c r="Q354" s="415" t="s">
        <v>549</v>
      </c>
      <c r="R354" s="416"/>
      <c r="S354" s="415">
        <v>150</v>
      </c>
      <c r="T354" s="416"/>
      <c r="U354" s="415">
        <v>143</v>
      </c>
      <c r="V354" s="415">
        <v>7</v>
      </c>
      <c r="W354" s="416"/>
      <c r="X354" s="415">
        <v>165</v>
      </c>
      <c r="Y354" s="416"/>
      <c r="Z354" s="415">
        <v>154</v>
      </c>
      <c r="AA354" s="415">
        <v>11</v>
      </c>
      <c r="AB354" s="416"/>
    </row>
    <row r="355" spans="1:28" x14ac:dyDescent="0.2">
      <c r="A355" s="523"/>
      <c r="B355" s="422" t="s">
        <v>72</v>
      </c>
      <c r="C355" s="424"/>
      <c r="D355" s="415">
        <v>7</v>
      </c>
      <c r="E355" s="416"/>
      <c r="F355" s="415" t="s">
        <v>549</v>
      </c>
      <c r="G355" s="415" t="s">
        <v>549</v>
      </c>
      <c r="H355" s="416"/>
      <c r="I355" s="415">
        <v>16</v>
      </c>
      <c r="J355" s="416"/>
      <c r="K355" s="415">
        <v>6</v>
      </c>
      <c r="L355" s="415">
        <v>10</v>
      </c>
      <c r="M355" s="416"/>
      <c r="N355" s="415">
        <v>7</v>
      </c>
      <c r="O355" s="416"/>
      <c r="P355" s="415" t="s">
        <v>549</v>
      </c>
      <c r="Q355" s="415" t="s">
        <v>549</v>
      </c>
      <c r="R355" s="416"/>
      <c r="S355" s="415">
        <v>12</v>
      </c>
      <c r="T355" s="416"/>
      <c r="U355" s="415">
        <v>4</v>
      </c>
      <c r="V355" s="415">
        <v>8</v>
      </c>
      <c r="W355" s="416"/>
      <c r="X355" s="415">
        <v>7</v>
      </c>
      <c r="Y355" s="416"/>
      <c r="Z355" s="415">
        <v>4</v>
      </c>
      <c r="AA355" s="415">
        <v>3</v>
      </c>
      <c r="AB355" s="416"/>
    </row>
    <row r="356" spans="1:28" x14ac:dyDescent="0.2">
      <c r="A356" s="523"/>
      <c r="B356" s="422" t="s">
        <v>296</v>
      </c>
      <c r="C356" s="424"/>
      <c r="D356" s="415">
        <v>5491</v>
      </c>
      <c r="E356" s="415">
        <v>4696</v>
      </c>
      <c r="F356" s="415">
        <v>543</v>
      </c>
      <c r="G356" s="415">
        <v>252</v>
      </c>
      <c r="H356" s="416"/>
      <c r="I356" s="415">
        <v>5469</v>
      </c>
      <c r="J356" s="415">
        <v>4738</v>
      </c>
      <c r="K356" s="415">
        <v>522</v>
      </c>
      <c r="L356" s="415">
        <v>209</v>
      </c>
      <c r="M356" s="416"/>
      <c r="N356" s="415">
        <v>5264</v>
      </c>
      <c r="O356" s="415">
        <v>4612</v>
      </c>
      <c r="P356" s="415">
        <v>495</v>
      </c>
      <c r="Q356" s="415">
        <v>157</v>
      </c>
      <c r="R356" s="416"/>
      <c r="S356" s="415">
        <v>4937</v>
      </c>
      <c r="T356" s="415">
        <v>4277</v>
      </c>
      <c r="U356" s="415">
        <v>470</v>
      </c>
      <c r="V356" s="415">
        <v>190</v>
      </c>
      <c r="W356" s="416"/>
      <c r="X356" s="415">
        <v>4873</v>
      </c>
      <c r="Y356" s="415">
        <v>4201</v>
      </c>
      <c r="Z356" s="415">
        <v>466</v>
      </c>
      <c r="AA356" s="415">
        <v>206</v>
      </c>
      <c r="AB356" s="416"/>
    </row>
    <row r="357" spans="1:28" x14ac:dyDescent="0.2">
      <c r="A357" s="523"/>
      <c r="B357" s="422" t="s">
        <v>74</v>
      </c>
      <c r="C357" s="424"/>
      <c r="D357" s="415">
        <v>4112</v>
      </c>
      <c r="E357" s="415">
        <v>4055</v>
      </c>
      <c r="F357" s="415">
        <v>41</v>
      </c>
      <c r="G357" s="415">
        <v>16</v>
      </c>
      <c r="H357" s="416"/>
      <c r="I357" s="415">
        <v>4172</v>
      </c>
      <c r="J357" s="415">
        <v>4108</v>
      </c>
      <c r="K357" s="415">
        <v>47</v>
      </c>
      <c r="L357" s="415">
        <v>17</v>
      </c>
      <c r="M357" s="416"/>
      <c r="N357" s="415">
        <v>4052</v>
      </c>
      <c r="O357" s="415">
        <v>3993</v>
      </c>
      <c r="P357" s="415">
        <v>43</v>
      </c>
      <c r="Q357" s="415">
        <v>16</v>
      </c>
      <c r="R357" s="416"/>
      <c r="S357" s="415">
        <v>3788</v>
      </c>
      <c r="T357" s="415">
        <v>3745</v>
      </c>
      <c r="U357" s="415">
        <v>32</v>
      </c>
      <c r="V357" s="415">
        <v>11</v>
      </c>
      <c r="W357" s="416"/>
      <c r="X357" s="415">
        <v>3752</v>
      </c>
      <c r="Y357" s="415">
        <v>3710</v>
      </c>
      <c r="Z357" s="415">
        <v>29</v>
      </c>
      <c r="AA357" s="415">
        <v>13</v>
      </c>
      <c r="AB357" s="416"/>
    </row>
    <row r="358" spans="1:28" x14ac:dyDescent="0.2">
      <c r="A358" s="523"/>
      <c r="B358" s="422" t="s">
        <v>75</v>
      </c>
      <c r="C358" s="424"/>
      <c r="D358" s="415">
        <v>766</v>
      </c>
      <c r="E358" s="415">
        <v>641</v>
      </c>
      <c r="F358" s="415">
        <v>28</v>
      </c>
      <c r="G358" s="415">
        <v>97</v>
      </c>
      <c r="H358" s="416"/>
      <c r="I358" s="415">
        <v>757</v>
      </c>
      <c r="J358" s="415">
        <v>630</v>
      </c>
      <c r="K358" s="415">
        <v>54</v>
      </c>
      <c r="L358" s="415">
        <v>73</v>
      </c>
      <c r="M358" s="416"/>
      <c r="N358" s="415">
        <v>699</v>
      </c>
      <c r="O358" s="415">
        <v>619</v>
      </c>
      <c r="P358" s="415">
        <v>42</v>
      </c>
      <c r="Q358" s="415">
        <v>38</v>
      </c>
      <c r="R358" s="416"/>
      <c r="S358" s="415">
        <v>636</v>
      </c>
      <c r="T358" s="415">
        <v>532</v>
      </c>
      <c r="U358" s="415">
        <v>45</v>
      </c>
      <c r="V358" s="415">
        <v>59</v>
      </c>
      <c r="W358" s="416"/>
      <c r="X358" s="415">
        <v>575</v>
      </c>
      <c r="Y358" s="415">
        <v>491</v>
      </c>
      <c r="Z358" s="415">
        <v>34</v>
      </c>
      <c r="AA358" s="415">
        <v>50</v>
      </c>
      <c r="AB358" s="416"/>
    </row>
    <row r="359" spans="1:28" x14ac:dyDescent="0.2">
      <c r="A359" s="523"/>
      <c r="B359" s="422" t="s">
        <v>76</v>
      </c>
      <c r="C359" s="424"/>
      <c r="D359" s="415">
        <v>613</v>
      </c>
      <c r="E359" s="416"/>
      <c r="F359" s="415">
        <v>474</v>
      </c>
      <c r="G359" s="415">
        <v>139</v>
      </c>
      <c r="H359" s="416"/>
      <c r="I359" s="415">
        <v>540</v>
      </c>
      <c r="J359" s="416"/>
      <c r="K359" s="415">
        <v>421</v>
      </c>
      <c r="L359" s="415">
        <v>119</v>
      </c>
      <c r="M359" s="416"/>
      <c r="N359" s="415">
        <v>513</v>
      </c>
      <c r="O359" s="416"/>
      <c r="P359" s="415">
        <v>410</v>
      </c>
      <c r="Q359" s="415">
        <v>103</v>
      </c>
      <c r="R359" s="416"/>
      <c r="S359" s="415">
        <v>513</v>
      </c>
      <c r="T359" s="416"/>
      <c r="U359" s="415">
        <v>393</v>
      </c>
      <c r="V359" s="415">
        <v>120</v>
      </c>
      <c r="W359" s="416"/>
      <c r="X359" s="415">
        <v>546</v>
      </c>
      <c r="Y359" s="416"/>
      <c r="Z359" s="415">
        <v>403</v>
      </c>
      <c r="AA359" s="415">
        <v>143</v>
      </c>
      <c r="AB359" s="416"/>
    </row>
    <row r="360" spans="1:28" x14ac:dyDescent="0.2">
      <c r="A360" s="523"/>
      <c r="B360" s="422" t="s">
        <v>297</v>
      </c>
      <c r="C360" s="424"/>
      <c r="D360" s="415">
        <v>157</v>
      </c>
      <c r="E360" s="416"/>
      <c r="F360" s="415">
        <v>105</v>
      </c>
      <c r="G360" s="415">
        <v>52</v>
      </c>
      <c r="H360" s="416"/>
      <c r="I360" s="415">
        <v>147</v>
      </c>
      <c r="J360" s="416"/>
      <c r="K360" s="415">
        <v>103</v>
      </c>
      <c r="L360" s="415">
        <v>44</v>
      </c>
      <c r="M360" s="416"/>
      <c r="N360" s="415">
        <v>167</v>
      </c>
      <c r="O360" s="416"/>
      <c r="P360" s="415">
        <v>126</v>
      </c>
      <c r="Q360" s="415">
        <v>41</v>
      </c>
      <c r="R360" s="416"/>
      <c r="S360" s="415">
        <v>164</v>
      </c>
      <c r="T360" s="416"/>
      <c r="U360" s="415">
        <v>121</v>
      </c>
      <c r="V360" s="415">
        <v>43</v>
      </c>
      <c r="W360" s="416"/>
      <c r="X360" s="415">
        <v>198</v>
      </c>
      <c r="Y360" s="416"/>
      <c r="Z360" s="415">
        <v>148</v>
      </c>
      <c r="AA360" s="415">
        <v>50</v>
      </c>
      <c r="AB360" s="416"/>
    </row>
    <row r="361" spans="1:28" x14ac:dyDescent="0.2">
      <c r="A361" s="523"/>
      <c r="B361" s="422" t="s">
        <v>78</v>
      </c>
      <c r="C361" s="424"/>
      <c r="D361" s="415">
        <v>21</v>
      </c>
      <c r="E361" s="416"/>
      <c r="F361" s="415" t="s">
        <v>549</v>
      </c>
      <c r="G361" s="415" t="s">
        <v>549</v>
      </c>
      <c r="H361" s="416"/>
      <c r="I361" s="415">
        <v>16</v>
      </c>
      <c r="J361" s="416"/>
      <c r="K361" s="415" t="s">
        <v>549</v>
      </c>
      <c r="L361" s="415" t="s">
        <v>549</v>
      </c>
      <c r="M361" s="416"/>
      <c r="N361" s="415">
        <v>18</v>
      </c>
      <c r="O361" s="416"/>
      <c r="P361" s="415">
        <v>18</v>
      </c>
      <c r="Q361" s="416"/>
      <c r="R361" s="416"/>
      <c r="S361" s="415">
        <v>22</v>
      </c>
      <c r="T361" s="416"/>
      <c r="U361" s="415" t="s">
        <v>549</v>
      </c>
      <c r="V361" s="415" t="s">
        <v>549</v>
      </c>
      <c r="W361" s="416"/>
      <c r="X361" s="415">
        <v>41</v>
      </c>
      <c r="Y361" s="416"/>
      <c r="Z361" s="415">
        <v>36</v>
      </c>
      <c r="AA361" s="415">
        <v>5</v>
      </c>
      <c r="AB361" s="416"/>
    </row>
    <row r="362" spans="1:28" x14ac:dyDescent="0.2">
      <c r="A362" s="523"/>
      <c r="B362" s="422" t="s">
        <v>248</v>
      </c>
      <c r="C362" s="424"/>
      <c r="D362" s="415">
        <v>136</v>
      </c>
      <c r="E362" s="416"/>
      <c r="F362" s="415">
        <v>86</v>
      </c>
      <c r="G362" s="415">
        <v>50</v>
      </c>
      <c r="H362" s="416"/>
      <c r="I362" s="415">
        <v>131</v>
      </c>
      <c r="J362" s="416"/>
      <c r="K362" s="415">
        <v>89</v>
      </c>
      <c r="L362" s="415">
        <v>42</v>
      </c>
      <c r="M362" s="416"/>
      <c r="N362" s="415">
        <v>149</v>
      </c>
      <c r="O362" s="416"/>
      <c r="P362" s="415">
        <v>108</v>
      </c>
      <c r="Q362" s="415">
        <v>41</v>
      </c>
      <c r="R362" s="416"/>
      <c r="S362" s="415">
        <v>142</v>
      </c>
      <c r="T362" s="416"/>
      <c r="U362" s="415">
        <v>101</v>
      </c>
      <c r="V362" s="415">
        <v>41</v>
      </c>
      <c r="W362" s="416"/>
      <c r="X362" s="415">
        <v>157</v>
      </c>
      <c r="Y362" s="416"/>
      <c r="Z362" s="415">
        <v>112</v>
      </c>
      <c r="AA362" s="415">
        <v>45</v>
      </c>
      <c r="AB362" s="416"/>
    </row>
    <row r="363" spans="1:28" x14ac:dyDescent="0.2">
      <c r="A363" s="523"/>
      <c r="B363" s="422" t="s">
        <v>20</v>
      </c>
      <c r="C363" s="424"/>
      <c r="D363" s="415">
        <v>181</v>
      </c>
      <c r="E363" s="416"/>
      <c r="F363" s="415">
        <v>110</v>
      </c>
      <c r="G363" s="415">
        <v>71</v>
      </c>
      <c r="H363" s="416"/>
      <c r="I363" s="415">
        <v>179</v>
      </c>
      <c r="J363" s="416"/>
      <c r="K363" s="415">
        <v>122</v>
      </c>
      <c r="L363" s="415">
        <v>57</v>
      </c>
      <c r="M363" s="416"/>
      <c r="N363" s="415">
        <v>138</v>
      </c>
      <c r="O363" s="416"/>
      <c r="P363" s="415">
        <v>88</v>
      </c>
      <c r="Q363" s="415">
        <v>50</v>
      </c>
      <c r="R363" s="416"/>
      <c r="S363" s="415">
        <v>170</v>
      </c>
      <c r="T363" s="416"/>
      <c r="U363" s="415">
        <v>90</v>
      </c>
      <c r="V363" s="415">
        <v>80</v>
      </c>
      <c r="W363" s="416"/>
      <c r="X363" s="415">
        <v>153</v>
      </c>
      <c r="Y363" s="416"/>
      <c r="Z363" s="415">
        <v>78</v>
      </c>
      <c r="AA363" s="415">
        <v>75</v>
      </c>
      <c r="AB363" s="416"/>
    </row>
    <row r="364" spans="1:28" ht="21" x14ac:dyDescent="0.2">
      <c r="A364" s="523"/>
      <c r="B364" s="422" t="s">
        <v>447</v>
      </c>
      <c r="C364" s="424"/>
      <c r="D364" s="415">
        <v>145</v>
      </c>
      <c r="E364" s="416"/>
      <c r="F364" s="415">
        <v>86</v>
      </c>
      <c r="G364" s="415">
        <v>59</v>
      </c>
      <c r="H364" s="416"/>
      <c r="I364" s="415">
        <v>149</v>
      </c>
      <c r="J364" s="416"/>
      <c r="K364" s="415">
        <v>99</v>
      </c>
      <c r="L364" s="415">
        <v>50</v>
      </c>
      <c r="M364" s="416"/>
      <c r="N364" s="415">
        <v>118</v>
      </c>
      <c r="O364" s="416"/>
      <c r="P364" s="415">
        <v>75</v>
      </c>
      <c r="Q364" s="415">
        <v>43</v>
      </c>
      <c r="R364" s="416"/>
      <c r="S364" s="415">
        <v>142</v>
      </c>
      <c r="T364" s="416"/>
      <c r="U364" s="415">
        <v>73</v>
      </c>
      <c r="V364" s="415">
        <v>69</v>
      </c>
      <c r="W364" s="416"/>
      <c r="X364" s="415">
        <v>129</v>
      </c>
      <c r="Y364" s="416"/>
      <c r="Z364" s="415">
        <v>68</v>
      </c>
      <c r="AA364" s="415">
        <v>61</v>
      </c>
      <c r="AB364" s="416"/>
    </row>
    <row r="365" spans="1:28" x14ac:dyDescent="0.2">
      <c r="A365" s="523"/>
      <c r="B365" s="422" t="s">
        <v>448</v>
      </c>
      <c r="C365" s="424"/>
      <c r="D365" s="415">
        <v>28</v>
      </c>
      <c r="E365" s="416"/>
      <c r="F365" s="415">
        <v>19</v>
      </c>
      <c r="G365" s="415">
        <v>9</v>
      </c>
      <c r="H365" s="416"/>
      <c r="I365" s="415">
        <v>24</v>
      </c>
      <c r="J365" s="416"/>
      <c r="K365" s="415">
        <v>20</v>
      </c>
      <c r="L365" s="415">
        <v>4</v>
      </c>
      <c r="M365" s="416"/>
      <c r="N365" s="415">
        <v>15</v>
      </c>
      <c r="O365" s="416"/>
      <c r="P365" s="415">
        <v>11</v>
      </c>
      <c r="Q365" s="415">
        <v>4</v>
      </c>
      <c r="R365" s="416"/>
      <c r="S365" s="415">
        <v>22</v>
      </c>
      <c r="T365" s="416"/>
      <c r="U365" s="415">
        <v>15</v>
      </c>
      <c r="V365" s="415">
        <v>7</v>
      </c>
      <c r="W365" s="416"/>
      <c r="X365" s="415">
        <v>15</v>
      </c>
      <c r="Y365" s="416"/>
      <c r="Z365" s="415">
        <v>8</v>
      </c>
      <c r="AA365" s="415">
        <v>7</v>
      </c>
      <c r="AB365" s="416"/>
    </row>
    <row r="366" spans="1:28" x14ac:dyDescent="0.2">
      <c r="A366" s="523"/>
      <c r="B366" s="422" t="s">
        <v>298</v>
      </c>
      <c r="C366" s="424"/>
      <c r="D366" s="415">
        <v>6</v>
      </c>
      <c r="E366" s="416"/>
      <c r="F366" s="415">
        <v>3</v>
      </c>
      <c r="G366" s="415">
        <v>3</v>
      </c>
      <c r="H366" s="416"/>
      <c r="I366" s="415">
        <v>4</v>
      </c>
      <c r="J366" s="416"/>
      <c r="K366" s="415" t="s">
        <v>549</v>
      </c>
      <c r="L366" s="415" t="s">
        <v>549</v>
      </c>
      <c r="M366" s="416"/>
      <c r="N366" s="415">
        <v>4</v>
      </c>
      <c r="O366" s="416"/>
      <c r="P366" s="415" t="s">
        <v>549</v>
      </c>
      <c r="Q366" s="415" t="s">
        <v>549</v>
      </c>
      <c r="R366" s="416"/>
      <c r="S366" s="415">
        <v>4</v>
      </c>
      <c r="T366" s="416"/>
      <c r="U366" s="416"/>
      <c r="V366" s="415">
        <v>4</v>
      </c>
      <c r="W366" s="416"/>
      <c r="X366" s="415">
        <v>9</v>
      </c>
      <c r="Y366" s="416"/>
      <c r="Z366" s="415" t="s">
        <v>549</v>
      </c>
      <c r="AA366" s="415" t="s">
        <v>549</v>
      </c>
      <c r="AB366" s="416"/>
    </row>
    <row r="367" spans="1:28" x14ac:dyDescent="0.2">
      <c r="A367" s="523"/>
      <c r="B367" s="422" t="s">
        <v>80</v>
      </c>
      <c r="C367" s="424"/>
      <c r="D367" s="415" t="s">
        <v>549</v>
      </c>
      <c r="E367" s="416"/>
      <c r="F367" s="415" t="s">
        <v>549</v>
      </c>
      <c r="G367" s="416"/>
      <c r="H367" s="416"/>
      <c r="I367" s="415" t="s">
        <v>549</v>
      </c>
      <c r="J367" s="416"/>
      <c r="K367" s="415" t="s">
        <v>549</v>
      </c>
      <c r="L367" s="416"/>
      <c r="M367" s="416"/>
      <c r="N367" s="416"/>
      <c r="O367" s="416"/>
      <c r="P367" s="416"/>
      <c r="Q367" s="416"/>
      <c r="R367" s="416"/>
      <c r="S367" s="415" t="s">
        <v>549</v>
      </c>
      <c r="T367" s="416"/>
      <c r="U367" s="415" t="s">
        <v>549</v>
      </c>
      <c r="V367" s="416"/>
      <c r="W367" s="416"/>
      <c r="X367" s="416"/>
      <c r="Y367" s="416"/>
      <c r="Z367" s="416"/>
      <c r="AA367" s="416"/>
      <c r="AB367" s="416"/>
    </row>
    <row r="368" spans="1:28" x14ac:dyDescent="0.2">
      <c r="A368" s="523"/>
      <c r="B368" s="422" t="s">
        <v>81</v>
      </c>
      <c r="C368" s="424"/>
      <c r="D368" s="416"/>
      <c r="E368" s="416"/>
      <c r="F368" s="416"/>
      <c r="G368" s="416"/>
      <c r="H368" s="416"/>
      <c r="I368" s="416"/>
      <c r="J368" s="416"/>
      <c r="K368" s="416"/>
      <c r="L368" s="416"/>
      <c r="M368" s="416"/>
      <c r="N368" s="415" t="s">
        <v>549</v>
      </c>
      <c r="O368" s="416"/>
      <c r="P368" s="415" t="s">
        <v>549</v>
      </c>
      <c r="Q368" s="416"/>
      <c r="R368" s="416"/>
      <c r="S368" s="415" t="s">
        <v>549</v>
      </c>
      <c r="T368" s="416"/>
      <c r="U368" s="415" t="s">
        <v>549</v>
      </c>
      <c r="V368" s="416"/>
      <c r="W368" s="416"/>
      <c r="X368" s="416"/>
      <c r="Y368" s="416"/>
      <c r="Z368" s="416"/>
      <c r="AA368" s="416"/>
      <c r="AB368" s="416"/>
    </row>
    <row r="369" spans="1:28" x14ac:dyDescent="0.2">
      <c r="A369" s="523"/>
      <c r="B369" s="422" t="s">
        <v>82</v>
      </c>
      <c r="C369" s="424"/>
      <c r="D369" s="415">
        <v>1410</v>
      </c>
      <c r="E369" s="416"/>
      <c r="F369" s="415">
        <v>1062</v>
      </c>
      <c r="G369" s="416"/>
      <c r="H369" s="415">
        <v>348</v>
      </c>
      <c r="I369" s="415">
        <v>1487</v>
      </c>
      <c r="J369" s="416"/>
      <c r="K369" s="415">
        <v>1165</v>
      </c>
      <c r="L369" s="416"/>
      <c r="M369" s="415">
        <v>322</v>
      </c>
      <c r="N369" s="415">
        <v>1490</v>
      </c>
      <c r="O369" s="416"/>
      <c r="P369" s="415">
        <v>1147</v>
      </c>
      <c r="Q369" s="416"/>
      <c r="R369" s="415">
        <v>343</v>
      </c>
      <c r="S369" s="415">
        <v>1608</v>
      </c>
      <c r="T369" s="416"/>
      <c r="U369" s="415">
        <v>1197</v>
      </c>
      <c r="V369" s="416"/>
      <c r="W369" s="415">
        <v>411</v>
      </c>
      <c r="X369" s="415">
        <v>1834</v>
      </c>
      <c r="Y369" s="416"/>
      <c r="Z369" s="415">
        <v>1238</v>
      </c>
      <c r="AA369" s="416"/>
      <c r="AB369" s="415">
        <v>596</v>
      </c>
    </row>
  </sheetData>
  <mergeCells count="26">
    <mergeCell ref="A85:A103"/>
    <mergeCell ref="D6:AB6"/>
    <mergeCell ref="A6:A8"/>
    <mergeCell ref="D7:H7"/>
    <mergeCell ref="I7:M7"/>
    <mergeCell ref="N7:R7"/>
    <mergeCell ref="S7:W7"/>
    <mergeCell ref="X7:AB7"/>
    <mergeCell ref="A9:A27"/>
    <mergeCell ref="A28:A46"/>
    <mergeCell ref="A47:A65"/>
    <mergeCell ref="A66:A84"/>
    <mergeCell ref="A104:A122"/>
    <mergeCell ref="A123:A141"/>
    <mergeCell ref="A142:A160"/>
    <mergeCell ref="A161:A179"/>
    <mergeCell ref="A180:A198"/>
    <mergeCell ref="A294:A312"/>
    <mergeCell ref="A313:A331"/>
    <mergeCell ref="A332:A350"/>
    <mergeCell ref="A351:A369"/>
    <mergeCell ref="A199:A217"/>
    <mergeCell ref="A218:A236"/>
    <mergeCell ref="A237:A255"/>
    <mergeCell ref="A256:A274"/>
    <mergeCell ref="A275:A293"/>
  </mergeCells>
  <conditionalFormatting sqref="C5:L403">
    <cfRule type="cellIs" dxfId="7" priority="3" operator="equal">
      <formula>2</formula>
    </cfRule>
    <cfRule type="cellIs" dxfId="6" priority="4" operator="equal">
      <formula>1</formula>
    </cfRule>
  </conditionalFormatting>
  <pageMargins left="0.7" right="0.7" top="0.78740157499999996" bottom="0.78740157499999996"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Tabelle17">
    <tabColor rgb="FFFFC000"/>
  </sheetPr>
  <dimension ref="A1:N83"/>
  <sheetViews>
    <sheetView showGridLines="0" topLeftCell="A4" zoomScaleNormal="100" workbookViewId="0">
      <selection activeCell="I34" sqref="I34"/>
    </sheetView>
  </sheetViews>
  <sheetFormatPr baseColWidth="10" defaultColWidth="11.42578125" defaultRowHeight="12.75" x14ac:dyDescent="0.2"/>
  <cols>
    <col min="1" max="1" width="34.7109375" style="1" customWidth="1"/>
    <col min="2" max="6" width="11.7109375" style="1" customWidth="1"/>
    <col min="7" max="7" width="7" style="1" customWidth="1"/>
    <col min="8" max="16384" width="11.42578125" style="1"/>
  </cols>
  <sheetData>
    <row r="1" spans="1:14" ht="33.75" customHeight="1" x14ac:dyDescent="0.2">
      <c r="A1" s="412"/>
      <c r="B1" s="412"/>
      <c r="C1" s="412"/>
      <c r="D1" s="412"/>
      <c r="E1" s="412"/>
      <c r="F1" s="413" t="s">
        <v>412</v>
      </c>
    </row>
    <row r="2" spans="1:14" ht="11.25" customHeight="1" x14ac:dyDescent="0.2">
      <c r="A2" s="2"/>
      <c r="B2" s="2"/>
      <c r="C2" s="2"/>
      <c r="D2" s="2"/>
      <c r="E2" s="2"/>
      <c r="F2" s="2"/>
      <c r="G2" s="2"/>
      <c r="H2" s="2"/>
      <c r="I2" s="2"/>
      <c r="J2" s="2"/>
      <c r="K2" s="2"/>
      <c r="L2" s="2"/>
      <c r="M2" s="2"/>
      <c r="N2" s="2"/>
    </row>
    <row r="3" spans="1:14" ht="29.25" customHeight="1" x14ac:dyDescent="0.2">
      <c r="A3" s="531" t="s">
        <v>133</v>
      </c>
      <c r="B3" s="531"/>
      <c r="C3" s="531"/>
      <c r="D3" s="531"/>
      <c r="E3" s="531"/>
      <c r="F3" s="531"/>
      <c r="G3" s="2"/>
      <c r="H3" s="2"/>
      <c r="I3" s="2"/>
      <c r="J3" s="2"/>
      <c r="K3" s="2"/>
      <c r="L3" s="2"/>
      <c r="M3" s="2"/>
      <c r="N3" s="2"/>
    </row>
    <row r="4" spans="1:14" ht="15.75" customHeight="1" x14ac:dyDescent="0.2">
      <c r="A4" s="4" t="str">
        <f>Org!B1</f>
        <v>Gesamt</v>
      </c>
      <c r="B4" s="4"/>
      <c r="C4" s="4"/>
      <c r="D4" s="4"/>
      <c r="E4" s="4"/>
      <c r="F4" s="4"/>
      <c r="G4" s="4"/>
      <c r="H4" s="4"/>
      <c r="I4" s="4"/>
      <c r="J4" s="4"/>
      <c r="K4" s="4"/>
      <c r="L4" s="4"/>
      <c r="M4" s="4"/>
      <c r="N4" s="4"/>
    </row>
    <row r="5" spans="1:14" ht="12.75" customHeight="1" x14ac:dyDescent="0.2">
      <c r="A5" s="4" t="s">
        <v>24</v>
      </c>
      <c r="B5" s="4"/>
      <c r="C5" s="4"/>
      <c r="D5" s="4"/>
      <c r="E5" s="4"/>
      <c r="F5" s="4"/>
      <c r="G5" s="4"/>
      <c r="H5" s="4"/>
      <c r="I5" s="4"/>
      <c r="J5" s="4"/>
      <c r="K5" s="4"/>
      <c r="L5" s="4"/>
      <c r="M5" s="4"/>
      <c r="N5" s="4"/>
    </row>
    <row r="6" spans="1:14" ht="11.25" customHeight="1" x14ac:dyDescent="0.2">
      <c r="A6" s="4"/>
      <c r="B6" s="4"/>
      <c r="C6" s="4"/>
      <c r="D6" s="4"/>
      <c r="E6" s="4"/>
      <c r="F6" s="4"/>
      <c r="G6" s="4"/>
      <c r="H6" s="4"/>
      <c r="I6" s="4"/>
      <c r="J6" s="4"/>
      <c r="K6" s="4"/>
      <c r="L6" s="4"/>
      <c r="M6" s="4"/>
      <c r="N6" s="4"/>
    </row>
    <row r="7" spans="1:14" ht="11.25" customHeight="1" x14ac:dyDescent="0.2">
      <c r="B7" s="4"/>
      <c r="C7" s="4"/>
      <c r="D7" s="4"/>
      <c r="E7" s="4"/>
      <c r="F7" s="4"/>
      <c r="G7" s="4"/>
      <c r="H7" s="4"/>
      <c r="I7" s="4"/>
      <c r="J7" s="4"/>
      <c r="K7" s="4"/>
      <c r="L7" s="4"/>
      <c r="M7" s="4"/>
      <c r="N7" s="4"/>
    </row>
    <row r="8" spans="1:14" ht="11.25" customHeight="1" x14ac:dyDescent="0.2">
      <c r="A8" s="538" t="s">
        <v>66</v>
      </c>
      <c r="B8" s="548" t="str">
        <f>IF(Org!C41=1,Org!B41,IF(Org!C41=2,Org!B42,IF(Org!C41=3,Org!B43,IF(Org!C41=4,Org!B44,IF(Org!C41=5,Org!B45,)))))</f>
        <v>Gesamt</v>
      </c>
      <c r="C8" s="549"/>
      <c r="D8" s="549"/>
      <c r="E8" s="549"/>
      <c r="F8" s="550"/>
      <c r="G8" s="4"/>
      <c r="H8" s="4"/>
      <c r="I8" s="4"/>
      <c r="J8" s="4"/>
      <c r="K8" s="4"/>
      <c r="L8" s="4"/>
      <c r="M8" s="4"/>
      <c r="N8" s="4"/>
    </row>
    <row r="9" spans="1:14" s="2" customFormat="1" ht="15" customHeight="1" x14ac:dyDescent="0.2">
      <c r="A9" s="538"/>
      <c r="B9" s="551"/>
      <c r="C9" s="552"/>
      <c r="D9" s="552"/>
      <c r="E9" s="552"/>
      <c r="F9" s="553"/>
      <c r="G9" s="48"/>
      <c r="H9" s="4"/>
      <c r="I9" s="4"/>
      <c r="J9" s="4"/>
      <c r="K9" s="4"/>
      <c r="L9" s="4"/>
      <c r="M9" s="4"/>
      <c r="N9" s="4"/>
    </row>
    <row r="10" spans="1:14" ht="22.5" x14ac:dyDescent="0.2">
      <c r="A10" s="538"/>
      <c r="B10" s="98" t="str">
        <f>roh_Tab_4!D7</f>
        <v>September 2021</v>
      </c>
      <c r="C10" s="98" t="str">
        <f>roh_Tab_4!I7</f>
        <v>September 2022</v>
      </c>
      <c r="D10" s="98" t="str">
        <f>roh_Tab_4!N7</f>
        <v>September 2023</v>
      </c>
      <c r="E10" s="98" t="str">
        <f>roh_Tab_4!S7</f>
        <v>September 2024</v>
      </c>
      <c r="F10" s="98" t="str">
        <f>roh_Tab_4!X7</f>
        <v>September 2025</v>
      </c>
      <c r="G10" s="48"/>
      <c r="H10" s="4"/>
      <c r="I10" s="4"/>
      <c r="J10" s="4"/>
      <c r="K10" s="4"/>
      <c r="L10" s="4"/>
      <c r="M10" s="4"/>
      <c r="N10" s="4"/>
    </row>
    <row r="11" spans="1:14" ht="12" customHeight="1" x14ac:dyDescent="0.2">
      <c r="A11" s="538"/>
      <c r="B11" s="49">
        <v>1</v>
      </c>
      <c r="C11" s="49">
        <v>2</v>
      </c>
      <c r="D11" s="49">
        <v>3</v>
      </c>
      <c r="E11" s="49">
        <v>4</v>
      </c>
      <c r="F11" s="49">
        <v>5</v>
      </c>
      <c r="G11" s="48"/>
      <c r="H11" s="4"/>
      <c r="I11" s="4"/>
      <c r="J11" s="4"/>
      <c r="K11" s="4"/>
      <c r="L11" s="4"/>
      <c r="M11" s="4"/>
      <c r="N11" s="4"/>
    </row>
    <row r="12" spans="1:14" ht="18.75" customHeight="1" x14ac:dyDescent="0.2">
      <c r="A12" s="50" t="s">
        <v>271</v>
      </c>
      <c r="B12" s="51">
        <f t="shared" ref="B12:F21" si="0">INDEX(Tab_4_Werte,MATCH($A$4,Tab_4_Region,0)+MATCH($A12,Tab_4_Merkmal_Verbleib,0)-1,MATCH($B$8,Tab_4_Status,0)+MATCH(B$10,Tab_4_Monat,0)-1)</f>
        <v>433543</v>
      </c>
      <c r="C12" s="52">
        <f t="shared" si="0"/>
        <v>422400</v>
      </c>
      <c r="D12" s="52">
        <f t="shared" si="0"/>
        <v>422059</v>
      </c>
      <c r="E12" s="52">
        <f t="shared" si="0"/>
        <v>431552</v>
      </c>
      <c r="F12" s="75">
        <f t="shared" si="0"/>
        <v>444335</v>
      </c>
      <c r="G12" s="53"/>
      <c r="H12" s="4"/>
      <c r="I12" s="4"/>
      <c r="J12" s="4"/>
      <c r="K12" s="4"/>
      <c r="L12" s="4"/>
      <c r="M12" s="4"/>
      <c r="N12" s="4"/>
    </row>
    <row r="13" spans="1:14" ht="18.75" customHeight="1" x14ac:dyDescent="0.2">
      <c r="A13" s="54" t="s">
        <v>295</v>
      </c>
      <c r="B13" s="55">
        <f t="shared" si="0"/>
        <v>68110</v>
      </c>
      <c r="C13" s="56">
        <f t="shared" si="0"/>
        <v>67953</v>
      </c>
      <c r="D13" s="56">
        <f t="shared" si="0"/>
        <v>67814</v>
      </c>
      <c r="E13" s="56">
        <f t="shared" si="0"/>
        <v>70069</v>
      </c>
      <c r="F13" s="76">
        <f t="shared" si="0"/>
        <v>73815</v>
      </c>
      <c r="G13" s="53"/>
      <c r="H13" s="4"/>
      <c r="I13" s="4"/>
      <c r="J13" s="4"/>
      <c r="K13" s="4"/>
      <c r="L13" s="4"/>
      <c r="M13" s="4"/>
      <c r="N13" s="4"/>
    </row>
    <row r="14" spans="1:14" ht="14.25" customHeight="1" x14ac:dyDescent="0.2">
      <c r="A14" s="57" t="s">
        <v>68</v>
      </c>
      <c r="B14" s="55">
        <f t="shared" si="0"/>
        <v>58561</v>
      </c>
      <c r="C14" s="56">
        <f t="shared" si="0"/>
        <v>58308</v>
      </c>
      <c r="D14" s="56">
        <f t="shared" si="0"/>
        <v>58122</v>
      </c>
      <c r="E14" s="56">
        <f t="shared" si="0"/>
        <v>60408</v>
      </c>
      <c r="F14" s="76">
        <f t="shared" si="0"/>
        <v>63719</v>
      </c>
      <c r="G14" s="53"/>
      <c r="H14" s="4"/>
      <c r="I14" s="4"/>
      <c r="J14" s="4"/>
      <c r="K14" s="4"/>
      <c r="L14" s="4"/>
      <c r="M14" s="4"/>
      <c r="N14" s="4"/>
    </row>
    <row r="15" spans="1:14" ht="14.25" customHeight="1" x14ac:dyDescent="0.2">
      <c r="A15" s="57" t="s">
        <v>69</v>
      </c>
      <c r="B15" s="55">
        <f t="shared" si="0"/>
        <v>7835</v>
      </c>
      <c r="C15" s="56">
        <f t="shared" si="0"/>
        <v>8231</v>
      </c>
      <c r="D15" s="56">
        <f t="shared" si="0"/>
        <v>8385</v>
      </c>
      <c r="E15" s="56">
        <f t="shared" si="0"/>
        <v>8281</v>
      </c>
      <c r="F15" s="76">
        <f t="shared" si="0"/>
        <v>8628</v>
      </c>
      <c r="G15" s="53"/>
      <c r="H15" s="4"/>
      <c r="I15" s="4"/>
      <c r="J15" s="4"/>
      <c r="K15" s="4"/>
      <c r="L15" s="4"/>
      <c r="M15" s="4"/>
      <c r="N15" s="4"/>
    </row>
    <row r="16" spans="1:14" ht="14.25" customHeight="1" x14ac:dyDescent="0.2">
      <c r="A16" s="57" t="s">
        <v>70</v>
      </c>
      <c r="B16" s="55" t="e">
        <f t="shared" si="0"/>
        <v>#N/A</v>
      </c>
      <c r="C16" s="56" t="e">
        <f t="shared" si="0"/>
        <v>#N/A</v>
      </c>
      <c r="D16" s="56" t="e">
        <f t="shared" si="0"/>
        <v>#N/A</v>
      </c>
      <c r="E16" s="56" t="e">
        <f t="shared" si="0"/>
        <v>#N/A</v>
      </c>
      <c r="F16" s="76" t="e">
        <f t="shared" si="0"/>
        <v>#N/A</v>
      </c>
      <c r="G16" s="53"/>
      <c r="H16" s="4"/>
      <c r="I16" s="4"/>
      <c r="J16" s="4"/>
      <c r="K16" s="4"/>
      <c r="L16" s="4"/>
      <c r="M16" s="4"/>
      <c r="N16" s="4"/>
    </row>
    <row r="17" spans="1:14" ht="14.25" customHeight="1" x14ac:dyDescent="0.2">
      <c r="A17" s="57" t="s">
        <v>71</v>
      </c>
      <c r="B17" s="55" t="e">
        <f t="shared" si="0"/>
        <v>#N/A</v>
      </c>
      <c r="C17" s="56" t="e">
        <f t="shared" si="0"/>
        <v>#N/A</v>
      </c>
      <c r="D17" s="56" t="e">
        <f t="shared" si="0"/>
        <v>#N/A</v>
      </c>
      <c r="E17" s="56" t="e">
        <f t="shared" si="0"/>
        <v>#N/A</v>
      </c>
      <c r="F17" s="76" t="e">
        <f t="shared" si="0"/>
        <v>#N/A</v>
      </c>
      <c r="G17" s="53"/>
      <c r="H17" s="4"/>
      <c r="I17" s="4"/>
      <c r="J17" s="4"/>
      <c r="K17" s="4"/>
      <c r="L17" s="4"/>
      <c r="M17" s="4"/>
      <c r="N17" s="4"/>
    </row>
    <row r="18" spans="1:14" ht="14.25" customHeight="1" x14ac:dyDescent="0.2">
      <c r="A18" s="57" t="s">
        <v>72</v>
      </c>
      <c r="B18" s="55">
        <f t="shared" si="0"/>
        <v>1714</v>
      </c>
      <c r="C18" s="56">
        <f t="shared" si="0"/>
        <v>1414</v>
      </c>
      <c r="D18" s="56">
        <f t="shared" si="0"/>
        <v>1307</v>
      </c>
      <c r="E18" s="56">
        <f t="shared" si="0"/>
        <v>1380</v>
      </c>
      <c r="F18" s="76">
        <f t="shared" si="0"/>
        <v>1468</v>
      </c>
      <c r="G18" s="53"/>
      <c r="H18" s="4"/>
      <c r="I18" s="4"/>
      <c r="J18" s="4"/>
      <c r="K18" s="4"/>
      <c r="L18" s="4"/>
      <c r="M18" s="4"/>
      <c r="N18" s="4"/>
    </row>
    <row r="19" spans="1:14" ht="18.75" customHeight="1" x14ac:dyDescent="0.2">
      <c r="A19" s="54" t="s">
        <v>296</v>
      </c>
      <c r="B19" s="55">
        <f t="shared" si="0"/>
        <v>247828</v>
      </c>
      <c r="C19" s="56">
        <f t="shared" si="0"/>
        <v>242722</v>
      </c>
      <c r="D19" s="56">
        <f t="shared" si="0"/>
        <v>242093</v>
      </c>
      <c r="E19" s="56">
        <f t="shared" si="0"/>
        <v>238225</v>
      </c>
      <c r="F19" s="76">
        <f t="shared" si="0"/>
        <v>233442</v>
      </c>
      <c r="G19" s="53"/>
      <c r="H19" s="4"/>
      <c r="I19" s="4"/>
      <c r="J19" s="4"/>
      <c r="K19" s="4"/>
      <c r="L19" s="4"/>
      <c r="M19" s="4"/>
      <c r="N19" s="4"/>
    </row>
    <row r="20" spans="1:14" ht="14.25" customHeight="1" x14ac:dyDescent="0.2">
      <c r="A20" s="58" t="s">
        <v>74</v>
      </c>
      <c r="B20" s="55">
        <f t="shared" si="0"/>
        <v>184819</v>
      </c>
      <c r="C20" s="56">
        <f t="shared" si="0"/>
        <v>185110</v>
      </c>
      <c r="D20" s="56">
        <f t="shared" si="0"/>
        <v>188950</v>
      </c>
      <c r="E20" s="56">
        <f t="shared" si="0"/>
        <v>186028</v>
      </c>
      <c r="F20" s="76">
        <f t="shared" si="0"/>
        <v>178607</v>
      </c>
      <c r="G20" s="53"/>
      <c r="H20" s="4"/>
      <c r="I20" s="4"/>
      <c r="J20" s="4"/>
      <c r="K20" s="4"/>
      <c r="L20" s="4"/>
      <c r="M20" s="4"/>
      <c r="N20" s="4"/>
    </row>
    <row r="21" spans="1:14" ht="14.25" customHeight="1" x14ac:dyDescent="0.2">
      <c r="A21" s="58" t="s">
        <v>75</v>
      </c>
      <c r="B21" s="55">
        <f t="shared" si="0"/>
        <v>27033</v>
      </c>
      <c r="C21" s="56">
        <f t="shared" si="0"/>
        <v>24712</v>
      </c>
      <c r="D21" s="56">
        <f t="shared" si="0"/>
        <v>23595</v>
      </c>
      <c r="E21" s="56">
        <f t="shared" si="0"/>
        <v>22823</v>
      </c>
      <c r="F21" s="76">
        <f t="shared" si="0"/>
        <v>23094</v>
      </c>
      <c r="G21" s="53"/>
      <c r="H21" s="4"/>
      <c r="I21" s="4"/>
      <c r="J21" s="4"/>
      <c r="K21" s="4"/>
      <c r="L21" s="4"/>
      <c r="M21" s="4"/>
      <c r="N21" s="4"/>
    </row>
    <row r="22" spans="1:14" ht="14.25" customHeight="1" x14ac:dyDescent="0.2">
      <c r="A22" s="57" t="s">
        <v>76</v>
      </c>
      <c r="B22" s="55">
        <f t="shared" ref="B22:F32" si="1">INDEX(Tab_4_Werte,MATCH($A$4,Tab_4_Region,0)+MATCH($A22,Tab_4_Merkmal_Verbleib,0)-1,MATCH($B$8,Tab_4_Status,0)+MATCH(B$10,Tab_4_Monat,0)-1)</f>
        <v>35976</v>
      </c>
      <c r="C22" s="56">
        <f t="shared" si="1"/>
        <v>32900</v>
      </c>
      <c r="D22" s="56">
        <f t="shared" si="1"/>
        <v>29548</v>
      </c>
      <c r="E22" s="56">
        <f t="shared" si="1"/>
        <v>29374</v>
      </c>
      <c r="F22" s="76">
        <f t="shared" si="1"/>
        <v>31741</v>
      </c>
      <c r="G22" s="53"/>
      <c r="H22" s="4"/>
      <c r="I22" s="4"/>
      <c r="J22" s="4"/>
      <c r="K22" s="4"/>
      <c r="L22" s="4"/>
      <c r="M22" s="4"/>
      <c r="N22" s="4"/>
    </row>
    <row r="23" spans="1:14" ht="18.75" customHeight="1" x14ac:dyDescent="0.2">
      <c r="A23" s="54" t="s">
        <v>297</v>
      </c>
      <c r="B23" s="55">
        <f t="shared" si="1"/>
        <v>7127</v>
      </c>
      <c r="C23" s="56">
        <f t="shared" si="1"/>
        <v>6048</v>
      </c>
      <c r="D23" s="56">
        <f t="shared" si="1"/>
        <v>6195</v>
      </c>
      <c r="E23" s="56">
        <f t="shared" si="1"/>
        <v>6503</v>
      </c>
      <c r="F23" s="76">
        <f t="shared" si="1"/>
        <v>7267</v>
      </c>
      <c r="G23" s="53"/>
      <c r="H23" s="4"/>
      <c r="I23" s="4"/>
      <c r="J23" s="4"/>
      <c r="K23" s="4"/>
      <c r="L23" s="4"/>
      <c r="M23" s="4"/>
      <c r="N23" s="4"/>
    </row>
    <row r="24" spans="1:14" ht="14.25" customHeight="1" x14ac:dyDescent="0.2">
      <c r="A24" s="57" t="s">
        <v>78</v>
      </c>
      <c r="B24" s="55">
        <f t="shared" si="1"/>
        <v>635</v>
      </c>
      <c r="C24" s="56">
        <f t="shared" si="1"/>
        <v>636</v>
      </c>
      <c r="D24" s="56">
        <f t="shared" si="1"/>
        <v>675</v>
      </c>
      <c r="E24" s="56">
        <f t="shared" si="1"/>
        <v>817</v>
      </c>
      <c r="F24" s="76">
        <f t="shared" si="1"/>
        <v>1032</v>
      </c>
      <c r="G24" s="53"/>
      <c r="H24" s="4"/>
      <c r="I24" s="4"/>
      <c r="J24" s="4"/>
      <c r="K24" s="4"/>
      <c r="L24" s="4"/>
      <c r="M24" s="4"/>
      <c r="N24" s="4"/>
    </row>
    <row r="25" spans="1:14" ht="14.25" customHeight="1" x14ac:dyDescent="0.2">
      <c r="A25" s="251" t="s">
        <v>248</v>
      </c>
      <c r="B25" s="55">
        <f t="shared" si="1"/>
        <v>6492</v>
      </c>
      <c r="C25" s="56">
        <f t="shared" si="1"/>
        <v>5412</v>
      </c>
      <c r="D25" s="56">
        <f t="shared" si="1"/>
        <v>5520</v>
      </c>
      <c r="E25" s="56">
        <f t="shared" si="1"/>
        <v>5686</v>
      </c>
      <c r="F25" s="76">
        <f t="shared" si="1"/>
        <v>6235</v>
      </c>
      <c r="G25" s="53"/>
      <c r="H25" s="4"/>
      <c r="I25" s="4"/>
      <c r="J25" s="4"/>
      <c r="K25" s="4"/>
      <c r="L25" s="4"/>
      <c r="M25" s="4"/>
      <c r="N25" s="4"/>
    </row>
    <row r="26" spans="1:14" ht="18.75" customHeight="1" x14ac:dyDescent="0.2">
      <c r="A26" s="54" t="s">
        <v>20</v>
      </c>
      <c r="B26" s="55">
        <f t="shared" si="1"/>
        <v>9163</v>
      </c>
      <c r="C26" s="56">
        <f t="shared" si="1"/>
        <v>8319</v>
      </c>
      <c r="D26" s="56">
        <f t="shared" si="1"/>
        <v>8101</v>
      </c>
      <c r="E26" s="56">
        <f t="shared" si="1"/>
        <v>9010</v>
      </c>
      <c r="F26" s="76">
        <f t="shared" si="1"/>
        <v>9114</v>
      </c>
      <c r="G26" s="53"/>
      <c r="H26" s="4"/>
      <c r="I26" s="4"/>
      <c r="J26" s="4"/>
      <c r="K26" s="4"/>
      <c r="L26" s="4"/>
      <c r="M26" s="4"/>
      <c r="N26" s="4"/>
    </row>
    <row r="27" spans="1:14" ht="14.25" customHeight="1" x14ac:dyDescent="0.2">
      <c r="A27" s="57" t="s">
        <v>447</v>
      </c>
      <c r="B27" s="55">
        <f t="shared" si="1"/>
        <v>7310</v>
      </c>
      <c r="C27" s="56">
        <f t="shared" si="1"/>
        <v>6682</v>
      </c>
      <c r="D27" s="56">
        <f t="shared" si="1"/>
        <v>6415</v>
      </c>
      <c r="E27" s="56">
        <f t="shared" si="1"/>
        <v>7261</v>
      </c>
      <c r="F27" s="76">
        <f t="shared" si="1"/>
        <v>7127</v>
      </c>
      <c r="G27" s="53"/>
      <c r="H27" s="4"/>
      <c r="I27" s="4"/>
      <c r="J27" s="4"/>
      <c r="K27" s="4"/>
      <c r="L27" s="4"/>
      <c r="M27" s="4"/>
      <c r="N27" s="4"/>
    </row>
    <row r="28" spans="1:14" ht="14.25" customHeight="1" x14ac:dyDescent="0.2">
      <c r="A28" s="57" t="s">
        <v>448</v>
      </c>
      <c r="B28" s="55">
        <f t="shared" si="1"/>
        <v>586</v>
      </c>
      <c r="C28" s="56">
        <f t="shared" si="1"/>
        <v>630</v>
      </c>
      <c r="D28" s="56">
        <f t="shared" si="1"/>
        <v>655</v>
      </c>
      <c r="E28" s="56">
        <f t="shared" si="1"/>
        <v>695</v>
      </c>
      <c r="F28" s="76">
        <f t="shared" si="1"/>
        <v>816</v>
      </c>
      <c r="G28" s="53"/>
      <c r="H28" s="4"/>
      <c r="I28" s="4"/>
      <c r="J28" s="4"/>
      <c r="K28" s="4"/>
      <c r="L28" s="4"/>
      <c r="M28" s="4"/>
      <c r="N28" s="4"/>
    </row>
    <row r="29" spans="1:14" ht="14.25" customHeight="1" x14ac:dyDescent="0.2">
      <c r="A29" s="57" t="s">
        <v>298</v>
      </c>
      <c r="B29" s="55">
        <f t="shared" si="1"/>
        <v>1237</v>
      </c>
      <c r="C29" s="56">
        <f t="shared" si="1"/>
        <v>978</v>
      </c>
      <c r="D29" s="56">
        <f t="shared" si="1"/>
        <v>1005</v>
      </c>
      <c r="E29" s="56">
        <f t="shared" si="1"/>
        <v>1021</v>
      </c>
      <c r="F29" s="76">
        <f t="shared" si="1"/>
        <v>1155</v>
      </c>
      <c r="G29" s="53"/>
      <c r="H29" s="4"/>
      <c r="I29" s="4"/>
      <c r="J29" s="4"/>
      <c r="K29" s="4"/>
      <c r="L29" s="4"/>
      <c r="M29" s="4"/>
      <c r="N29" s="4"/>
    </row>
    <row r="30" spans="1:14" ht="14.25" customHeight="1" x14ac:dyDescent="0.2">
      <c r="A30" s="57" t="s">
        <v>80</v>
      </c>
      <c r="B30" s="55">
        <f t="shared" si="1"/>
        <v>26</v>
      </c>
      <c r="C30" s="56">
        <f t="shared" si="1"/>
        <v>20</v>
      </c>
      <c r="D30" s="56">
        <f t="shared" si="1"/>
        <v>16</v>
      </c>
      <c r="E30" s="56">
        <f t="shared" si="1"/>
        <v>19</v>
      </c>
      <c r="F30" s="76">
        <f t="shared" si="1"/>
        <v>3</v>
      </c>
      <c r="G30" s="53"/>
      <c r="H30" s="4"/>
      <c r="I30" s="4"/>
      <c r="J30" s="4"/>
      <c r="K30" s="4"/>
      <c r="L30" s="4"/>
      <c r="M30" s="4"/>
      <c r="N30" s="4"/>
    </row>
    <row r="31" spans="1:14" ht="14.25" customHeight="1" x14ac:dyDescent="0.2">
      <c r="A31" s="57" t="s">
        <v>81</v>
      </c>
      <c r="B31" s="55">
        <f t="shared" si="1"/>
        <v>4</v>
      </c>
      <c r="C31" s="56">
        <f t="shared" si="1"/>
        <v>9</v>
      </c>
      <c r="D31" s="56">
        <f t="shared" si="1"/>
        <v>10</v>
      </c>
      <c r="E31" s="56">
        <f t="shared" si="1"/>
        <v>14</v>
      </c>
      <c r="F31" s="76">
        <f t="shared" si="1"/>
        <v>13</v>
      </c>
      <c r="G31" s="53"/>
      <c r="H31" s="4"/>
      <c r="I31" s="4"/>
      <c r="J31" s="4"/>
      <c r="K31" s="4"/>
      <c r="L31" s="4"/>
      <c r="M31" s="4"/>
      <c r="N31" s="4"/>
    </row>
    <row r="32" spans="1:14" ht="18.75" customHeight="1" x14ac:dyDescent="0.2">
      <c r="A32" s="59" t="s">
        <v>82</v>
      </c>
      <c r="B32" s="60">
        <f t="shared" si="1"/>
        <v>101315</v>
      </c>
      <c r="C32" s="61">
        <f t="shared" si="1"/>
        <v>97358</v>
      </c>
      <c r="D32" s="61">
        <f t="shared" si="1"/>
        <v>97856</v>
      </c>
      <c r="E32" s="61">
        <f t="shared" si="1"/>
        <v>107745</v>
      </c>
      <c r="F32" s="77">
        <f t="shared" si="1"/>
        <v>120697</v>
      </c>
      <c r="G32" s="53"/>
      <c r="H32" s="4"/>
      <c r="I32" s="4"/>
      <c r="J32" s="4"/>
      <c r="K32" s="4"/>
      <c r="L32" s="4"/>
      <c r="M32" s="4"/>
      <c r="N32" s="4"/>
    </row>
    <row r="33" spans="1:14" s="11" customFormat="1" ht="11.25" customHeight="1" x14ac:dyDescent="0.15">
      <c r="A33" s="8" t="s">
        <v>99</v>
      </c>
      <c r="B33" s="62"/>
      <c r="C33" s="62"/>
      <c r="D33" s="62"/>
      <c r="E33" s="62"/>
      <c r="F33" s="111" t="s">
        <v>16</v>
      </c>
      <c r="G33" s="12"/>
      <c r="H33" s="9"/>
      <c r="I33" s="9"/>
      <c r="J33" s="9"/>
      <c r="K33" s="9"/>
      <c r="L33" s="9"/>
      <c r="M33" s="9"/>
      <c r="N33" s="9"/>
    </row>
    <row r="34" spans="1:14" s="11" customFormat="1" ht="6" customHeight="1" x14ac:dyDescent="0.15">
      <c r="A34" s="10"/>
      <c r="B34" s="10"/>
      <c r="C34" s="10"/>
      <c r="D34" s="10"/>
      <c r="E34" s="10"/>
      <c r="F34" s="10"/>
      <c r="G34" s="12"/>
      <c r="H34" s="9"/>
      <c r="I34" s="9"/>
      <c r="J34" s="9"/>
      <c r="K34" s="9"/>
      <c r="L34" s="9"/>
      <c r="M34" s="9"/>
      <c r="N34" s="9"/>
    </row>
    <row r="35" spans="1:14" s="11" customFormat="1" ht="22.5" customHeight="1" x14ac:dyDescent="0.15">
      <c r="A35" s="532" t="s">
        <v>22</v>
      </c>
      <c r="B35" s="532"/>
      <c r="C35" s="532"/>
      <c r="D35" s="532"/>
      <c r="E35" s="532"/>
      <c r="F35" s="532"/>
      <c r="G35" s="12"/>
      <c r="H35" s="9"/>
      <c r="I35" s="9"/>
      <c r="J35" s="9"/>
      <c r="K35" s="9"/>
      <c r="L35" s="9"/>
      <c r="M35" s="9"/>
      <c r="N35" s="9"/>
    </row>
    <row r="36" spans="1:14" s="11" customFormat="1" ht="11.25" customHeight="1" x14ac:dyDescent="0.15">
      <c r="A36" s="18" t="s">
        <v>23</v>
      </c>
      <c r="B36" s="10"/>
      <c r="C36" s="10"/>
      <c r="D36" s="10"/>
      <c r="E36" s="10"/>
      <c r="F36" s="10"/>
      <c r="G36" s="9"/>
      <c r="H36" s="9"/>
      <c r="I36" s="9"/>
      <c r="J36" s="9"/>
      <c r="K36" s="9"/>
      <c r="L36" s="9"/>
      <c r="M36" s="9"/>
      <c r="N36" s="9"/>
    </row>
    <row r="37" spans="1:14" s="11" customFormat="1" ht="11.25" customHeight="1" x14ac:dyDescent="0.2">
      <c r="A37" s="9"/>
      <c r="B37" s="53"/>
      <c r="C37" s="53"/>
      <c r="D37" s="53"/>
      <c r="E37" s="53"/>
      <c r="F37" s="53"/>
      <c r="G37" s="9"/>
      <c r="H37" s="9"/>
      <c r="I37" s="9"/>
      <c r="J37" s="9"/>
      <c r="K37" s="9"/>
      <c r="L37" s="9"/>
      <c r="M37" s="9"/>
      <c r="N37" s="9"/>
    </row>
    <row r="38" spans="1:14" s="11" customFormat="1" ht="15.75" customHeight="1" x14ac:dyDescent="0.15">
      <c r="A38" s="9"/>
      <c r="B38" s="9"/>
      <c r="C38" s="9"/>
      <c r="D38" s="9"/>
      <c r="E38" s="9"/>
      <c r="F38" s="9"/>
      <c r="G38" s="9"/>
      <c r="H38" s="9"/>
      <c r="I38" s="9"/>
      <c r="J38" s="9"/>
      <c r="K38" s="9"/>
      <c r="L38" s="9"/>
      <c r="M38" s="9"/>
      <c r="N38" s="9"/>
    </row>
    <row r="39" spans="1:14" ht="15.75" customHeight="1" x14ac:dyDescent="0.2">
      <c r="A39" s="4"/>
      <c r="B39" s="4"/>
      <c r="C39" s="4"/>
      <c r="D39" s="4"/>
      <c r="E39" s="4"/>
      <c r="F39" s="4"/>
      <c r="G39" s="4"/>
      <c r="H39" s="4"/>
      <c r="I39" s="4"/>
      <c r="J39" s="4"/>
      <c r="K39" s="4"/>
      <c r="L39" s="4"/>
      <c r="M39" s="4"/>
      <c r="N39" s="4"/>
    </row>
    <row r="40" spans="1:14" ht="15.75" customHeight="1" x14ac:dyDescent="0.2">
      <c r="A40" s="4"/>
      <c r="B40" s="4"/>
      <c r="C40" s="4"/>
      <c r="D40" s="4"/>
      <c r="E40" s="4"/>
      <c r="F40" s="4"/>
      <c r="G40" s="4"/>
      <c r="H40" s="4"/>
      <c r="I40" s="4"/>
      <c r="J40" s="4"/>
      <c r="K40" s="4"/>
      <c r="L40" s="4"/>
      <c r="M40" s="4"/>
      <c r="N40" s="4"/>
    </row>
    <row r="41" spans="1:14" ht="15.75" customHeight="1" x14ac:dyDescent="0.2">
      <c r="A41" s="4"/>
      <c r="B41" s="4"/>
      <c r="C41" s="4"/>
      <c r="D41" s="4"/>
      <c r="E41" s="4"/>
      <c r="F41" s="4"/>
      <c r="G41" s="4"/>
      <c r="H41" s="4"/>
      <c r="I41" s="4"/>
      <c r="J41" s="4"/>
      <c r="K41" s="4"/>
      <c r="L41" s="4"/>
      <c r="M41" s="4"/>
      <c r="N41" s="4"/>
    </row>
    <row r="42" spans="1:14" ht="15.75" customHeight="1" x14ac:dyDescent="0.2">
      <c r="A42" s="4"/>
      <c r="B42" s="4"/>
      <c r="C42" s="4"/>
      <c r="D42" s="4"/>
      <c r="E42" s="4"/>
      <c r="F42" s="4"/>
      <c r="G42" s="4"/>
      <c r="H42" s="4"/>
      <c r="I42" s="4"/>
      <c r="J42" s="4"/>
      <c r="K42" s="4"/>
      <c r="L42" s="4"/>
      <c r="M42" s="4"/>
      <c r="N42" s="4"/>
    </row>
    <row r="43" spans="1:14" ht="15.75" customHeight="1" x14ac:dyDescent="0.2">
      <c r="A43" s="4"/>
      <c r="B43" s="4"/>
      <c r="C43" s="4"/>
      <c r="D43" s="4"/>
      <c r="E43" s="4"/>
      <c r="F43" s="4"/>
      <c r="G43" s="4"/>
      <c r="H43" s="4"/>
      <c r="I43" s="4"/>
      <c r="J43" s="4"/>
      <c r="K43" s="4"/>
      <c r="L43" s="4"/>
      <c r="M43" s="4"/>
      <c r="N43" s="4"/>
    </row>
    <row r="44" spans="1:14" ht="15.75" customHeight="1" x14ac:dyDescent="0.2">
      <c r="A44" s="4"/>
      <c r="B44" s="4"/>
      <c r="C44" s="4"/>
      <c r="D44" s="4"/>
      <c r="E44" s="4"/>
      <c r="F44" s="4"/>
      <c r="G44" s="4"/>
      <c r="H44" s="4"/>
      <c r="I44" s="4"/>
      <c r="J44" s="4"/>
      <c r="K44" s="4"/>
      <c r="L44" s="4"/>
      <c r="M44" s="4"/>
      <c r="N44" s="4"/>
    </row>
    <row r="45" spans="1:14" ht="15.75" customHeight="1" x14ac:dyDescent="0.2">
      <c r="A45" s="4"/>
      <c r="B45" s="4"/>
      <c r="C45" s="4"/>
      <c r="D45" s="4"/>
      <c r="E45" s="4"/>
      <c r="F45" s="4"/>
      <c r="G45" s="4"/>
      <c r="H45" s="4"/>
      <c r="I45" s="4"/>
      <c r="J45" s="4"/>
      <c r="K45" s="4"/>
      <c r="L45" s="4"/>
      <c r="M45" s="4"/>
      <c r="N45" s="4"/>
    </row>
    <row r="46" spans="1:14" ht="15.75" customHeight="1" x14ac:dyDescent="0.2">
      <c r="A46" s="4"/>
      <c r="B46" s="4"/>
      <c r="C46" s="4"/>
      <c r="D46" s="4"/>
      <c r="E46" s="4"/>
      <c r="F46" s="4"/>
      <c r="G46" s="4"/>
      <c r="H46" s="4"/>
      <c r="I46" s="4"/>
      <c r="J46" s="4"/>
      <c r="K46" s="4"/>
      <c r="L46" s="4"/>
      <c r="M46" s="4"/>
      <c r="N46" s="4"/>
    </row>
    <row r="47" spans="1:14" ht="15.75" customHeight="1" x14ac:dyDescent="0.2">
      <c r="A47" s="4"/>
      <c r="B47" s="4"/>
      <c r="C47" s="4"/>
      <c r="D47" s="4"/>
      <c r="E47" s="4"/>
      <c r="F47" s="4"/>
      <c r="G47" s="4"/>
      <c r="H47" s="4"/>
      <c r="I47" s="4"/>
      <c r="J47" s="4"/>
      <c r="K47" s="4"/>
      <c r="L47" s="4"/>
      <c r="M47" s="4"/>
      <c r="N47" s="4"/>
    </row>
    <row r="48" spans="1:14" ht="15.75" customHeight="1" x14ac:dyDescent="0.2">
      <c r="A48" s="4"/>
      <c r="B48" s="4"/>
      <c r="C48" s="4"/>
      <c r="D48" s="4"/>
      <c r="E48" s="4"/>
      <c r="F48" s="4"/>
      <c r="G48" s="4"/>
      <c r="H48" s="4"/>
      <c r="I48" s="4"/>
      <c r="J48" s="4"/>
      <c r="K48" s="4"/>
      <c r="L48" s="4"/>
      <c r="M48" s="4"/>
      <c r="N48" s="4"/>
    </row>
    <row r="49" spans="1:14" ht="15.75" customHeight="1" x14ac:dyDescent="0.2">
      <c r="A49" s="4"/>
      <c r="B49" s="4"/>
      <c r="C49" s="4"/>
      <c r="D49" s="4"/>
      <c r="E49" s="4"/>
      <c r="F49" s="4"/>
      <c r="G49" s="4"/>
      <c r="H49" s="4"/>
      <c r="I49" s="4"/>
      <c r="J49" s="4"/>
      <c r="K49" s="4"/>
      <c r="L49" s="4"/>
      <c r="M49" s="4"/>
      <c r="N49" s="4"/>
    </row>
    <row r="50" spans="1:14" ht="15.75" customHeight="1" x14ac:dyDescent="0.2">
      <c r="A50" s="4"/>
      <c r="B50" s="4"/>
      <c r="C50" s="4"/>
      <c r="D50" s="4"/>
      <c r="E50" s="4"/>
      <c r="F50" s="4"/>
      <c r="G50" s="4"/>
      <c r="H50" s="4"/>
      <c r="I50" s="4"/>
      <c r="J50" s="4"/>
      <c r="K50" s="4"/>
      <c r="L50" s="4"/>
      <c r="M50" s="4"/>
      <c r="N50" s="4"/>
    </row>
    <row r="51" spans="1:14" ht="15.75" customHeight="1" x14ac:dyDescent="0.2">
      <c r="A51" s="4"/>
      <c r="B51" s="4"/>
      <c r="C51" s="4"/>
      <c r="D51" s="4"/>
      <c r="E51" s="4"/>
      <c r="F51" s="4"/>
      <c r="G51" s="4"/>
      <c r="H51" s="4"/>
      <c r="I51" s="4"/>
      <c r="J51" s="4"/>
      <c r="K51" s="4"/>
      <c r="L51" s="4"/>
      <c r="M51" s="4"/>
      <c r="N51" s="4"/>
    </row>
    <row r="52" spans="1:14" ht="15.75" customHeight="1" x14ac:dyDescent="0.2">
      <c r="A52" s="4"/>
      <c r="B52" s="4"/>
      <c r="C52" s="4"/>
      <c r="D52" s="4"/>
      <c r="E52" s="4"/>
      <c r="F52" s="4"/>
      <c r="G52" s="4"/>
      <c r="H52" s="4"/>
      <c r="I52" s="4"/>
      <c r="J52" s="4"/>
      <c r="K52" s="4"/>
      <c r="L52" s="4"/>
      <c r="M52" s="4"/>
      <c r="N52" s="4"/>
    </row>
    <row r="53" spans="1:14" ht="15.75" customHeight="1" x14ac:dyDescent="0.2">
      <c r="A53" s="4"/>
      <c r="B53" s="4"/>
      <c r="C53" s="4"/>
      <c r="D53" s="4"/>
      <c r="E53" s="4"/>
      <c r="F53" s="4"/>
      <c r="G53" s="4"/>
      <c r="H53" s="4"/>
      <c r="I53" s="4"/>
      <c r="J53" s="4"/>
      <c r="K53" s="4"/>
      <c r="L53" s="4"/>
      <c r="M53" s="4"/>
      <c r="N53" s="4"/>
    </row>
    <row r="54" spans="1:14" ht="15.75" customHeight="1" x14ac:dyDescent="0.2">
      <c r="A54" s="4"/>
      <c r="B54" s="4"/>
      <c r="C54" s="4"/>
      <c r="D54" s="4"/>
      <c r="E54" s="4"/>
      <c r="F54" s="4"/>
      <c r="G54" s="4"/>
      <c r="H54" s="4"/>
      <c r="I54" s="4"/>
      <c r="J54" s="4"/>
      <c r="K54" s="4"/>
      <c r="L54" s="4"/>
      <c r="M54" s="4"/>
      <c r="N54" s="4"/>
    </row>
    <row r="55" spans="1:14" ht="15.75" customHeight="1" x14ac:dyDescent="0.2">
      <c r="A55" s="4"/>
      <c r="B55" s="4"/>
      <c r="C55" s="4"/>
      <c r="D55" s="4"/>
      <c r="E55" s="4"/>
      <c r="F55" s="4"/>
      <c r="G55" s="4"/>
      <c r="H55" s="4"/>
      <c r="I55" s="4"/>
      <c r="J55" s="4"/>
      <c r="K55" s="4"/>
      <c r="L55" s="4"/>
      <c r="M55" s="4"/>
      <c r="N55" s="4"/>
    </row>
    <row r="56" spans="1:14" ht="15.75" customHeight="1" x14ac:dyDescent="0.2">
      <c r="A56" s="4"/>
      <c r="B56" s="4"/>
      <c r="C56" s="4"/>
      <c r="D56" s="4"/>
      <c r="E56" s="4"/>
      <c r="F56" s="4"/>
      <c r="G56" s="4"/>
      <c r="H56" s="4"/>
      <c r="I56" s="4"/>
      <c r="J56" s="4"/>
      <c r="K56" s="4"/>
      <c r="L56" s="4"/>
      <c r="M56" s="4"/>
      <c r="N56" s="4"/>
    </row>
    <row r="57" spans="1:14" ht="15.75" customHeight="1" x14ac:dyDescent="0.2">
      <c r="A57" s="4"/>
      <c r="B57" s="4"/>
      <c r="C57" s="4"/>
      <c r="D57" s="4"/>
      <c r="E57" s="4"/>
      <c r="F57" s="4"/>
      <c r="G57" s="4"/>
      <c r="H57" s="4"/>
      <c r="I57" s="4"/>
      <c r="J57" s="4"/>
      <c r="K57" s="4"/>
      <c r="L57" s="4"/>
      <c r="M57" s="4"/>
      <c r="N57" s="4"/>
    </row>
    <row r="58" spans="1:14" ht="15.75" customHeight="1" x14ac:dyDescent="0.2">
      <c r="A58" s="4"/>
      <c r="B58" s="4"/>
      <c r="C58" s="4"/>
      <c r="D58" s="4"/>
      <c r="E58" s="4"/>
      <c r="F58" s="4"/>
      <c r="G58" s="4"/>
      <c r="H58" s="4"/>
      <c r="I58" s="4"/>
      <c r="J58" s="4"/>
      <c r="K58" s="4"/>
      <c r="L58" s="4"/>
      <c r="M58" s="4"/>
      <c r="N58" s="4"/>
    </row>
    <row r="59" spans="1:14" ht="15.75" customHeight="1" x14ac:dyDescent="0.2">
      <c r="A59" s="4"/>
      <c r="B59" s="4"/>
      <c r="C59" s="4"/>
      <c r="D59" s="4"/>
      <c r="E59" s="4"/>
      <c r="F59" s="4"/>
      <c r="G59" s="4"/>
      <c r="H59" s="4"/>
      <c r="I59" s="4"/>
      <c r="J59" s="4"/>
      <c r="K59" s="4"/>
      <c r="L59" s="4"/>
      <c r="M59" s="4"/>
      <c r="N59" s="4"/>
    </row>
    <row r="60" spans="1:14" ht="15.75" customHeight="1" x14ac:dyDescent="0.2">
      <c r="A60" s="4"/>
      <c r="B60" s="4"/>
      <c r="C60" s="4"/>
      <c r="D60" s="4"/>
      <c r="E60" s="4"/>
      <c r="F60" s="4"/>
      <c r="G60" s="4"/>
      <c r="H60" s="4"/>
      <c r="I60" s="4"/>
      <c r="J60" s="4"/>
      <c r="K60" s="4"/>
      <c r="L60" s="4"/>
      <c r="M60" s="4"/>
      <c r="N60" s="4"/>
    </row>
    <row r="61" spans="1:14" ht="15.75" customHeight="1" x14ac:dyDescent="0.2">
      <c r="A61" s="4"/>
      <c r="B61" s="4"/>
      <c r="C61" s="4"/>
      <c r="D61" s="4"/>
      <c r="E61" s="4"/>
      <c r="F61" s="4"/>
      <c r="G61" s="4"/>
      <c r="H61" s="4"/>
      <c r="I61" s="4"/>
      <c r="J61" s="4"/>
      <c r="K61" s="4"/>
      <c r="L61" s="4"/>
      <c r="M61" s="4"/>
      <c r="N61" s="4"/>
    </row>
    <row r="62" spans="1:14" ht="15.75" customHeight="1" x14ac:dyDescent="0.2">
      <c r="A62" s="4"/>
      <c r="B62" s="4"/>
      <c r="C62" s="4"/>
      <c r="D62" s="4"/>
      <c r="E62" s="4"/>
      <c r="F62" s="4"/>
      <c r="G62" s="4"/>
      <c r="H62" s="4"/>
      <c r="I62" s="4"/>
      <c r="J62" s="4"/>
      <c r="K62" s="4"/>
      <c r="L62" s="4"/>
      <c r="M62" s="4"/>
      <c r="N62" s="4"/>
    </row>
    <row r="63" spans="1:14" ht="15.75" customHeight="1" x14ac:dyDescent="0.2">
      <c r="A63" s="4"/>
      <c r="B63" s="4"/>
      <c r="C63" s="4"/>
      <c r="D63" s="4"/>
      <c r="E63" s="4"/>
      <c r="F63" s="4"/>
      <c r="G63" s="4"/>
      <c r="H63" s="4"/>
      <c r="I63" s="4"/>
      <c r="J63" s="4"/>
      <c r="K63" s="4"/>
      <c r="L63" s="4"/>
      <c r="M63" s="4"/>
      <c r="N63" s="4"/>
    </row>
    <row r="64" spans="1:14" ht="15.75" customHeight="1" x14ac:dyDescent="0.2">
      <c r="A64" s="4"/>
      <c r="B64" s="4"/>
      <c r="C64" s="4"/>
      <c r="D64" s="4"/>
      <c r="E64" s="4"/>
      <c r="F64" s="4"/>
      <c r="G64" s="4"/>
      <c r="H64" s="4"/>
      <c r="I64" s="4"/>
      <c r="J64" s="4"/>
      <c r="K64" s="4"/>
      <c r="L64" s="4"/>
      <c r="M64" s="4"/>
      <c r="N64" s="4"/>
    </row>
    <row r="65" spans="1:14" ht="15.75" customHeight="1" x14ac:dyDescent="0.2">
      <c r="A65" s="4"/>
      <c r="B65" s="4"/>
      <c r="C65" s="4"/>
      <c r="D65" s="4"/>
      <c r="E65" s="4"/>
      <c r="F65" s="4"/>
      <c r="G65" s="4"/>
      <c r="H65" s="4"/>
      <c r="I65" s="4"/>
      <c r="J65" s="4"/>
      <c r="K65" s="4"/>
      <c r="L65" s="4"/>
      <c r="M65" s="4"/>
      <c r="N65" s="4"/>
    </row>
    <row r="66" spans="1:14" ht="15.75" customHeight="1" x14ac:dyDescent="0.2">
      <c r="A66" s="4"/>
      <c r="B66" s="4"/>
      <c r="C66" s="4"/>
      <c r="D66" s="4"/>
      <c r="E66" s="4"/>
      <c r="F66" s="4"/>
      <c r="G66" s="4"/>
      <c r="H66" s="4"/>
      <c r="I66" s="4"/>
      <c r="J66" s="4"/>
      <c r="K66" s="4"/>
      <c r="L66" s="4"/>
      <c r="M66" s="4"/>
      <c r="N66" s="4"/>
    </row>
    <row r="67" spans="1:14" ht="15.75" customHeight="1" x14ac:dyDescent="0.2">
      <c r="A67" s="4"/>
      <c r="B67" s="4"/>
      <c r="C67" s="4"/>
      <c r="D67" s="4"/>
      <c r="E67" s="4"/>
      <c r="F67" s="4"/>
      <c r="G67" s="4"/>
      <c r="H67" s="4"/>
      <c r="I67" s="4"/>
      <c r="J67" s="4"/>
      <c r="K67" s="4"/>
      <c r="L67" s="4"/>
      <c r="M67" s="4"/>
      <c r="N67" s="4"/>
    </row>
    <row r="68" spans="1:14" ht="15.75" customHeight="1" x14ac:dyDescent="0.2">
      <c r="A68" s="4"/>
      <c r="B68" s="4"/>
      <c r="C68" s="4"/>
      <c r="D68" s="4"/>
      <c r="E68" s="4"/>
      <c r="F68" s="4"/>
      <c r="G68" s="4"/>
      <c r="H68" s="4"/>
      <c r="I68" s="4"/>
      <c r="J68" s="4"/>
      <c r="K68" s="4"/>
      <c r="L68" s="4"/>
      <c r="M68" s="4"/>
      <c r="N68" s="4"/>
    </row>
    <row r="69" spans="1:14" ht="15.75" customHeight="1" x14ac:dyDescent="0.2"/>
    <row r="70" spans="1:14" ht="15.75" customHeight="1" x14ac:dyDescent="0.2"/>
    <row r="71" spans="1:14" ht="15.75" customHeight="1" x14ac:dyDescent="0.2"/>
    <row r="72" spans="1:14" ht="15.75" customHeight="1" x14ac:dyDescent="0.2"/>
    <row r="73" spans="1:14" ht="15.75" customHeight="1" x14ac:dyDescent="0.2"/>
    <row r="74" spans="1:14" ht="15.75" customHeight="1" x14ac:dyDescent="0.2"/>
    <row r="75" spans="1:14" ht="15.75" customHeight="1" x14ac:dyDescent="0.2"/>
    <row r="76" spans="1:14" ht="15.75" customHeight="1" x14ac:dyDescent="0.2"/>
    <row r="77" spans="1:14" ht="15.75" customHeight="1" x14ac:dyDescent="0.2"/>
    <row r="78" spans="1:14" ht="15.75" customHeight="1" x14ac:dyDescent="0.2"/>
    <row r="79" spans="1:14" ht="15.75" customHeight="1" x14ac:dyDescent="0.2"/>
    <row r="80" spans="1:14" ht="15.75" customHeight="1" x14ac:dyDescent="0.2"/>
    <row r="81" ht="15.75" customHeight="1" x14ac:dyDescent="0.2"/>
    <row r="82" ht="15.75" customHeight="1" x14ac:dyDescent="0.2"/>
    <row r="83" ht="15.75" customHeight="1" x14ac:dyDescent="0.2"/>
  </sheetData>
  <dataConsolidate/>
  <mergeCells count="4">
    <mergeCell ref="A35:F35"/>
    <mergeCell ref="A3:F3"/>
    <mergeCell ref="A8:A11"/>
    <mergeCell ref="B8:F9"/>
  </mergeCells>
  <printOptions horizontalCentered="1"/>
  <pageMargins left="0.70866141732283472" right="0.39370078740157483" top="0.39370078740157483" bottom="0.39370078740157483" header="0.11811023622047245" footer="0.11811023622047245"/>
  <pageSetup paperSize="9" orientation="portrait" r:id="rId1"/>
  <headerFooter alignWithMargins="0">
    <oddFooter>&amp;R&amp;7&amp;P von &amp;N</oddFoot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Tabelle18">
    <tabColor rgb="FFFF0000"/>
  </sheetPr>
  <dimension ref="A1:W274"/>
  <sheetViews>
    <sheetView workbookViewId="0">
      <selection activeCell="I34" sqref="I34"/>
    </sheetView>
  </sheetViews>
  <sheetFormatPr baseColWidth="10" defaultColWidth="9.140625" defaultRowHeight="12.75" x14ac:dyDescent="0.2"/>
  <sheetData>
    <row r="1" spans="1:23" ht="39" x14ac:dyDescent="0.6">
      <c r="A1" s="419" t="s">
        <v>299</v>
      </c>
    </row>
    <row r="3" spans="1:23" x14ac:dyDescent="0.2">
      <c r="A3" s="420" t="s">
        <v>275</v>
      </c>
    </row>
    <row r="4" spans="1:23" x14ac:dyDescent="0.2">
      <c r="A4" t="s">
        <v>478</v>
      </c>
    </row>
    <row r="6" spans="1:23" ht="21" customHeight="1" x14ac:dyDescent="0.2">
      <c r="A6" s="529" t="s">
        <v>444</v>
      </c>
      <c r="B6" s="427" t="s">
        <v>175</v>
      </c>
      <c r="C6" s="427"/>
      <c r="D6" s="528" t="s">
        <v>443</v>
      </c>
      <c r="E6" s="554"/>
      <c r="F6" s="554"/>
      <c r="G6" s="524"/>
      <c r="H6" s="528" t="s">
        <v>464</v>
      </c>
      <c r="I6" s="554"/>
      <c r="J6" s="554"/>
      <c r="K6" s="524"/>
      <c r="L6" s="528" t="s">
        <v>476</v>
      </c>
      <c r="M6" s="554"/>
      <c r="N6" s="554"/>
      <c r="O6" s="524"/>
      <c r="P6" s="528" t="s">
        <v>490</v>
      </c>
      <c r="Q6" s="554"/>
      <c r="R6" s="554"/>
      <c r="S6" s="524"/>
      <c r="T6" s="528" t="s">
        <v>502</v>
      </c>
      <c r="U6" s="554"/>
      <c r="V6" s="554"/>
      <c r="W6" s="524"/>
    </row>
    <row r="7" spans="1:23" ht="12.75" customHeight="1" x14ac:dyDescent="0.2">
      <c r="A7" s="529"/>
      <c r="B7" s="427"/>
      <c r="C7" s="427"/>
      <c r="D7" s="555" t="s">
        <v>405</v>
      </c>
      <c r="E7" s="556"/>
      <c r="F7" s="555" t="s">
        <v>406</v>
      </c>
      <c r="G7" s="556"/>
      <c r="H7" s="555" t="s">
        <v>405</v>
      </c>
      <c r="I7" s="556"/>
      <c r="J7" s="555" t="s">
        <v>406</v>
      </c>
      <c r="K7" s="556"/>
      <c r="L7" s="555" t="s">
        <v>405</v>
      </c>
      <c r="M7" s="556"/>
      <c r="N7" s="555" t="s">
        <v>406</v>
      </c>
      <c r="O7" s="556"/>
      <c r="P7" s="555" t="s">
        <v>405</v>
      </c>
      <c r="Q7" s="556"/>
      <c r="R7" s="555" t="s">
        <v>406</v>
      </c>
      <c r="S7" s="556"/>
      <c r="T7" s="555" t="s">
        <v>405</v>
      </c>
      <c r="U7" s="556"/>
      <c r="V7" s="555" t="s">
        <v>406</v>
      </c>
      <c r="W7" s="556"/>
    </row>
    <row r="8" spans="1:23" ht="63" x14ac:dyDescent="0.2">
      <c r="A8" s="525"/>
      <c r="B8" s="427" t="s">
        <v>449</v>
      </c>
      <c r="C8" s="427"/>
      <c r="D8" s="426" t="s">
        <v>271</v>
      </c>
      <c r="E8" s="426" t="s">
        <v>273</v>
      </c>
      <c r="F8" s="426" t="s">
        <v>271</v>
      </c>
      <c r="G8" s="426" t="s">
        <v>273</v>
      </c>
      <c r="H8" s="426" t="s">
        <v>271</v>
      </c>
      <c r="I8" s="426" t="s">
        <v>273</v>
      </c>
      <c r="J8" s="426" t="s">
        <v>271</v>
      </c>
      <c r="K8" s="426" t="s">
        <v>273</v>
      </c>
      <c r="L8" s="426" t="s">
        <v>271</v>
      </c>
      <c r="M8" s="426" t="s">
        <v>273</v>
      </c>
      <c r="N8" s="426" t="s">
        <v>271</v>
      </c>
      <c r="O8" s="426" t="s">
        <v>273</v>
      </c>
      <c r="P8" s="426" t="s">
        <v>271</v>
      </c>
      <c r="Q8" s="426" t="s">
        <v>273</v>
      </c>
      <c r="R8" s="426" t="s">
        <v>271</v>
      </c>
      <c r="S8" s="426" t="s">
        <v>273</v>
      </c>
      <c r="T8" s="426" t="s">
        <v>271</v>
      </c>
      <c r="U8" s="426" t="s">
        <v>273</v>
      </c>
      <c r="V8" s="426" t="s">
        <v>271</v>
      </c>
      <c r="W8" s="426" t="s">
        <v>273</v>
      </c>
    </row>
    <row r="9" spans="1:23" x14ac:dyDescent="0.2">
      <c r="A9" s="530" t="s">
        <v>271</v>
      </c>
      <c r="B9" s="425" t="s">
        <v>271</v>
      </c>
      <c r="C9" s="424"/>
      <c r="D9" s="415">
        <v>522867</v>
      </c>
      <c r="E9" s="415">
        <v>508420</v>
      </c>
      <c r="F9" s="415">
        <v>63176</v>
      </c>
      <c r="G9" s="415">
        <v>63176</v>
      </c>
      <c r="H9" s="415">
        <v>545960</v>
      </c>
      <c r="I9" s="415">
        <v>528297</v>
      </c>
      <c r="J9" s="415">
        <v>68868</v>
      </c>
      <c r="K9" s="415">
        <v>68868</v>
      </c>
      <c r="L9" s="415">
        <v>545039</v>
      </c>
      <c r="M9" s="415">
        <v>528666</v>
      </c>
      <c r="N9" s="415">
        <v>73444</v>
      </c>
      <c r="O9" s="415">
        <v>73444</v>
      </c>
      <c r="P9" s="415">
        <v>519399</v>
      </c>
      <c r="Q9" s="415">
        <v>502320</v>
      </c>
      <c r="R9" s="415">
        <v>69405</v>
      </c>
      <c r="S9" s="415">
        <v>69405</v>
      </c>
      <c r="T9" s="415">
        <v>501338</v>
      </c>
      <c r="U9" s="415">
        <v>484033</v>
      </c>
      <c r="V9" s="415">
        <v>56378</v>
      </c>
      <c r="W9" s="415">
        <v>56378</v>
      </c>
    </row>
    <row r="10" spans="1:23" ht="31.5" x14ac:dyDescent="0.2">
      <c r="A10" s="527"/>
      <c r="B10" s="425" t="s">
        <v>84</v>
      </c>
      <c r="C10" s="424"/>
      <c r="D10" s="415">
        <v>5477</v>
      </c>
      <c r="E10" s="415">
        <v>5255</v>
      </c>
      <c r="F10" s="415">
        <v>673</v>
      </c>
      <c r="G10" s="415">
        <v>673</v>
      </c>
      <c r="H10" s="415">
        <v>5227</v>
      </c>
      <c r="I10" s="415">
        <v>4963</v>
      </c>
      <c r="J10" s="415">
        <v>699</v>
      </c>
      <c r="K10" s="415">
        <v>699</v>
      </c>
      <c r="L10" s="415">
        <v>4796</v>
      </c>
      <c r="M10" s="415">
        <v>4615</v>
      </c>
      <c r="N10" s="415">
        <v>715</v>
      </c>
      <c r="O10" s="415">
        <v>715</v>
      </c>
      <c r="P10" s="415">
        <v>4582</v>
      </c>
      <c r="Q10" s="415">
        <v>4379</v>
      </c>
      <c r="R10" s="415">
        <v>593</v>
      </c>
      <c r="S10" s="415">
        <v>593</v>
      </c>
      <c r="T10" s="415">
        <v>4376</v>
      </c>
      <c r="U10" s="415">
        <v>4169</v>
      </c>
      <c r="V10" s="415">
        <v>541</v>
      </c>
      <c r="W10" s="415">
        <v>541</v>
      </c>
    </row>
    <row r="11" spans="1:23" ht="21" x14ac:dyDescent="0.2">
      <c r="A11" s="527"/>
      <c r="B11" s="425" t="s">
        <v>85</v>
      </c>
      <c r="C11" s="424"/>
      <c r="D11" s="415">
        <v>116029</v>
      </c>
      <c r="E11" s="415">
        <v>115098</v>
      </c>
      <c r="F11" s="415">
        <v>18703</v>
      </c>
      <c r="G11" s="415">
        <v>18703</v>
      </c>
      <c r="H11" s="415">
        <v>114766</v>
      </c>
      <c r="I11" s="415">
        <v>113750</v>
      </c>
      <c r="J11" s="415">
        <v>19847</v>
      </c>
      <c r="K11" s="415">
        <v>19847</v>
      </c>
      <c r="L11" s="415">
        <v>110670</v>
      </c>
      <c r="M11" s="415">
        <v>109746</v>
      </c>
      <c r="N11" s="415">
        <v>20459</v>
      </c>
      <c r="O11" s="415">
        <v>20459</v>
      </c>
      <c r="P11" s="415">
        <v>104786</v>
      </c>
      <c r="Q11" s="415">
        <v>103821</v>
      </c>
      <c r="R11" s="415">
        <v>19075</v>
      </c>
      <c r="S11" s="415">
        <v>19075</v>
      </c>
      <c r="T11" s="415">
        <v>97050</v>
      </c>
      <c r="U11" s="415">
        <v>96111</v>
      </c>
      <c r="V11" s="415">
        <v>16213</v>
      </c>
      <c r="W11" s="415">
        <v>16213</v>
      </c>
    </row>
    <row r="12" spans="1:23" ht="42" x14ac:dyDescent="0.2">
      <c r="A12" s="527"/>
      <c r="B12" s="425" t="s">
        <v>86</v>
      </c>
      <c r="C12" s="424"/>
      <c r="D12" s="415">
        <v>308178</v>
      </c>
      <c r="E12" s="415">
        <v>306003</v>
      </c>
      <c r="F12" s="415">
        <v>35935</v>
      </c>
      <c r="G12" s="415">
        <v>35935</v>
      </c>
      <c r="H12" s="415">
        <v>331355</v>
      </c>
      <c r="I12" s="415">
        <v>328728</v>
      </c>
      <c r="J12" s="415">
        <v>39260</v>
      </c>
      <c r="K12" s="415">
        <v>39260</v>
      </c>
      <c r="L12" s="415">
        <v>343772</v>
      </c>
      <c r="M12" s="415">
        <v>341232</v>
      </c>
      <c r="N12" s="415">
        <v>43858</v>
      </c>
      <c r="O12" s="415">
        <v>43858</v>
      </c>
      <c r="P12" s="415">
        <v>328943</v>
      </c>
      <c r="Q12" s="415">
        <v>326662</v>
      </c>
      <c r="R12" s="415">
        <v>41607</v>
      </c>
      <c r="S12" s="415">
        <v>41607</v>
      </c>
      <c r="T12" s="415">
        <v>318833</v>
      </c>
      <c r="U12" s="415">
        <v>316566</v>
      </c>
      <c r="V12" s="415">
        <v>31330</v>
      </c>
      <c r="W12" s="415">
        <v>31330</v>
      </c>
    </row>
    <row r="13" spans="1:23" ht="21" x14ac:dyDescent="0.2">
      <c r="A13" s="527"/>
      <c r="B13" s="425" t="s">
        <v>87</v>
      </c>
      <c r="C13" s="424"/>
      <c r="D13" s="415">
        <v>14448</v>
      </c>
      <c r="E13" s="415">
        <v>14439</v>
      </c>
      <c r="F13" s="415">
        <v>1455</v>
      </c>
      <c r="G13" s="415">
        <v>1455</v>
      </c>
      <c r="H13" s="415">
        <v>15296</v>
      </c>
      <c r="I13" s="415">
        <v>15290</v>
      </c>
      <c r="J13" s="415">
        <v>1828</v>
      </c>
      <c r="K13" s="415">
        <v>1828</v>
      </c>
      <c r="L13" s="415">
        <v>14766</v>
      </c>
      <c r="M13" s="415">
        <v>14766</v>
      </c>
      <c r="N13" s="415">
        <v>1841</v>
      </c>
      <c r="O13" s="415">
        <v>1841</v>
      </c>
      <c r="P13" s="415">
        <v>13332</v>
      </c>
      <c r="Q13" s="415">
        <v>13331</v>
      </c>
      <c r="R13" s="415">
        <v>1861</v>
      </c>
      <c r="S13" s="415">
        <v>1861</v>
      </c>
      <c r="T13" s="415">
        <v>11603</v>
      </c>
      <c r="U13" s="415">
        <v>11603</v>
      </c>
      <c r="V13" s="415">
        <v>1331</v>
      </c>
      <c r="W13" s="415">
        <v>1331</v>
      </c>
    </row>
    <row r="14" spans="1:23" ht="21" x14ac:dyDescent="0.2">
      <c r="A14" s="527"/>
      <c r="B14" s="425" t="s">
        <v>88</v>
      </c>
      <c r="C14" s="424"/>
      <c r="D14" s="415">
        <v>13048</v>
      </c>
      <c r="E14" s="415">
        <v>13047</v>
      </c>
      <c r="F14" s="415">
        <v>2071</v>
      </c>
      <c r="G14" s="415">
        <v>2071</v>
      </c>
      <c r="H14" s="415">
        <v>13823</v>
      </c>
      <c r="I14" s="415">
        <v>13822</v>
      </c>
      <c r="J14" s="415">
        <v>2612</v>
      </c>
      <c r="K14" s="415">
        <v>2612</v>
      </c>
      <c r="L14" s="415">
        <v>13392</v>
      </c>
      <c r="M14" s="415">
        <v>13391</v>
      </c>
      <c r="N14" s="415">
        <v>2519</v>
      </c>
      <c r="O14" s="415">
        <v>2519</v>
      </c>
      <c r="P14" s="415">
        <v>12195</v>
      </c>
      <c r="Q14" s="415">
        <v>12194</v>
      </c>
      <c r="R14" s="415">
        <v>2287</v>
      </c>
      <c r="S14" s="415">
        <v>2287</v>
      </c>
      <c r="T14" s="415">
        <v>10189</v>
      </c>
      <c r="U14" s="415">
        <v>10189</v>
      </c>
      <c r="V14" s="415">
        <v>1633</v>
      </c>
      <c r="W14" s="415">
        <v>1633</v>
      </c>
    </row>
    <row r="15" spans="1:23" ht="21" x14ac:dyDescent="0.2">
      <c r="A15" s="527"/>
      <c r="B15" s="425" t="s">
        <v>89</v>
      </c>
      <c r="C15" s="424"/>
      <c r="D15" s="415">
        <v>1177</v>
      </c>
      <c r="E15" s="415">
        <v>1177</v>
      </c>
      <c r="F15" s="415">
        <v>121</v>
      </c>
      <c r="G15" s="415">
        <v>121</v>
      </c>
      <c r="H15" s="415">
        <v>1321</v>
      </c>
      <c r="I15" s="415">
        <v>1321</v>
      </c>
      <c r="J15" s="415">
        <v>155</v>
      </c>
      <c r="K15" s="415">
        <v>155</v>
      </c>
      <c r="L15" s="415">
        <v>1185</v>
      </c>
      <c r="M15" s="415">
        <v>1185</v>
      </c>
      <c r="N15" s="415">
        <v>100</v>
      </c>
      <c r="O15" s="415">
        <v>100</v>
      </c>
      <c r="P15" s="415">
        <v>931</v>
      </c>
      <c r="Q15" s="415">
        <v>931</v>
      </c>
      <c r="R15" s="415">
        <v>104</v>
      </c>
      <c r="S15" s="415">
        <v>104</v>
      </c>
      <c r="T15" s="415">
        <v>872</v>
      </c>
      <c r="U15" s="415">
        <v>871</v>
      </c>
      <c r="V15" s="415">
        <v>90</v>
      </c>
      <c r="W15" s="415">
        <v>90</v>
      </c>
    </row>
    <row r="16" spans="1:23" ht="21" x14ac:dyDescent="0.2">
      <c r="A16" s="527"/>
      <c r="B16" s="425" t="s">
        <v>548</v>
      </c>
      <c r="C16" s="424"/>
      <c r="D16" s="415">
        <v>705</v>
      </c>
      <c r="E16" s="415">
        <v>705</v>
      </c>
      <c r="F16" s="415">
        <v>96</v>
      </c>
      <c r="G16" s="415">
        <v>96</v>
      </c>
      <c r="H16" s="415">
        <v>811</v>
      </c>
      <c r="I16" s="415">
        <v>811</v>
      </c>
      <c r="J16" s="415">
        <v>122</v>
      </c>
      <c r="K16" s="415">
        <v>122</v>
      </c>
      <c r="L16" s="415">
        <v>833</v>
      </c>
      <c r="M16" s="415">
        <v>833</v>
      </c>
      <c r="N16" s="415">
        <v>147</v>
      </c>
      <c r="O16" s="415">
        <v>147</v>
      </c>
      <c r="P16" s="415">
        <v>677</v>
      </c>
      <c r="Q16" s="415">
        <v>677</v>
      </c>
      <c r="R16" s="415">
        <v>63</v>
      </c>
      <c r="S16" s="415">
        <v>63</v>
      </c>
      <c r="T16" s="415">
        <v>480</v>
      </c>
      <c r="U16" s="415">
        <v>480</v>
      </c>
      <c r="V16" s="415">
        <v>56</v>
      </c>
      <c r="W16" s="415">
        <v>56</v>
      </c>
    </row>
    <row r="17" spans="1:23" ht="31.5" x14ac:dyDescent="0.2">
      <c r="A17" s="527"/>
      <c r="B17" s="425" t="s">
        <v>90</v>
      </c>
      <c r="C17" s="424"/>
      <c r="D17" s="415">
        <v>4075</v>
      </c>
      <c r="E17" s="415">
        <v>4075</v>
      </c>
      <c r="F17" s="415">
        <v>455</v>
      </c>
      <c r="G17" s="415">
        <v>455</v>
      </c>
      <c r="H17" s="415">
        <v>3860</v>
      </c>
      <c r="I17" s="415">
        <v>3860</v>
      </c>
      <c r="J17" s="415">
        <v>480</v>
      </c>
      <c r="K17" s="415">
        <v>480</v>
      </c>
      <c r="L17" s="415">
        <v>3485</v>
      </c>
      <c r="M17" s="415">
        <v>3485</v>
      </c>
      <c r="N17" s="415">
        <v>452</v>
      </c>
      <c r="O17" s="415">
        <v>452</v>
      </c>
      <c r="P17" s="415">
        <v>2920</v>
      </c>
      <c r="Q17" s="415">
        <v>2920</v>
      </c>
      <c r="R17" s="415">
        <v>381</v>
      </c>
      <c r="S17" s="415">
        <v>381</v>
      </c>
      <c r="T17" s="415">
        <v>2398</v>
      </c>
      <c r="U17" s="415">
        <v>2398</v>
      </c>
      <c r="V17" s="415">
        <v>263</v>
      </c>
      <c r="W17" s="415">
        <v>263</v>
      </c>
    </row>
    <row r="18" spans="1:23" ht="21" x14ac:dyDescent="0.2">
      <c r="A18" s="527"/>
      <c r="B18" s="425" t="s">
        <v>91</v>
      </c>
      <c r="C18" s="424"/>
      <c r="D18" s="415">
        <v>362</v>
      </c>
      <c r="E18" s="415">
        <v>362</v>
      </c>
      <c r="F18" s="415">
        <v>34</v>
      </c>
      <c r="G18" s="415">
        <v>34</v>
      </c>
      <c r="H18" s="415">
        <v>384</v>
      </c>
      <c r="I18" s="415">
        <v>384</v>
      </c>
      <c r="J18" s="415">
        <v>64</v>
      </c>
      <c r="K18" s="415">
        <v>64</v>
      </c>
      <c r="L18" s="415">
        <v>378</v>
      </c>
      <c r="M18" s="415">
        <v>378</v>
      </c>
      <c r="N18" s="415">
        <v>73</v>
      </c>
      <c r="O18" s="415">
        <v>73</v>
      </c>
      <c r="P18" s="415">
        <v>369</v>
      </c>
      <c r="Q18" s="415">
        <v>369</v>
      </c>
      <c r="R18" s="415">
        <v>82</v>
      </c>
      <c r="S18" s="415">
        <v>82</v>
      </c>
      <c r="T18" s="415">
        <v>318</v>
      </c>
      <c r="U18" s="415">
        <v>318</v>
      </c>
      <c r="V18" s="415">
        <v>39</v>
      </c>
      <c r="W18" s="415">
        <v>39</v>
      </c>
    </row>
    <row r="19" spans="1:23" ht="31.5" x14ac:dyDescent="0.2">
      <c r="A19" s="527"/>
      <c r="B19" s="425" t="s">
        <v>92</v>
      </c>
      <c r="C19" s="424"/>
      <c r="D19" s="415">
        <v>107</v>
      </c>
      <c r="E19" s="415">
        <v>107</v>
      </c>
      <c r="F19" s="415">
        <v>22</v>
      </c>
      <c r="G19" s="415">
        <v>22</v>
      </c>
      <c r="H19" s="415">
        <v>126</v>
      </c>
      <c r="I19" s="415">
        <v>126</v>
      </c>
      <c r="J19" s="415">
        <v>29</v>
      </c>
      <c r="K19" s="415">
        <v>29</v>
      </c>
      <c r="L19" s="415">
        <v>129</v>
      </c>
      <c r="M19" s="415">
        <v>129</v>
      </c>
      <c r="N19" s="415">
        <v>31</v>
      </c>
      <c r="O19" s="415">
        <v>31</v>
      </c>
      <c r="P19" s="415">
        <v>93</v>
      </c>
      <c r="Q19" s="415">
        <v>93</v>
      </c>
      <c r="R19" s="415">
        <v>17</v>
      </c>
      <c r="S19" s="415">
        <v>17</v>
      </c>
      <c r="T19" s="415">
        <v>74</v>
      </c>
      <c r="U19" s="415">
        <v>74</v>
      </c>
      <c r="V19" s="415">
        <v>10</v>
      </c>
      <c r="W19" s="415">
        <v>10</v>
      </c>
    </row>
    <row r="20" spans="1:23" ht="31.5" x14ac:dyDescent="0.2">
      <c r="A20" s="527"/>
      <c r="B20" s="425" t="s">
        <v>93</v>
      </c>
      <c r="C20" s="424"/>
      <c r="D20" s="415">
        <v>5066</v>
      </c>
      <c r="E20" s="415">
        <v>5052</v>
      </c>
      <c r="F20" s="415">
        <v>459</v>
      </c>
      <c r="G20" s="415">
        <v>459</v>
      </c>
      <c r="H20" s="415">
        <v>5538</v>
      </c>
      <c r="I20" s="415">
        <v>5528</v>
      </c>
      <c r="J20" s="415">
        <v>651</v>
      </c>
      <c r="K20" s="415">
        <v>651</v>
      </c>
      <c r="L20" s="415">
        <v>5426</v>
      </c>
      <c r="M20" s="415">
        <v>5411</v>
      </c>
      <c r="N20" s="415">
        <v>660</v>
      </c>
      <c r="O20" s="415">
        <v>660</v>
      </c>
      <c r="P20" s="415">
        <v>4789</v>
      </c>
      <c r="Q20" s="415">
        <v>4782</v>
      </c>
      <c r="R20" s="415">
        <v>576</v>
      </c>
      <c r="S20" s="415">
        <v>576</v>
      </c>
      <c r="T20" s="415">
        <v>4133</v>
      </c>
      <c r="U20" s="415">
        <v>4117</v>
      </c>
      <c r="V20" s="415">
        <v>442</v>
      </c>
      <c r="W20" s="415">
        <v>442</v>
      </c>
    </row>
    <row r="21" spans="1:23" ht="21" x14ac:dyDescent="0.2">
      <c r="A21" s="527"/>
      <c r="B21" s="425" t="s">
        <v>94</v>
      </c>
      <c r="C21" s="424"/>
      <c r="D21" s="415">
        <v>14251</v>
      </c>
      <c r="E21" s="415">
        <v>14179</v>
      </c>
      <c r="F21" s="415">
        <v>369</v>
      </c>
      <c r="G21" s="415">
        <v>369</v>
      </c>
      <c r="H21" s="415">
        <v>11854</v>
      </c>
      <c r="I21" s="415">
        <v>11727</v>
      </c>
      <c r="J21" s="415">
        <v>757</v>
      </c>
      <c r="K21" s="415">
        <v>757</v>
      </c>
      <c r="L21" s="415">
        <v>11801</v>
      </c>
      <c r="M21" s="415">
        <v>11713</v>
      </c>
      <c r="N21" s="415">
        <v>402</v>
      </c>
      <c r="O21" s="415">
        <v>402</v>
      </c>
      <c r="P21" s="415">
        <v>12321</v>
      </c>
      <c r="Q21" s="415">
        <v>12238</v>
      </c>
      <c r="R21" s="415">
        <v>652</v>
      </c>
      <c r="S21" s="415">
        <v>652</v>
      </c>
      <c r="T21" s="415">
        <v>11473</v>
      </c>
      <c r="U21" s="415">
        <v>11401</v>
      </c>
      <c r="V21" s="415">
        <v>566</v>
      </c>
      <c r="W21" s="415">
        <v>566</v>
      </c>
    </row>
    <row r="22" spans="1:23" ht="21" x14ac:dyDescent="0.2">
      <c r="A22" s="523"/>
      <c r="B22" s="425" t="s">
        <v>300</v>
      </c>
      <c r="C22" s="424"/>
      <c r="D22" s="415">
        <v>39944</v>
      </c>
      <c r="E22" s="415">
        <v>28921</v>
      </c>
      <c r="F22" s="415">
        <v>2783</v>
      </c>
      <c r="G22" s="415">
        <v>2783</v>
      </c>
      <c r="H22" s="415">
        <v>41596</v>
      </c>
      <c r="I22" s="415">
        <v>27984</v>
      </c>
      <c r="J22" s="415">
        <v>2362</v>
      </c>
      <c r="K22" s="415">
        <v>2362</v>
      </c>
      <c r="L22" s="415">
        <v>34329</v>
      </c>
      <c r="M22" s="415">
        <v>21705</v>
      </c>
      <c r="N22" s="415">
        <v>2176</v>
      </c>
      <c r="O22" s="415">
        <v>2176</v>
      </c>
      <c r="P22" s="415">
        <v>33363</v>
      </c>
      <c r="Q22" s="415">
        <v>19825</v>
      </c>
      <c r="R22" s="415">
        <v>2090</v>
      </c>
      <c r="S22" s="415">
        <v>2090</v>
      </c>
      <c r="T22" s="415">
        <v>39430</v>
      </c>
      <c r="U22" s="415">
        <v>25627</v>
      </c>
      <c r="V22" s="415">
        <v>3846</v>
      </c>
      <c r="W22" s="415">
        <v>3846</v>
      </c>
    </row>
    <row r="23" spans="1:23" x14ac:dyDescent="0.2">
      <c r="A23" s="526" t="s">
        <v>269</v>
      </c>
      <c r="B23" s="425" t="s">
        <v>271</v>
      </c>
      <c r="C23" s="424"/>
      <c r="D23" s="415">
        <v>436976</v>
      </c>
      <c r="E23" s="415">
        <v>426558</v>
      </c>
      <c r="F23" s="415">
        <v>52204</v>
      </c>
      <c r="G23" s="415">
        <v>52204</v>
      </c>
      <c r="H23" s="415">
        <v>455436</v>
      </c>
      <c r="I23" s="415">
        <v>442333</v>
      </c>
      <c r="J23" s="415">
        <v>57397</v>
      </c>
      <c r="K23" s="415">
        <v>57397</v>
      </c>
      <c r="L23" s="415">
        <v>453424</v>
      </c>
      <c r="M23" s="415">
        <v>441143</v>
      </c>
      <c r="N23" s="415">
        <v>62461</v>
      </c>
      <c r="O23" s="415">
        <v>62461</v>
      </c>
      <c r="P23" s="415">
        <v>433532</v>
      </c>
      <c r="Q23" s="415">
        <v>420467</v>
      </c>
      <c r="R23" s="415">
        <v>59904</v>
      </c>
      <c r="S23" s="415">
        <v>59904</v>
      </c>
      <c r="T23" s="415">
        <v>420211</v>
      </c>
      <c r="U23" s="415">
        <v>406980</v>
      </c>
      <c r="V23" s="415">
        <v>48712</v>
      </c>
      <c r="W23" s="415">
        <v>48712</v>
      </c>
    </row>
    <row r="24" spans="1:23" ht="31.5" x14ac:dyDescent="0.2">
      <c r="A24" s="527"/>
      <c r="B24" s="425" t="s">
        <v>84</v>
      </c>
      <c r="C24" s="424"/>
      <c r="D24" s="415">
        <v>3748</v>
      </c>
      <c r="E24" s="415">
        <v>3576</v>
      </c>
      <c r="F24" s="415">
        <v>453</v>
      </c>
      <c r="G24" s="415">
        <v>453</v>
      </c>
      <c r="H24" s="415">
        <v>3585</v>
      </c>
      <c r="I24" s="415">
        <v>3394</v>
      </c>
      <c r="J24" s="415">
        <v>455</v>
      </c>
      <c r="K24" s="415">
        <v>455</v>
      </c>
      <c r="L24" s="415">
        <v>3300</v>
      </c>
      <c r="M24" s="415">
        <v>3156</v>
      </c>
      <c r="N24" s="415">
        <v>480</v>
      </c>
      <c r="O24" s="415">
        <v>480</v>
      </c>
      <c r="P24" s="415">
        <v>3121</v>
      </c>
      <c r="Q24" s="415">
        <v>2976</v>
      </c>
      <c r="R24" s="415">
        <v>396</v>
      </c>
      <c r="S24" s="415">
        <v>396</v>
      </c>
      <c r="T24" s="415">
        <v>3023</v>
      </c>
      <c r="U24" s="415">
        <v>2860</v>
      </c>
      <c r="V24" s="415">
        <v>370</v>
      </c>
      <c r="W24" s="415">
        <v>370</v>
      </c>
    </row>
    <row r="25" spans="1:23" ht="21" x14ac:dyDescent="0.2">
      <c r="A25" s="527"/>
      <c r="B25" s="425" t="s">
        <v>85</v>
      </c>
      <c r="C25" s="424"/>
      <c r="D25" s="415">
        <v>99575</v>
      </c>
      <c r="E25" s="415">
        <v>98807</v>
      </c>
      <c r="F25" s="415">
        <v>15872</v>
      </c>
      <c r="G25" s="415">
        <v>15872</v>
      </c>
      <c r="H25" s="415">
        <v>98511</v>
      </c>
      <c r="I25" s="415">
        <v>97619</v>
      </c>
      <c r="J25" s="415">
        <v>17191</v>
      </c>
      <c r="K25" s="415">
        <v>17191</v>
      </c>
      <c r="L25" s="415">
        <v>94780</v>
      </c>
      <c r="M25" s="415">
        <v>93953</v>
      </c>
      <c r="N25" s="415">
        <v>17754</v>
      </c>
      <c r="O25" s="415">
        <v>17754</v>
      </c>
      <c r="P25" s="415">
        <v>89107</v>
      </c>
      <c r="Q25" s="415">
        <v>88251</v>
      </c>
      <c r="R25" s="415">
        <v>16844</v>
      </c>
      <c r="S25" s="415">
        <v>16844</v>
      </c>
      <c r="T25" s="415">
        <v>83015</v>
      </c>
      <c r="U25" s="415">
        <v>82205</v>
      </c>
      <c r="V25" s="415">
        <v>14214</v>
      </c>
      <c r="W25" s="415">
        <v>14214</v>
      </c>
    </row>
    <row r="26" spans="1:23" ht="42" x14ac:dyDescent="0.2">
      <c r="A26" s="527"/>
      <c r="B26" s="425" t="s">
        <v>86</v>
      </c>
      <c r="C26" s="424"/>
      <c r="D26" s="415">
        <v>254281</v>
      </c>
      <c r="E26" s="415">
        <v>253111</v>
      </c>
      <c r="F26" s="415">
        <v>28923</v>
      </c>
      <c r="G26" s="415">
        <v>28923</v>
      </c>
      <c r="H26" s="415">
        <v>272742</v>
      </c>
      <c r="I26" s="415">
        <v>271151</v>
      </c>
      <c r="J26" s="415">
        <v>31974</v>
      </c>
      <c r="K26" s="415">
        <v>31974</v>
      </c>
      <c r="L26" s="415">
        <v>282526</v>
      </c>
      <c r="M26" s="415">
        <v>281019</v>
      </c>
      <c r="N26" s="415">
        <v>36584</v>
      </c>
      <c r="O26" s="415">
        <v>36584</v>
      </c>
      <c r="P26" s="415">
        <v>272077</v>
      </c>
      <c r="Q26" s="415">
        <v>270653</v>
      </c>
      <c r="R26" s="415">
        <v>35378</v>
      </c>
      <c r="S26" s="415">
        <v>35378</v>
      </c>
      <c r="T26" s="415">
        <v>265256</v>
      </c>
      <c r="U26" s="415">
        <v>263792</v>
      </c>
      <c r="V26" s="415">
        <v>26693</v>
      </c>
      <c r="W26" s="415">
        <v>26693</v>
      </c>
    </row>
    <row r="27" spans="1:23" ht="21" x14ac:dyDescent="0.2">
      <c r="A27" s="527"/>
      <c r="B27" s="425" t="s">
        <v>87</v>
      </c>
      <c r="C27" s="424"/>
      <c r="D27" s="415">
        <v>13407</v>
      </c>
      <c r="E27" s="415">
        <v>13398</v>
      </c>
      <c r="F27" s="415">
        <v>1369</v>
      </c>
      <c r="G27" s="415">
        <v>1369</v>
      </c>
      <c r="H27" s="415">
        <v>14179</v>
      </c>
      <c r="I27" s="415">
        <v>14173</v>
      </c>
      <c r="J27" s="415">
        <v>1741</v>
      </c>
      <c r="K27" s="415">
        <v>1741</v>
      </c>
      <c r="L27" s="415">
        <v>13646</v>
      </c>
      <c r="M27" s="415">
        <v>13646</v>
      </c>
      <c r="N27" s="415">
        <v>1737</v>
      </c>
      <c r="O27" s="415">
        <v>1737</v>
      </c>
      <c r="P27" s="415">
        <v>12304</v>
      </c>
      <c r="Q27" s="415">
        <v>12303</v>
      </c>
      <c r="R27" s="415">
        <v>1770</v>
      </c>
      <c r="S27" s="415">
        <v>1770</v>
      </c>
      <c r="T27" s="415">
        <v>10713</v>
      </c>
      <c r="U27" s="415">
        <v>10713</v>
      </c>
      <c r="V27" s="415">
        <v>1260</v>
      </c>
      <c r="W27" s="415">
        <v>1260</v>
      </c>
    </row>
    <row r="28" spans="1:23" ht="21" x14ac:dyDescent="0.2">
      <c r="A28" s="527"/>
      <c r="B28" s="425" t="s">
        <v>88</v>
      </c>
      <c r="C28" s="424"/>
      <c r="D28" s="415">
        <v>11795</v>
      </c>
      <c r="E28" s="415">
        <v>11794</v>
      </c>
      <c r="F28" s="415">
        <v>1915</v>
      </c>
      <c r="G28" s="415">
        <v>1915</v>
      </c>
      <c r="H28" s="415">
        <v>12464</v>
      </c>
      <c r="I28" s="415">
        <v>12463</v>
      </c>
      <c r="J28" s="415">
        <v>2428</v>
      </c>
      <c r="K28" s="415">
        <v>2428</v>
      </c>
      <c r="L28" s="415">
        <v>12046</v>
      </c>
      <c r="M28" s="415">
        <v>12045</v>
      </c>
      <c r="N28" s="415">
        <v>2373</v>
      </c>
      <c r="O28" s="415">
        <v>2373</v>
      </c>
      <c r="P28" s="415">
        <v>11018</v>
      </c>
      <c r="Q28" s="415">
        <v>11017</v>
      </c>
      <c r="R28" s="415">
        <v>2172</v>
      </c>
      <c r="S28" s="415">
        <v>2172</v>
      </c>
      <c r="T28" s="415">
        <v>9228</v>
      </c>
      <c r="U28" s="415">
        <v>9228</v>
      </c>
      <c r="V28" s="415">
        <v>1545</v>
      </c>
      <c r="W28" s="415">
        <v>1545</v>
      </c>
    </row>
    <row r="29" spans="1:23" ht="21" x14ac:dyDescent="0.2">
      <c r="A29" s="527"/>
      <c r="B29" s="425" t="s">
        <v>89</v>
      </c>
      <c r="C29" s="424"/>
      <c r="D29" s="415">
        <v>1086</v>
      </c>
      <c r="E29" s="415">
        <v>1086</v>
      </c>
      <c r="F29" s="415">
        <v>113</v>
      </c>
      <c r="G29" s="415">
        <v>113</v>
      </c>
      <c r="H29" s="415">
        <v>1214</v>
      </c>
      <c r="I29" s="415">
        <v>1214</v>
      </c>
      <c r="J29" s="415">
        <v>145</v>
      </c>
      <c r="K29" s="415">
        <v>145</v>
      </c>
      <c r="L29" s="415">
        <v>1092</v>
      </c>
      <c r="M29" s="415">
        <v>1092</v>
      </c>
      <c r="N29" s="415">
        <v>95</v>
      </c>
      <c r="O29" s="415">
        <v>95</v>
      </c>
      <c r="P29" s="415">
        <v>851</v>
      </c>
      <c r="Q29" s="415">
        <v>851</v>
      </c>
      <c r="R29" s="415">
        <v>93</v>
      </c>
      <c r="S29" s="415">
        <v>93</v>
      </c>
      <c r="T29" s="415">
        <v>786</v>
      </c>
      <c r="U29" s="415">
        <v>785</v>
      </c>
      <c r="V29" s="415">
        <v>81</v>
      </c>
      <c r="W29" s="415">
        <v>81</v>
      </c>
    </row>
    <row r="30" spans="1:23" ht="21" x14ac:dyDescent="0.2">
      <c r="A30" s="527"/>
      <c r="B30" s="425" t="s">
        <v>548</v>
      </c>
      <c r="C30" s="424"/>
      <c r="D30" s="415">
        <v>660</v>
      </c>
      <c r="E30" s="415">
        <v>660</v>
      </c>
      <c r="F30" s="415" t="s">
        <v>549</v>
      </c>
      <c r="G30" s="415" t="s">
        <v>549</v>
      </c>
      <c r="H30" s="415">
        <v>758</v>
      </c>
      <c r="I30" s="415">
        <v>758</v>
      </c>
      <c r="J30" s="415">
        <v>116</v>
      </c>
      <c r="K30" s="415">
        <v>116</v>
      </c>
      <c r="L30" s="415">
        <v>765</v>
      </c>
      <c r="M30" s="415">
        <v>765</v>
      </c>
      <c r="N30" s="415">
        <v>132</v>
      </c>
      <c r="O30" s="415">
        <v>132</v>
      </c>
      <c r="P30" s="415">
        <v>614</v>
      </c>
      <c r="Q30" s="415">
        <v>614</v>
      </c>
      <c r="R30" s="415">
        <v>59</v>
      </c>
      <c r="S30" s="415">
        <v>59</v>
      </c>
      <c r="T30" s="415">
        <v>446</v>
      </c>
      <c r="U30" s="415">
        <v>446</v>
      </c>
      <c r="V30" s="415" t="s">
        <v>549</v>
      </c>
      <c r="W30" s="415" t="s">
        <v>549</v>
      </c>
    </row>
    <row r="31" spans="1:23" ht="31.5" x14ac:dyDescent="0.2">
      <c r="A31" s="527"/>
      <c r="B31" s="425" t="s">
        <v>90</v>
      </c>
      <c r="C31" s="424"/>
      <c r="D31" s="415">
        <v>3687</v>
      </c>
      <c r="E31" s="415">
        <v>3687</v>
      </c>
      <c r="F31" s="415">
        <v>412</v>
      </c>
      <c r="G31" s="415">
        <v>412</v>
      </c>
      <c r="H31" s="415">
        <v>3464</v>
      </c>
      <c r="I31" s="415">
        <v>3464</v>
      </c>
      <c r="J31" s="415">
        <v>430</v>
      </c>
      <c r="K31" s="415">
        <v>430</v>
      </c>
      <c r="L31" s="415">
        <v>3167</v>
      </c>
      <c r="M31" s="415">
        <v>3167</v>
      </c>
      <c r="N31" s="415">
        <v>417</v>
      </c>
      <c r="O31" s="415">
        <v>417</v>
      </c>
      <c r="P31" s="415">
        <v>2659</v>
      </c>
      <c r="Q31" s="415">
        <v>2659</v>
      </c>
      <c r="R31" s="415">
        <v>360</v>
      </c>
      <c r="S31" s="415">
        <v>360</v>
      </c>
      <c r="T31" s="415">
        <v>2182</v>
      </c>
      <c r="U31" s="415">
        <v>2182</v>
      </c>
      <c r="V31" s="415">
        <v>246</v>
      </c>
      <c r="W31" s="415">
        <v>246</v>
      </c>
    </row>
    <row r="32" spans="1:23" ht="21" x14ac:dyDescent="0.2">
      <c r="A32" s="527"/>
      <c r="B32" s="425" t="s">
        <v>91</v>
      </c>
      <c r="C32" s="424"/>
      <c r="D32" s="415">
        <v>319</v>
      </c>
      <c r="E32" s="415">
        <v>319</v>
      </c>
      <c r="F32" s="415" t="s">
        <v>549</v>
      </c>
      <c r="G32" s="415" t="s">
        <v>549</v>
      </c>
      <c r="H32" s="415">
        <v>333</v>
      </c>
      <c r="I32" s="415">
        <v>333</v>
      </c>
      <c r="J32" s="415" t="s">
        <v>549</v>
      </c>
      <c r="K32" s="415" t="s">
        <v>549</v>
      </c>
      <c r="L32" s="415">
        <v>328</v>
      </c>
      <c r="M32" s="415">
        <v>328</v>
      </c>
      <c r="N32" s="415">
        <v>67</v>
      </c>
      <c r="O32" s="415">
        <v>67</v>
      </c>
      <c r="P32" s="415">
        <v>323</v>
      </c>
      <c r="Q32" s="415">
        <v>323</v>
      </c>
      <c r="R32" s="415">
        <v>79</v>
      </c>
      <c r="S32" s="415">
        <v>79</v>
      </c>
      <c r="T32" s="415">
        <v>285</v>
      </c>
      <c r="U32" s="415">
        <v>285</v>
      </c>
      <c r="V32" s="415" t="s">
        <v>549</v>
      </c>
      <c r="W32" s="415" t="s">
        <v>549</v>
      </c>
    </row>
    <row r="33" spans="1:23" ht="31.5" x14ac:dyDescent="0.2">
      <c r="A33" s="527"/>
      <c r="B33" s="425" t="s">
        <v>92</v>
      </c>
      <c r="C33" s="424"/>
      <c r="D33" s="415">
        <v>98</v>
      </c>
      <c r="E33" s="415">
        <v>98</v>
      </c>
      <c r="F33" s="415">
        <v>22</v>
      </c>
      <c r="G33" s="415">
        <v>22</v>
      </c>
      <c r="H33" s="415">
        <v>119</v>
      </c>
      <c r="I33" s="415">
        <v>119</v>
      </c>
      <c r="J33" s="415" t="s">
        <v>549</v>
      </c>
      <c r="K33" s="415" t="s">
        <v>549</v>
      </c>
      <c r="L33" s="415">
        <v>119</v>
      </c>
      <c r="M33" s="415">
        <v>119</v>
      </c>
      <c r="N33" s="415">
        <v>31</v>
      </c>
      <c r="O33" s="415">
        <v>31</v>
      </c>
      <c r="P33" s="415">
        <v>86</v>
      </c>
      <c r="Q33" s="415">
        <v>86</v>
      </c>
      <c r="R33" s="415" t="s">
        <v>549</v>
      </c>
      <c r="S33" s="415" t="s">
        <v>549</v>
      </c>
      <c r="T33" s="415">
        <v>69</v>
      </c>
      <c r="U33" s="415">
        <v>69</v>
      </c>
      <c r="V33" s="415">
        <v>10</v>
      </c>
      <c r="W33" s="415">
        <v>10</v>
      </c>
    </row>
    <row r="34" spans="1:23" ht="31.5" x14ac:dyDescent="0.2">
      <c r="A34" s="527"/>
      <c r="B34" s="425" t="s">
        <v>93</v>
      </c>
      <c r="C34" s="424"/>
      <c r="D34" s="415">
        <v>4389</v>
      </c>
      <c r="E34" s="415">
        <v>4375</v>
      </c>
      <c r="F34" s="415">
        <v>389</v>
      </c>
      <c r="G34" s="415">
        <v>389</v>
      </c>
      <c r="H34" s="415">
        <v>4793</v>
      </c>
      <c r="I34" s="415">
        <v>4783</v>
      </c>
      <c r="J34" s="415">
        <v>538</v>
      </c>
      <c r="K34" s="415">
        <v>538</v>
      </c>
      <c r="L34" s="415">
        <v>4677</v>
      </c>
      <c r="M34" s="415">
        <v>4662</v>
      </c>
      <c r="N34" s="415">
        <v>563</v>
      </c>
      <c r="O34" s="415">
        <v>563</v>
      </c>
      <c r="P34" s="415">
        <v>4120</v>
      </c>
      <c r="Q34" s="415">
        <v>4113</v>
      </c>
      <c r="R34" s="415">
        <v>502</v>
      </c>
      <c r="S34" s="415">
        <v>502</v>
      </c>
      <c r="T34" s="415">
        <v>3605</v>
      </c>
      <c r="U34" s="415">
        <v>3589</v>
      </c>
      <c r="V34" s="415">
        <v>388</v>
      </c>
      <c r="W34" s="415">
        <v>388</v>
      </c>
    </row>
    <row r="35" spans="1:23" ht="21" x14ac:dyDescent="0.2">
      <c r="A35" s="527"/>
      <c r="B35" s="425" t="s">
        <v>94</v>
      </c>
      <c r="C35" s="424"/>
      <c r="D35" s="415">
        <v>11124</v>
      </c>
      <c r="E35" s="415">
        <v>11067</v>
      </c>
      <c r="F35" s="415">
        <v>229</v>
      </c>
      <c r="G35" s="415">
        <v>229</v>
      </c>
      <c r="H35" s="415">
        <v>9233</v>
      </c>
      <c r="I35" s="415">
        <v>9130</v>
      </c>
      <c r="J35" s="415">
        <v>275</v>
      </c>
      <c r="K35" s="415">
        <v>275</v>
      </c>
      <c r="L35" s="415">
        <v>8778</v>
      </c>
      <c r="M35" s="415">
        <v>8707</v>
      </c>
      <c r="N35" s="415">
        <v>349</v>
      </c>
      <c r="O35" s="415">
        <v>349</v>
      </c>
      <c r="P35" s="415">
        <v>9581</v>
      </c>
      <c r="Q35" s="415">
        <v>9508</v>
      </c>
      <c r="R35" s="415">
        <v>459</v>
      </c>
      <c r="S35" s="415">
        <v>459</v>
      </c>
      <c r="T35" s="415">
        <v>8768</v>
      </c>
      <c r="U35" s="415">
        <v>8709</v>
      </c>
      <c r="V35" s="415">
        <v>476</v>
      </c>
      <c r="W35" s="415">
        <v>476</v>
      </c>
    </row>
    <row r="36" spans="1:23" ht="21" x14ac:dyDescent="0.2">
      <c r="A36" s="523"/>
      <c r="B36" s="425" t="s">
        <v>300</v>
      </c>
      <c r="C36" s="424"/>
      <c r="D36" s="415">
        <v>32807</v>
      </c>
      <c r="E36" s="415">
        <v>24580</v>
      </c>
      <c r="F36" s="415">
        <v>2383</v>
      </c>
      <c r="G36" s="415">
        <v>2383</v>
      </c>
      <c r="H36" s="415">
        <v>34038</v>
      </c>
      <c r="I36" s="415">
        <v>23729</v>
      </c>
      <c r="J36" s="415">
        <v>2016</v>
      </c>
      <c r="K36" s="415">
        <v>2016</v>
      </c>
      <c r="L36" s="415">
        <v>28128</v>
      </c>
      <c r="M36" s="415">
        <v>18412</v>
      </c>
      <c r="N36" s="415">
        <v>1869</v>
      </c>
      <c r="O36" s="415">
        <v>1869</v>
      </c>
      <c r="P36" s="415">
        <v>27580</v>
      </c>
      <c r="Q36" s="415">
        <v>17022</v>
      </c>
      <c r="R36" s="415">
        <v>1761</v>
      </c>
      <c r="S36" s="415">
        <v>1761</v>
      </c>
      <c r="T36" s="415">
        <v>32734</v>
      </c>
      <c r="U36" s="415">
        <v>22016</v>
      </c>
      <c r="V36" s="415">
        <v>3323</v>
      </c>
      <c r="W36" s="415">
        <v>3323</v>
      </c>
    </row>
    <row r="37" spans="1:23" ht="12.75" customHeight="1" x14ac:dyDescent="0.2">
      <c r="A37" s="526" t="s">
        <v>108</v>
      </c>
      <c r="B37" s="425" t="s">
        <v>271</v>
      </c>
      <c r="C37" s="424"/>
      <c r="D37" s="415">
        <v>18952</v>
      </c>
      <c r="E37" s="415">
        <v>18490</v>
      </c>
      <c r="F37" s="415">
        <v>2310</v>
      </c>
      <c r="G37" s="415">
        <v>2310</v>
      </c>
      <c r="H37" s="415">
        <v>19568</v>
      </c>
      <c r="I37" s="415">
        <v>18921</v>
      </c>
      <c r="J37" s="415">
        <v>2902</v>
      </c>
      <c r="K37" s="415">
        <v>2902</v>
      </c>
      <c r="L37" s="415">
        <v>19954</v>
      </c>
      <c r="M37" s="415">
        <v>19437</v>
      </c>
      <c r="N37" s="415">
        <v>2865</v>
      </c>
      <c r="O37" s="415">
        <v>2865</v>
      </c>
      <c r="P37" s="415">
        <v>17569</v>
      </c>
      <c r="Q37" s="415">
        <v>17002</v>
      </c>
      <c r="R37" s="415">
        <v>3260</v>
      </c>
      <c r="S37" s="415">
        <v>3260</v>
      </c>
      <c r="T37" s="415">
        <v>17834</v>
      </c>
      <c r="U37" s="415">
        <v>17253</v>
      </c>
      <c r="V37" s="415">
        <v>2290</v>
      </c>
      <c r="W37" s="415">
        <v>2290</v>
      </c>
    </row>
    <row r="38" spans="1:23" ht="31.5" x14ac:dyDescent="0.2">
      <c r="A38" s="527"/>
      <c r="B38" s="425" t="s">
        <v>84</v>
      </c>
      <c r="C38" s="424"/>
      <c r="D38" s="415">
        <v>356</v>
      </c>
      <c r="E38" s="415">
        <v>350</v>
      </c>
      <c r="F38" s="415">
        <v>36</v>
      </c>
      <c r="G38" s="415">
        <v>36</v>
      </c>
      <c r="H38" s="415">
        <v>306</v>
      </c>
      <c r="I38" s="415">
        <v>293</v>
      </c>
      <c r="J38" s="415">
        <v>38</v>
      </c>
      <c r="K38" s="415">
        <v>38</v>
      </c>
      <c r="L38" s="415">
        <v>298</v>
      </c>
      <c r="M38" s="415">
        <v>282</v>
      </c>
      <c r="N38" s="415">
        <v>56</v>
      </c>
      <c r="O38" s="415">
        <v>56</v>
      </c>
      <c r="P38" s="415">
        <v>266</v>
      </c>
      <c r="Q38" s="415">
        <v>255</v>
      </c>
      <c r="R38" s="415">
        <v>47</v>
      </c>
      <c r="S38" s="415">
        <v>47</v>
      </c>
      <c r="T38" s="415">
        <v>291</v>
      </c>
      <c r="U38" s="415">
        <v>270</v>
      </c>
      <c r="V38" s="415">
        <v>33</v>
      </c>
      <c r="W38" s="415">
        <v>33</v>
      </c>
    </row>
    <row r="39" spans="1:23" ht="21" x14ac:dyDescent="0.2">
      <c r="A39" s="527"/>
      <c r="B39" s="425" t="s">
        <v>85</v>
      </c>
      <c r="C39" s="424"/>
      <c r="D39" s="415">
        <v>4825</v>
      </c>
      <c r="E39" s="415">
        <v>4796</v>
      </c>
      <c r="F39" s="415">
        <v>691</v>
      </c>
      <c r="G39" s="415">
        <v>691</v>
      </c>
      <c r="H39" s="415">
        <v>4641</v>
      </c>
      <c r="I39" s="415">
        <v>4601</v>
      </c>
      <c r="J39" s="415">
        <v>982</v>
      </c>
      <c r="K39" s="415">
        <v>982</v>
      </c>
      <c r="L39" s="415">
        <v>4668</v>
      </c>
      <c r="M39" s="415">
        <v>4627</v>
      </c>
      <c r="N39" s="415">
        <v>993</v>
      </c>
      <c r="O39" s="415">
        <v>993</v>
      </c>
      <c r="P39" s="415">
        <v>4126</v>
      </c>
      <c r="Q39" s="415">
        <v>4084</v>
      </c>
      <c r="R39" s="415">
        <v>919</v>
      </c>
      <c r="S39" s="415">
        <v>919</v>
      </c>
      <c r="T39" s="415">
        <v>3922</v>
      </c>
      <c r="U39" s="415">
        <v>3873</v>
      </c>
      <c r="V39" s="415">
        <v>773</v>
      </c>
      <c r="W39" s="415">
        <v>773</v>
      </c>
    </row>
    <row r="40" spans="1:23" ht="42" x14ac:dyDescent="0.2">
      <c r="A40" s="527"/>
      <c r="B40" s="425" t="s">
        <v>86</v>
      </c>
      <c r="C40" s="424"/>
      <c r="D40" s="415">
        <v>10715</v>
      </c>
      <c r="E40" s="415">
        <v>10664</v>
      </c>
      <c r="F40" s="415">
        <v>1399</v>
      </c>
      <c r="G40" s="415">
        <v>1399</v>
      </c>
      <c r="H40" s="415">
        <v>11442</v>
      </c>
      <c r="I40" s="415">
        <v>11379</v>
      </c>
      <c r="J40" s="415">
        <v>1608</v>
      </c>
      <c r="K40" s="415">
        <v>1608</v>
      </c>
      <c r="L40" s="415">
        <v>12158</v>
      </c>
      <c r="M40" s="415">
        <v>12094</v>
      </c>
      <c r="N40" s="415">
        <v>1510</v>
      </c>
      <c r="O40" s="415">
        <v>1510</v>
      </c>
      <c r="P40" s="415">
        <v>10471</v>
      </c>
      <c r="Q40" s="415">
        <v>10425</v>
      </c>
      <c r="R40" s="415">
        <v>2012</v>
      </c>
      <c r="S40" s="415">
        <v>2012</v>
      </c>
      <c r="T40" s="415">
        <v>10828</v>
      </c>
      <c r="U40" s="415">
        <v>10773</v>
      </c>
      <c r="V40" s="415">
        <v>1130</v>
      </c>
      <c r="W40" s="415">
        <v>1130</v>
      </c>
    </row>
    <row r="41" spans="1:23" ht="21" x14ac:dyDescent="0.2">
      <c r="A41" s="527"/>
      <c r="B41" s="425" t="s">
        <v>87</v>
      </c>
      <c r="C41" s="424"/>
      <c r="D41" s="415">
        <v>465</v>
      </c>
      <c r="E41" s="415">
        <v>465</v>
      </c>
      <c r="F41" s="415">
        <v>48</v>
      </c>
      <c r="G41" s="415">
        <v>48</v>
      </c>
      <c r="H41" s="415">
        <v>535</v>
      </c>
      <c r="I41" s="415">
        <v>535</v>
      </c>
      <c r="J41" s="415">
        <v>50</v>
      </c>
      <c r="K41" s="415">
        <v>50</v>
      </c>
      <c r="L41" s="415">
        <v>489</v>
      </c>
      <c r="M41" s="415">
        <v>489</v>
      </c>
      <c r="N41" s="415">
        <v>80</v>
      </c>
      <c r="O41" s="415">
        <v>80</v>
      </c>
      <c r="P41" s="415">
        <v>472</v>
      </c>
      <c r="Q41" s="415">
        <v>472</v>
      </c>
      <c r="R41" s="415">
        <v>64</v>
      </c>
      <c r="S41" s="415">
        <v>64</v>
      </c>
      <c r="T41" s="415">
        <v>392</v>
      </c>
      <c r="U41" s="415">
        <v>392</v>
      </c>
      <c r="V41" s="415">
        <v>42</v>
      </c>
      <c r="W41" s="415">
        <v>42</v>
      </c>
    </row>
    <row r="42" spans="1:23" ht="21" x14ac:dyDescent="0.2">
      <c r="A42" s="527"/>
      <c r="B42" s="425" t="s">
        <v>88</v>
      </c>
      <c r="C42" s="424"/>
      <c r="D42" s="415">
        <v>430</v>
      </c>
      <c r="E42" s="415">
        <v>430</v>
      </c>
      <c r="F42" s="415">
        <v>51</v>
      </c>
      <c r="G42" s="415">
        <v>51</v>
      </c>
      <c r="H42" s="415">
        <v>474</v>
      </c>
      <c r="I42" s="415">
        <v>474</v>
      </c>
      <c r="J42" s="415">
        <v>97</v>
      </c>
      <c r="K42" s="415">
        <v>97</v>
      </c>
      <c r="L42" s="415">
        <v>463</v>
      </c>
      <c r="M42" s="415">
        <v>463</v>
      </c>
      <c r="N42" s="415">
        <v>104</v>
      </c>
      <c r="O42" s="415">
        <v>104</v>
      </c>
      <c r="P42" s="415">
        <v>411</v>
      </c>
      <c r="Q42" s="415">
        <v>410</v>
      </c>
      <c r="R42" s="415">
        <v>74</v>
      </c>
      <c r="S42" s="415">
        <v>74</v>
      </c>
      <c r="T42" s="415">
        <v>300</v>
      </c>
      <c r="U42" s="415">
        <v>300</v>
      </c>
      <c r="V42" s="415">
        <v>36</v>
      </c>
      <c r="W42" s="415">
        <v>36</v>
      </c>
    </row>
    <row r="43" spans="1:23" ht="21" x14ac:dyDescent="0.2">
      <c r="A43" s="527"/>
      <c r="B43" s="425" t="s">
        <v>89</v>
      </c>
      <c r="C43" s="424"/>
      <c r="D43" s="415">
        <v>63</v>
      </c>
      <c r="E43" s="415">
        <v>63</v>
      </c>
      <c r="F43" s="415" t="s">
        <v>549</v>
      </c>
      <c r="G43" s="415" t="s">
        <v>549</v>
      </c>
      <c r="H43" s="415">
        <v>60</v>
      </c>
      <c r="I43" s="415">
        <v>60</v>
      </c>
      <c r="J43" s="415" t="s">
        <v>549</v>
      </c>
      <c r="K43" s="415" t="s">
        <v>549</v>
      </c>
      <c r="L43" s="415">
        <v>68</v>
      </c>
      <c r="M43" s="415">
        <v>68</v>
      </c>
      <c r="N43" s="415">
        <v>3</v>
      </c>
      <c r="O43" s="415">
        <v>3</v>
      </c>
      <c r="P43" s="415">
        <v>49</v>
      </c>
      <c r="Q43" s="415">
        <v>49</v>
      </c>
      <c r="R43" s="415" t="s">
        <v>549</v>
      </c>
      <c r="S43" s="415" t="s">
        <v>549</v>
      </c>
      <c r="T43" s="415">
        <v>53</v>
      </c>
      <c r="U43" s="415">
        <v>53</v>
      </c>
      <c r="V43" s="415">
        <v>4</v>
      </c>
      <c r="W43" s="415">
        <v>4</v>
      </c>
    </row>
    <row r="44" spans="1:23" ht="21" x14ac:dyDescent="0.2">
      <c r="A44" s="527"/>
      <c r="B44" s="425" t="s">
        <v>548</v>
      </c>
      <c r="C44" s="424"/>
      <c r="D44" s="415">
        <v>28</v>
      </c>
      <c r="E44" s="415">
        <v>28</v>
      </c>
      <c r="F44" s="415">
        <v>7</v>
      </c>
      <c r="G44" s="415">
        <v>7</v>
      </c>
      <c r="H44" s="415">
        <v>33</v>
      </c>
      <c r="I44" s="415">
        <v>33</v>
      </c>
      <c r="J44" s="415">
        <v>7</v>
      </c>
      <c r="K44" s="415">
        <v>7</v>
      </c>
      <c r="L44" s="415">
        <v>32</v>
      </c>
      <c r="M44" s="415">
        <v>32</v>
      </c>
      <c r="N44" s="415">
        <v>10</v>
      </c>
      <c r="O44" s="415">
        <v>10</v>
      </c>
      <c r="P44" s="415">
        <v>27</v>
      </c>
      <c r="Q44" s="415">
        <v>27</v>
      </c>
      <c r="R44" s="415" t="s">
        <v>549</v>
      </c>
      <c r="S44" s="415" t="s">
        <v>549</v>
      </c>
      <c r="T44" s="415">
        <v>22</v>
      </c>
      <c r="U44" s="415">
        <v>22</v>
      </c>
      <c r="V44" s="415" t="s">
        <v>549</v>
      </c>
      <c r="W44" s="415" t="s">
        <v>549</v>
      </c>
    </row>
    <row r="45" spans="1:23" ht="31.5" x14ac:dyDescent="0.2">
      <c r="A45" s="527"/>
      <c r="B45" s="425" t="s">
        <v>90</v>
      </c>
      <c r="C45" s="424"/>
      <c r="D45" s="415">
        <v>152</v>
      </c>
      <c r="E45" s="415">
        <v>152</v>
      </c>
      <c r="F45" s="415">
        <v>13</v>
      </c>
      <c r="G45" s="415">
        <v>13</v>
      </c>
      <c r="H45" s="415">
        <v>144</v>
      </c>
      <c r="I45" s="415">
        <v>144</v>
      </c>
      <c r="J45" s="415">
        <v>15</v>
      </c>
      <c r="K45" s="415">
        <v>15</v>
      </c>
      <c r="L45" s="415">
        <v>144</v>
      </c>
      <c r="M45" s="415">
        <v>144</v>
      </c>
      <c r="N45" s="415">
        <v>18</v>
      </c>
      <c r="O45" s="415">
        <v>18</v>
      </c>
      <c r="P45" s="415">
        <v>124</v>
      </c>
      <c r="Q45" s="415">
        <v>124</v>
      </c>
      <c r="R45" s="415">
        <v>13</v>
      </c>
      <c r="S45" s="415">
        <v>13</v>
      </c>
      <c r="T45" s="415">
        <v>99</v>
      </c>
      <c r="U45" s="415">
        <v>99</v>
      </c>
      <c r="V45" s="415">
        <v>10</v>
      </c>
      <c r="W45" s="415">
        <v>10</v>
      </c>
    </row>
    <row r="46" spans="1:23" ht="21" x14ac:dyDescent="0.2">
      <c r="A46" s="527"/>
      <c r="B46" s="425" t="s">
        <v>91</v>
      </c>
      <c r="C46" s="424"/>
      <c r="D46" s="415" t="s">
        <v>549</v>
      </c>
      <c r="E46" s="415" t="s">
        <v>549</v>
      </c>
      <c r="F46" s="415">
        <v>0</v>
      </c>
      <c r="G46" s="415">
        <v>0</v>
      </c>
      <c r="H46" s="415">
        <v>6</v>
      </c>
      <c r="I46" s="415">
        <v>6</v>
      </c>
      <c r="J46" s="415" t="s">
        <v>549</v>
      </c>
      <c r="K46" s="415" t="s">
        <v>549</v>
      </c>
      <c r="L46" s="415">
        <v>3</v>
      </c>
      <c r="M46" s="415">
        <v>3</v>
      </c>
      <c r="N46" s="415">
        <v>0</v>
      </c>
      <c r="O46" s="415">
        <v>0</v>
      </c>
      <c r="P46" s="415">
        <v>5</v>
      </c>
      <c r="Q46" s="415">
        <v>5</v>
      </c>
      <c r="R46" s="415">
        <v>0</v>
      </c>
      <c r="S46" s="415">
        <v>0</v>
      </c>
      <c r="T46" s="415">
        <v>4</v>
      </c>
      <c r="U46" s="415">
        <v>4</v>
      </c>
      <c r="V46" s="415" t="s">
        <v>549</v>
      </c>
      <c r="W46" s="415" t="s">
        <v>549</v>
      </c>
    </row>
    <row r="47" spans="1:23" ht="31.5" x14ac:dyDescent="0.2">
      <c r="A47" s="527"/>
      <c r="B47" s="425" t="s">
        <v>92</v>
      </c>
      <c r="C47" s="424"/>
      <c r="D47" s="415" t="s">
        <v>549</v>
      </c>
      <c r="E47" s="415" t="s">
        <v>549</v>
      </c>
      <c r="F47" s="415">
        <v>0</v>
      </c>
      <c r="G47" s="415">
        <v>0</v>
      </c>
      <c r="H47" s="415">
        <v>3</v>
      </c>
      <c r="I47" s="415">
        <v>3</v>
      </c>
      <c r="J47" s="415">
        <v>0</v>
      </c>
      <c r="K47" s="415">
        <v>0</v>
      </c>
      <c r="L47" s="415">
        <v>3</v>
      </c>
      <c r="M47" s="415">
        <v>3</v>
      </c>
      <c r="N47" s="415">
        <v>0</v>
      </c>
      <c r="O47" s="415">
        <v>0</v>
      </c>
      <c r="P47" s="415" t="s">
        <v>549</v>
      </c>
      <c r="Q47" s="415" t="s">
        <v>549</v>
      </c>
      <c r="R47" s="415">
        <v>0</v>
      </c>
      <c r="S47" s="415">
        <v>0</v>
      </c>
      <c r="T47" s="416"/>
      <c r="U47" s="416"/>
      <c r="V47" s="416"/>
      <c r="W47" s="416"/>
    </row>
    <row r="48" spans="1:23" ht="31.5" x14ac:dyDescent="0.2">
      <c r="A48" s="527"/>
      <c r="B48" s="425" t="s">
        <v>93</v>
      </c>
      <c r="C48" s="424"/>
      <c r="D48" s="415">
        <v>241</v>
      </c>
      <c r="E48" s="415">
        <v>233</v>
      </c>
      <c r="F48" s="415">
        <v>8</v>
      </c>
      <c r="G48" s="415">
        <v>8</v>
      </c>
      <c r="H48" s="415">
        <v>236</v>
      </c>
      <c r="I48" s="415">
        <v>230</v>
      </c>
      <c r="J48" s="415">
        <v>18</v>
      </c>
      <c r="K48" s="415">
        <v>18</v>
      </c>
      <c r="L48" s="415">
        <v>234</v>
      </c>
      <c r="M48" s="415">
        <v>221</v>
      </c>
      <c r="N48" s="415">
        <v>19</v>
      </c>
      <c r="O48" s="415">
        <v>19</v>
      </c>
      <c r="P48" s="415">
        <v>197</v>
      </c>
      <c r="Q48" s="415">
        <v>192</v>
      </c>
      <c r="R48" s="415">
        <v>22</v>
      </c>
      <c r="S48" s="415">
        <v>22</v>
      </c>
      <c r="T48" s="415">
        <v>199</v>
      </c>
      <c r="U48" s="415">
        <v>188</v>
      </c>
      <c r="V48" s="415">
        <v>19</v>
      </c>
      <c r="W48" s="415">
        <v>19</v>
      </c>
    </row>
    <row r="49" spans="1:23" ht="21" x14ac:dyDescent="0.2">
      <c r="A49" s="527"/>
      <c r="B49" s="425" t="s">
        <v>94</v>
      </c>
      <c r="C49" s="424"/>
      <c r="D49" s="415">
        <v>517</v>
      </c>
      <c r="E49" s="415">
        <v>517</v>
      </c>
      <c r="F49" s="415" t="s">
        <v>549</v>
      </c>
      <c r="G49" s="415" t="s">
        <v>549</v>
      </c>
      <c r="H49" s="415">
        <v>383</v>
      </c>
      <c r="I49" s="415">
        <v>383</v>
      </c>
      <c r="J49" s="415">
        <v>21</v>
      </c>
      <c r="K49" s="415">
        <v>21</v>
      </c>
      <c r="L49" s="415">
        <v>457</v>
      </c>
      <c r="M49" s="415">
        <v>457</v>
      </c>
      <c r="N49" s="415">
        <v>20</v>
      </c>
      <c r="O49" s="415">
        <v>20</v>
      </c>
      <c r="P49" s="415">
        <v>403</v>
      </c>
      <c r="Q49" s="415">
        <v>403</v>
      </c>
      <c r="R49" s="415">
        <v>49</v>
      </c>
      <c r="S49" s="415">
        <v>49</v>
      </c>
      <c r="T49" s="415">
        <v>404</v>
      </c>
      <c r="U49" s="415">
        <v>404</v>
      </c>
      <c r="V49" s="415">
        <v>11</v>
      </c>
      <c r="W49" s="415">
        <v>11</v>
      </c>
    </row>
    <row r="50" spans="1:23" ht="21" x14ac:dyDescent="0.2">
      <c r="A50" s="523"/>
      <c r="B50" s="425" t="s">
        <v>300</v>
      </c>
      <c r="C50" s="424"/>
      <c r="D50" s="415">
        <v>1156</v>
      </c>
      <c r="E50" s="415">
        <v>788</v>
      </c>
      <c r="F50" s="415">
        <v>49</v>
      </c>
      <c r="G50" s="415">
        <v>49</v>
      </c>
      <c r="H50" s="415">
        <v>1305</v>
      </c>
      <c r="I50" s="415">
        <v>780</v>
      </c>
      <c r="J50" s="415">
        <v>59</v>
      </c>
      <c r="K50" s="415">
        <v>59</v>
      </c>
      <c r="L50" s="415">
        <v>937</v>
      </c>
      <c r="M50" s="415">
        <v>554</v>
      </c>
      <c r="N50" s="415">
        <v>52</v>
      </c>
      <c r="O50" s="415">
        <v>52</v>
      </c>
      <c r="P50" s="415">
        <v>1016</v>
      </c>
      <c r="Q50" s="415">
        <v>554</v>
      </c>
      <c r="R50" s="415">
        <v>49</v>
      </c>
      <c r="S50" s="415">
        <v>49</v>
      </c>
      <c r="T50" s="415">
        <v>1316</v>
      </c>
      <c r="U50" s="415">
        <v>871</v>
      </c>
      <c r="V50" s="415">
        <v>227</v>
      </c>
      <c r="W50" s="415">
        <v>227</v>
      </c>
    </row>
    <row r="51" spans="1:23" ht="12.75" customHeight="1" x14ac:dyDescent="0.2">
      <c r="A51" s="526" t="s">
        <v>109</v>
      </c>
      <c r="B51" s="425" t="s">
        <v>271</v>
      </c>
      <c r="C51" s="424"/>
      <c r="D51" s="415">
        <v>9489</v>
      </c>
      <c r="E51" s="415">
        <v>9214</v>
      </c>
      <c r="F51" s="415">
        <v>275</v>
      </c>
      <c r="G51" s="415">
        <v>275</v>
      </c>
      <c r="H51" s="415">
        <v>9785</v>
      </c>
      <c r="I51" s="415">
        <v>9430</v>
      </c>
      <c r="J51" s="415">
        <v>1032</v>
      </c>
      <c r="K51" s="415">
        <v>1032</v>
      </c>
      <c r="L51" s="415">
        <v>10631</v>
      </c>
      <c r="M51" s="415">
        <v>10197</v>
      </c>
      <c r="N51" s="415">
        <v>1012</v>
      </c>
      <c r="O51" s="415">
        <v>1012</v>
      </c>
      <c r="P51" s="415">
        <v>10589</v>
      </c>
      <c r="Q51" s="415">
        <v>10195</v>
      </c>
      <c r="R51" s="415">
        <v>1240</v>
      </c>
      <c r="S51" s="415">
        <v>1240</v>
      </c>
      <c r="T51" s="415">
        <v>10365</v>
      </c>
      <c r="U51" s="415">
        <v>10005</v>
      </c>
      <c r="V51" s="415">
        <v>980</v>
      </c>
      <c r="W51" s="415">
        <v>980</v>
      </c>
    </row>
    <row r="52" spans="1:23" ht="31.5" x14ac:dyDescent="0.2">
      <c r="A52" s="527"/>
      <c r="B52" s="425" t="s">
        <v>84</v>
      </c>
      <c r="C52" s="424"/>
      <c r="D52" s="415">
        <v>33</v>
      </c>
      <c r="E52" s="415">
        <v>33</v>
      </c>
      <c r="F52" s="415">
        <v>5</v>
      </c>
      <c r="G52" s="415">
        <v>5</v>
      </c>
      <c r="H52" s="415">
        <v>52</v>
      </c>
      <c r="I52" s="415">
        <v>52</v>
      </c>
      <c r="J52" s="415" t="s">
        <v>549</v>
      </c>
      <c r="K52" s="415" t="s">
        <v>549</v>
      </c>
      <c r="L52" s="415">
        <v>32</v>
      </c>
      <c r="M52" s="415">
        <v>32</v>
      </c>
      <c r="N52" s="415" t="s">
        <v>549</v>
      </c>
      <c r="O52" s="415" t="s">
        <v>549</v>
      </c>
      <c r="P52" s="415">
        <v>32</v>
      </c>
      <c r="Q52" s="415">
        <v>32</v>
      </c>
      <c r="R52" s="415">
        <v>4</v>
      </c>
      <c r="S52" s="415">
        <v>4</v>
      </c>
      <c r="T52" s="415">
        <v>33</v>
      </c>
      <c r="U52" s="415">
        <v>33</v>
      </c>
      <c r="V52" s="415" t="s">
        <v>549</v>
      </c>
      <c r="W52" s="415" t="s">
        <v>549</v>
      </c>
    </row>
    <row r="53" spans="1:23" ht="21" x14ac:dyDescent="0.2">
      <c r="A53" s="527"/>
      <c r="B53" s="425" t="s">
        <v>85</v>
      </c>
      <c r="C53" s="424"/>
      <c r="D53" s="415">
        <v>1493</v>
      </c>
      <c r="E53" s="415">
        <v>1398</v>
      </c>
      <c r="F53" s="415">
        <v>57</v>
      </c>
      <c r="G53" s="415">
        <v>57</v>
      </c>
      <c r="H53" s="415">
        <v>1479</v>
      </c>
      <c r="I53" s="415">
        <v>1360</v>
      </c>
      <c r="J53" s="415">
        <v>159</v>
      </c>
      <c r="K53" s="415">
        <v>159</v>
      </c>
      <c r="L53" s="415">
        <v>1593</v>
      </c>
      <c r="M53" s="415">
        <v>1451</v>
      </c>
      <c r="N53" s="415">
        <v>140</v>
      </c>
      <c r="O53" s="415">
        <v>140</v>
      </c>
      <c r="P53" s="415">
        <v>1790</v>
      </c>
      <c r="Q53" s="415">
        <v>1684</v>
      </c>
      <c r="R53" s="415">
        <v>302</v>
      </c>
      <c r="S53" s="415">
        <v>302</v>
      </c>
      <c r="T53" s="415">
        <v>1937</v>
      </c>
      <c r="U53" s="415">
        <v>1834</v>
      </c>
      <c r="V53" s="415">
        <v>340</v>
      </c>
      <c r="W53" s="415">
        <v>340</v>
      </c>
    </row>
    <row r="54" spans="1:23" ht="42" x14ac:dyDescent="0.2">
      <c r="A54" s="527"/>
      <c r="B54" s="425" t="s">
        <v>86</v>
      </c>
      <c r="C54" s="424"/>
      <c r="D54" s="415">
        <v>6508</v>
      </c>
      <c r="E54" s="415">
        <v>6473</v>
      </c>
      <c r="F54" s="415">
        <v>167</v>
      </c>
      <c r="G54" s="415">
        <v>167</v>
      </c>
      <c r="H54" s="415">
        <v>6717</v>
      </c>
      <c r="I54" s="415">
        <v>6673</v>
      </c>
      <c r="J54" s="415">
        <v>777</v>
      </c>
      <c r="K54" s="415">
        <v>777</v>
      </c>
      <c r="L54" s="415">
        <v>7495</v>
      </c>
      <c r="M54" s="415">
        <v>7414</v>
      </c>
      <c r="N54" s="415">
        <v>735</v>
      </c>
      <c r="O54" s="415">
        <v>735</v>
      </c>
      <c r="P54" s="415">
        <v>7371</v>
      </c>
      <c r="Q54" s="415">
        <v>7282</v>
      </c>
      <c r="R54" s="415">
        <v>827</v>
      </c>
      <c r="S54" s="415">
        <v>827</v>
      </c>
      <c r="T54" s="415">
        <v>6993</v>
      </c>
      <c r="U54" s="415">
        <v>6923</v>
      </c>
      <c r="V54" s="415">
        <v>537</v>
      </c>
      <c r="W54" s="415">
        <v>537</v>
      </c>
    </row>
    <row r="55" spans="1:23" ht="21" x14ac:dyDescent="0.2">
      <c r="A55" s="527"/>
      <c r="B55" s="425" t="s">
        <v>87</v>
      </c>
      <c r="C55" s="424"/>
      <c r="D55" s="415">
        <v>359</v>
      </c>
      <c r="E55" s="415">
        <v>359</v>
      </c>
      <c r="F55" s="415" t="s">
        <v>549</v>
      </c>
      <c r="G55" s="415" t="s">
        <v>549</v>
      </c>
      <c r="H55" s="415">
        <v>332</v>
      </c>
      <c r="I55" s="415">
        <v>332</v>
      </c>
      <c r="J55" s="415">
        <v>16</v>
      </c>
      <c r="K55" s="415">
        <v>16</v>
      </c>
      <c r="L55" s="415">
        <v>366</v>
      </c>
      <c r="M55" s="415">
        <v>366</v>
      </c>
      <c r="N55" s="415">
        <v>27</v>
      </c>
      <c r="O55" s="415">
        <v>27</v>
      </c>
      <c r="P55" s="415">
        <v>322</v>
      </c>
      <c r="Q55" s="415">
        <v>322</v>
      </c>
      <c r="R55" s="415">
        <v>16</v>
      </c>
      <c r="S55" s="415">
        <v>16</v>
      </c>
      <c r="T55" s="415">
        <v>240</v>
      </c>
      <c r="U55" s="415">
        <v>240</v>
      </c>
      <c r="V55" s="415">
        <v>27</v>
      </c>
      <c r="W55" s="415">
        <v>27</v>
      </c>
    </row>
    <row r="56" spans="1:23" ht="21" x14ac:dyDescent="0.2">
      <c r="A56" s="527"/>
      <c r="B56" s="425" t="s">
        <v>88</v>
      </c>
      <c r="C56" s="424"/>
      <c r="D56" s="415">
        <v>175</v>
      </c>
      <c r="E56" s="415">
        <v>175</v>
      </c>
      <c r="F56" s="415" t="s">
        <v>549</v>
      </c>
      <c r="G56" s="415" t="s">
        <v>549</v>
      </c>
      <c r="H56" s="415">
        <v>216</v>
      </c>
      <c r="I56" s="415">
        <v>216</v>
      </c>
      <c r="J56" s="415">
        <v>20</v>
      </c>
      <c r="K56" s="415">
        <v>20</v>
      </c>
      <c r="L56" s="415">
        <v>211</v>
      </c>
      <c r="M56" s="415">
        <v>211</v>
      </c>
      <c r="N56" s="415">
        <v>9</v>
      </c>
      <c r="O56" s="415">
        <v>9</v>
      </c>
      <c r="P56" s="415">
        <v>159</v>
      </c>
      <c r="Q56" s="415">
        <v>159</v>
      </c>
      <c r="R56" s="415">
        <v>11</v>
      </c>
      <c r="S56" s="415">
        <v>11</v>
      </c>
      <c r="T56" s="415">
        <v>150</v>
      </c>
      <c r="U56" s="415">
        <v>150</v>
      </c>
      <c r="V56" s="415">
        <v>14</v>
      </c>
      <c r="W56" s="415">
        <v>14</v>
      </c>
    </row>
    <row r="57" spans="1:23" ht="21" x14ac:dyDescent="0.2">
      <c r="A57" s="527"/>
      <c r="B57" s="425" t="s">
        <v>89</v>
      </c>
      <c r="C57" s="424"/>
      <c r="D57" s="415">
        <v>12</v>
      </c>
      <c r="E57" s="415">
        <v>12</v>
      </c>
      <c r="F57" s="415">
        <v>0</v>
      </c>
      <c r="G57" s="415">
        <v>0</v>
      </c>
      <c r="H57" s="415" t="s">
        <v>549</v>
      </c>
      <c r="I57" s="415" t="s">
        <v>549</v>
      </c>
      <c r="J57" s="415" t="s">
        <v>549</v>
      </c>
      <c r="K57" s="415" t="s">
        <v>549</v>
      </c>
      <c r="L57" s="415">
        <v>18</v>
      </c>
      <c r="M57" s="415">
        <v>18</v>
      </c>
      <c r="N57" s="415">
        <v>0</v>
      </c>
      <c r="O57" s="415">
        <v>0</v>
      </c>
      <c r="P57" s="415">
        <v>10</v>
      </c>
      <c r="Q57" s="415">
        <v>10</v>
      </c>
      <c r="R57" s="415" t="s">
        <v>549</v>
      </c>
      <c r="S57" s="415" t="s">
        <v>549</v>
      </c>
      <c r="T57" s="415">
        <v>13</v>
      </c>
      <c r="U57" s="415">
        <v>13</v>
      </c>
      <c r="V57" s="415">
        <v>0</v>
      </c>
      <c r="W57" s="415">
        <v>0</v>
      </c>
    </row>
    <row r="58" spans="1:23" ht="21" x14ac:dyDescent="0.2">
      <c r="A58" s="527"/>
      <c r="B58" s="425" t="s">
        <v>548</v>
      </c>
      <c r="C58" s="424"/>
      <c r="D58" s="415">
        <v>4</v>
      </c>
      <c r="E58" s="415">
        <v>4</v>
      </c>
      <c r="F58" s="415">
        <v>0</v>
      </c>
      <c r="G58" s="415">
        <v>0</v>
      </c>
      <c r="H58" s="415" t="s">
        <v>549</v>
      </c>
      <c r="I58" s="415" t="s">
        <v>549</v>
      </c>
      <c r="J58" s="415">
        <v>0</v>
      </c>
      <c r="K58" s="415">
        <v>0</v>
      </c>
      <c r="L58" s="415" t="s">
        <v>549</v>
      </c>
      <c r="M58" s="415" t="s">
        <v>549</v>
      </c>
      <c r="N58" s="415">
        <v>0</v>
      </c>
      <c r="O58" s="415">
        <v>0</v>
      </c>
      <c r="P58" s="415">
        <v>7</v>
      </c>
      <c r="Q58" s="415">
        <v>7</v>
      </c>
      <c r="R58" s="415">
        <v>0</v>
      </c>
      <c r="S58" s="415">
        <v>0</v>
      </c>
      <c r="T58" s="415">
        <v>4</v>
      </c>
      <c r="U58" s="415">
        <v>4</v>
      </c>
      <c r="V58" s="415">
        <v>0</v>
      </c>
      <c r="W58" s="415">
        <v>0</v>
      </c>
    </row>
    <row r="59" spans="1:23" ht="31.5" x14ac:dyDescent="0.2">
      <c r="A59" s="527"/>
      <c r="B59" s="425" t="s">
        <v>90</v>
      </c>
      <c r="C59" s="424"/>
      <c r="D59" s="415">
        <v>75</v>
      </c>
      <c r="E59" s="415">
        <v>75</v>
      </c>
      <c r="F59" s="415">
        <v>0</v>
      </c>
      <c r="G59" s="415">
        <v>0</v>
      </c>
      <c r="H59" s="415">
        <v>85</v>
      </c>
      <c r="I59" s="415">
        <v>85</v>
      </c>
      <c r="J59" s="415">
        <v>6</v>
      </c>
      <c r="K59" s="415">
        <v>6</v>
      </c>
      <c r="L59" s="415">
        <v>87</v>
      </c>
      <c r="M59" s="415">
        <v>87</v>
      </c>
      <c r="N59" s="415">
        <v>4</v>
      </c>
      <c r="O59" s="415">
        <v>4</v>
      </c>
      <c r="P59" s="415">
        <v>51</v>
      </c>
      <c r="Q59" s="415">
        <v>51</v>
      </c>
      <c r="R59" s="415">
        <v>12</v>
      </c>
      <c r="S59" s="415">
        <v>12</v>
      </c>
      <c r="T59" s="415">
        <v>51</v>
      </c>
      <c r="U59" s="415">
        <v>51</v>
      </c>
      <c r="V59" s="415">
        <v>4</v>
      </c>
      <c r="W59" s="415">
        <v>4</v>
      </c>
    </row>
    <row r="60" spans="1:23" ht="21" x14ac:dyDescent="0.2">
      <c r="A60" s="527"/>
      <c r="B60" s="425" t="s">
        <v>91</v>
      </c>
      <c r="C60" s="424"/>
      <c r="D60" s="415">
        <v>36</v>
      </c>
      <c r="E60" s="415">
        <v>36</v>
      </c>
      <c r="F60" s="415">
        <v>0</v>
      </c>
      <c r="G60" s="415">
        <v>0</v>
      </c>
      <c r="H60" s="415">
        <v>42</v>
      </c>
      <c r="I60" s="415">
        <v>42</v>
      </c>
      <c r="J60" s="415">
        <v>25</v>
      </c>
      <c r="K60" s="415">
        <v>25</v>
      </c>
      <c r="L60" s="415">
        <v>66</v>
      </c>
      <c r="M60" s="415">
        <v>66</v>
      </c>
      <c r="N60" s="415">
        <v>35</v>
      </c>
      <c r="O60" s="415">
        <v>35</v>
      </c>
      <c r="P60" s="415">
        <v>78</v>
      </c>
      <c r="Q60" s="415">
        <v>78</v>
      </c>
      <c r="R60" s="415">
        <v>39</v>
      </c>
      <c r="S60" s="415">
        <v>39</v>
      </c>
      <c r="T60" s="415">
        <v>49</v>
      </c>
      <c r="U60" s="415">
        <v>49</v>
      </c>
      <c r="V60" s="415">
        <v>0</v>
      </c>
      <c r="W60" s="415">
        <v>0</v>
      </c>
    </row>
    <row r="61" spans="1:23" ht="31.5" x14ac:dyDescent="0.2">
      <c r="A61" s="527"/>
      <c r="B61" s="425" t="s">
        <v>92</v>
      </c>
      <c r="C61" s="424"/>
      <c r="D61" s="415">
        <v>4</v>
      </c>
      <c r="E61" s="415">
        <v>4</v>
      </c>
      <c r="F61" s="415">
        <v>0</v>
      </c>
      <c r="G61" s="415">
        <v>0</v>
      </c>
      <c r="H61" s="416"/>
      <c r="I61" s="416"/>
      <c r="J61" s="416"/>
      <c r="K61" s="416"/>
      <c r="L61" s="416"/>
      <c r="M61" s="416"/>
      <c r="N61" s="416"/>
      <c r="O61" s="416"/>
      <c r="P61" s="416"/>
      <c r="Q61" s="416"/>
      <c r="R61" s="416"/>
      <c r="S61" s="416"/>
      <c r="T61" s="416"/>
      <c r="U61" s="416"/>
      <c r="V61" s="416"/>
      <c r="W61" s="416"/>
    </row>
    <row r="62" spans="1:23" ht="31.5" x14ac:dyDescent="0.2">
      <c r="A62" s="527"/>
      <c r="B62" s="425" t="s">
        <v>93</v>
      </c>
      <c r="C62" s="424"/>
      <c r="D62" s="415">
        <v>54</v>
      </c>
      <c r="E62" s="415">
        <v>54</v>
      </c>
      <c r="F62" s="415" t="s">
        <v>549</v>
      </c>
      <c r="G62" s="415" t="s">
        <v>549</v>
      </c>
      <c r="H62" s="415">
        <v>62</v>
      </c>
      <c r="I62" s="415">
        <v>62</v>
      </c>
      <c r="J62" s="415">
        <v>4</v>
      </c>
      <c r="K62" s="415">
        <v>4</v>
      </c>
      <c r="L62" s="415">
        <v>63</v>
      </c>
      <c r="M62" s="415">
        <v>63</v>
      </c>
      <c r="N62" s="415" t="s">
        <v>549</v>
      </c>
      <c r="O62" s="415" t="s">
        <v>549</v>
      </c>
      <c r="P62" s="415">
        <v>49</v>
      </c>
      <c r="Q62" s="415">
        <v>49</v>
      </c>
      <c r="R62" s="415">
        <v>7</v>
      </c>
      <c r="S62" s="415">
        <v>7</v>
      </c>
      <c r="T62" s="415">
        <v>53</v>
      </c>
      <c r="U62" s="415">
        <v>53</v>
      </c>
      <c r="V62" s="415" t="s">
        <v>549</v>
      </c>
      <c r="W62" s="415" t="s">
        <v>549</v>
      </c>
    </row>
    <row r="63" spans="1:23" ht="21" x14ac:dyDescent="0.2">
      <c r="A63" s="527"/>
      <c r="B63" s="425" t="s">
        <v>94</v>
      </c>
      <c r="C63" s="424"/>
      <c r="D63" s="415">
        <v>151</v>
      </c>
      <c r="E63" s="415">
        <v>151</v>
      </c>
      <c r="F63" s="415">
        <v>3</v>
      </c>
      <c r="G63" s="415">
        <v>3</v>
      </c>
      <c r="H63" s="415">
        <v>143</v>
      </c>
      <c r="I63" s="415">
        <v>143</v>
      </c>
      <c r="J63" s="415">
        <v>0</v>
      </c>
      <c r="K63" s="415">
        <v>0</v>
      </c>
      <c r="L63" s="415">
        <v>118</v>
      </c>
      <c r="M63" s="415">
        <v>118</v>
      </c>
      <c r="N63" s="415">
        <v>23</v>
      </c>
      <c r="O63" s="415">
        <v>23</v>
      </c>
      <c r="P63" s="415">
        <v>138</v>
      </c>
      <c r="Q63" s="415">
        <v>138</v>
      </c>
      <c r="R63" s="415" t="s">
        <v>549</v>
      </c>
      <c r="S63" s="415" t="s">
        <v>549</v>
      </c>
      <c r="T63" s="415">
        <v>120</v>
      </c>
      <c r="U63" s="415">
        <v>120</v>
      </c>
      <c r="V63" s="415" t="s">
        <v>549</v>
      </c>
      <c r="W63" s="415" t="s">
        <v>549</v>
      </c>
    </row>
    <row r="64" spans="1:23" ht="21" x14ac:dyDescent="0.2">
      <c r="A64" s="523"/>
      <c r="B64" s="425" t="s">
        <v>300</v>
      </c>
      <c r="C64" s="424"/>
      <c r="D64" s="415">
        <v>585</v>
      </c>
      <c r="E64" s="415">
        <v>440</v>
      </c>
      <c r="F64" s="415">
        <v>32</v>
      </c>
      <c r="G64" s="415">
        <v>32</v>
      </c>
      <c r="H64" s="415">
        <v>636</v>
      </c>
      <c r="I64" s="415">
        <v>444</v>
      </c>
      <c r="J64" s="415">
        <v>16</v>
      </c>
      <c r="K64" s="415">
        <v>16</v>
      </c>
      <c r="L64" s="415">
        <v>573</v>
      </c>
      <c r="M64" s="415">
        <v>362</v>
      </c>
      <c r="N64" s="415">
        <v>36</v>
      </c>
      <c r="O64" s="415">
        <v>36</v>
      </c>
      <c r="P64" s="415">
        <v>582</v>
      </c>
      <c r="Q64" s="415">
        <v>383</v>
      </c>
      <c r="R64" s="415">
        <v>14</v>
      </c>
      <c r="S64" s="415">
        <v>14</v>
      </c>
      <c r="T64" s="415">
        <v>721</v>
      </c>
      <c r="U64" s="415">
        <v>534</v>
      </c>
      <c r="V64" s="415">
        <v>52</v>
      </c>
      <c r="W64" s="415">
        <v>52</v>
      </c>
    </row>
    <row r="65" spans="1:23" ht="12.75" customHeight="1" x14ac:dyDescent="0.2">
      <c r="A65" s="526" t="s">
        <v>110</v>
      </c>
      <c r="B65" s="425" t="s">
        <v>271</v>
      </c>
      <c r="C65" s="424"/>
      <c r="D65" s="415">
        <v>55197</v>
      </c>
      <c r="E65" s="415">
        <v>53410</v>
      </c>
      <c r="F65" s="415">
        <v>4841</v>
      </c>
      <c r="G65" s="415">
        <v>4841</v>
      </c>
      <c r="H65" s="415">
        <v>55493</v>
      </c>
      <c r="I65" s="415">
        <v>53785</v>
      </c>
      <c r="J65" s="415">
        <v>4641</v>
      </c>
      <c r="K65" s="415">
        <v>4641</v>
      </c>
      <c r="L65" s="415">
        <v>54052</v>
      </c>
      <c r="M65" s="415">
        <v>52350</v>
      </c>
      <c r="N65" s="415">
        <v>4715</v>
      </c>
      <c r="O65" s="415">
        <v>4715</v>
      </c>
      <c r="P65" s="415">
        <v>50041</v>
      </c>
      <c r="Q65" s="415">
        <v>48372</v>
      </c>
      <c r="R65" s="415">
        <v>4589</v>
      </c>
      <c r="S65" s="415">
        <v>4589</v>
      </c>
      <c r="T65" s="415">
        <v>48618</v>
      </c>
      <c r="U65" s="415">
        <v>47051</v>
      </c>
      <c r="V65" s="415">
        <v>3965</v>
      </c>
      <c r="W65" s="415">
        <v>3965</v>
      </c>
    </row>
    <row r="66" spans="1:23" ht="31.5" x14ac:dyDescent="0.2">
      <c r="A66" s="527"/>
      <c r="B66" s="425" t="s">
        <v>84</v>
      </c>
      <c r="C66" s="424"/>
      <c r="D66" s="415">
        <v>1114</v>
      </c>
      <c r="E66" s="415">
        <v>1073</v>
      </c>
      <c r="F66" s="415">
        <v>154</v>
      </c>
      <c r="G66" s="415">
        <v>154</v>
      </c>
      <c r="H66" s="415">
        <v>987</v>
      </c>
      <c r="I66" s="415">
        <v>945</v>
      </c>
      <c r="J66" s="415">
        <v>133</v>
      </c>
      <c r="K66" s="415">
        <v>133</v>
      </c>
      <c r="L66" s="415">
        <v>885</v>
      </c>
      <c r="M66" s="415">
        <v>875</v>
      </c>
      <c r="N66" s="415">
        <v>103</v>
      </c>
      <c r="O66" s="415">
        <v>103</v>
      </c>
      <c r="P66" s="415">
        <v>837</v>
      </c>
      <c r="Q66" s="415">
        <v>829</v>
      </c>
      <c r="R66" s="415">
        <v>75</v>
      </c>
      <c r="S66" s="415">
        <v>75</v>
      </c>
      <c r="T66" s="415">
        <v>784</v>
      </c>
      <c r="U66" s="415">
        <v>778</v>
      </c>
      <c r="V66" s="415">
        <v>104</v>
      </c>
      <c r="W66" s="415">
        <v>104</v>
      </c>
    </row>
    <row r="67" spans="1:23" ht="21" x14ac:dyDescent="0.2">
      <c r="A67" s="527"/>
      <c r="B67" s="425" t="s">
        <v>85</v>
      </c>
      <c r="C67" s="424"/>
      <c r="D67" s="415">
        <v>12836</v>
      </c>
      <c r="E67" s="415">
        <v>12657</v>
      </c>
      <c r="F67" s="415">
        <v>1483</v>
      </c>
      <c r="G67" s="415">
        <v>1483</v>
      </c>
      <c r="H67" s="415">
        <v>12150</v>
      </c>
      <c r="I67" s="415">
        <v>12042</v>
      </c>
      <c r="J67" s="415">
        <v>1362</v>
      </c>
      <c r="K67" s="415">
        <v>1362</v>
      </c>
      <c r="L67" s="415">
        <v>11736</v>
      </c>
      <c r="M67" s="415">
        <v>11627</v>
      </c>
      <c r="N67" s="415">
        <v>1487</v>
      </c>
      <c r="O67" s="415">
        <v>1487</v>
      </c>
      <c r="P67" s="415">
        <v>10884</v>
      </c>
      <c r="Q67" s="415">
        <v>10796</v>
      </c>
      <c r="R67" s="415">
        <v>1217</v>
      </c>
      <c r="S67" s="415">
        <v>1217</v>
      </c>
      <c r="T67" s="415">
        <v>10090</v>
      </c>
      <c r="U67" s="415">
        <v>10002</v>
      </c>
      <c r="V67" s="415">
        <v>1093</v>
      </c>
      <c r="W67" s="415">
        <v>1093</v>
      </c>
    </row>
    <row r="68" spans="1:23" ht="42" x14ac:dyDescent="0.2">
      <c r="A68" s="527"/>
      <c r="B68" s="425" t="s">
        <v>86</v>
      </c>
      <c r="C68" s="424"/>
      <c r="D68" s="415">
        <v>30644</v>
      </c>
      <c r="E68" s="415">
        <v>30521</v>
      </c>
      <c r="F68" s="415">
        <v>2448</v>
      </c>
      <c r="G68" s="415">
        <v>2448</v>
      </c>
      <c r="H68" s="415">
        <v>32259</v>
      </c>
      <c r="I68" s="415">
        <v>32102</v>
      </c>
      <c r="J68" s="415">
        <v>2579</v>
      </c>
      <c r="K68" s="415">
        <v>2579</v>
      </c>
      <c r="L68" s="415">
        <v>32353</v>
      </c>
      <c r="M68" s="415">
        <v>32204</v>
      </c>
      <c r="N68" s="415">
        <v>2554</v>
      </c>
      <c r="O68" s="415">
        <v>2554</v>
      </c>
      <c r="P68" s="415">
        <v>29493</v>
      </c>
      <c r="Q68" s="415">
        <v>29367</v>
      </c>
      <c r="R68" s="415">
        <v>2823</v>
      </c>
      <c r="S68" s="415">
        <v>2823</v>
      </c>
      <c r="T68" s="415">
        <v>29090</v>
      </c>
      <c r="U68" s="415">
        <v>28958</v>
      </c>
      <c r="V68" s="415">
        <v>2224</v>
      </c>
      <c r="W68" s="415">
        <v>2224</v>
      </c>
    </row>
    <row r="69" spans="1:23" ht="21" x14ac:dyDescent="0.2">
      <c r="A69" s="527"/>
      <c r="B69" s="425" t="s">
        <v>87</v>
      </c>
      <c r="C69" s="424"/>
      <c r="D69" s="415">
        <v>1434</v>
      </c>
      <c r="E69" s="415">
        <v>1434</v>
      </c>
      <c r="F69" s="415">
        <v>89</v>
      </c>
      <c r="G69" s="415">
        <v>89</v>
      </c>
      <c r="H69" s="415">
        <v>1453</v>
      </c>
      <c r="I69" s="415">
        <v>1453</v>
      </c>
      <c r="J69" s="415">
        <v>85</v>
      </c>
      <c r="K69" s="415">
        <v>85</v>
      </c>
      <c r="L69" s="415">
        <v>1369</v>
      </c>
      <c r="M69" s="415">
        <v>1369</v>
      </c>
      <c r="N69" s="415">
        <v>88</v>
      </c>
      <c r="O69" s="415">
        <v>88</v>
      </c>
      <c r="P69" s="415">
        <v>1258</v>
      </c>
      <c r="Q69" s="415">
        <v>1258</v>
      </c>
      <c r="R69" s="415">
        <v>97</v>
      </c>
      <c r="S69" s="415">
        <v>97</v>
      </c>
      <c r="T69" s="415">
        <v>1136</v>
      </c>
      <c r="U69" s="415">
        <v>1136</v>
      </c>
      <c r="V69" s="415">
        <v>53</v>
      </c>
      <c r="W69" s="415">
        <v>53</v>
      </c>
    </row>
    <row r="70" spans="1:23" ht="21" x14ac:dyDescent="0.2">
      <c r="A70" s="527"/>
      <c r="B70" s="425" t="s">
        <v>88</v>
      </c>
      <c r="C70" s="424"/>
      <c r="D70" s="415">
        <v>1173</v>
      </c>
      <c r="E70" s="415">
        <v>1173</v>
      </c>
      <c r="F70" s="415">
        <v>141</v>
      </c>
      <c r="G70" s="415">
        <v>141</v>
      </c>
      <c r="H70" s="415">
        <v>1229</v>
      </c>
      <c r="I70" s="415">
        <v>1229</v>
      </c>
      <c r="J70" s="415">
        <v>121</v>
      </c>
      <c r="K70" s="415">
        <v>121</v>
      </c>
      <c r="L70" s="415">
        <v>1165</v>
      </c>
      <c r="M70" s="415">
        <v>1165</v>
      </c>
      <c r="N70" s="415">
        <v>169</v>
      </c>
      <c r="O70" s="415">
        <v>169</v>
      </c>
      <c r="P70" s="415">
        <v>1107</v>
      </c>
      <c r="Q70" s="415">
        <v>1107</v>
      </c>
      <c r="R70" s="415">
        <v>127</v>
      </c>
      <c r="S70" s="415">
        <v>127</v>
      </c>
      <c r="T70" s="415">
        <v>875</v>
      </c>
      <c r="U70" s="415">
        <v>875</v>
      </c>
      <c r="V70" s="415">
        <v>88</v>
      </c>
      <c r="W70" s="415">
        <v>88</v>
      </c>
    </row>
    <row r="71" spans="1:23" ht="21" x14ac:dyDescent="0.2">
      <c r="A71" s="527"/>
      <c r="B71" s="425" t="s">
        <v>89</v>
      </c>
      <c r="C71" s="424"/>
      <c r="D71" s="415">
        <v>180</v>
      </c>
      <c r="E71" s="415">
        <v>180</v>
      </c>
      <c r="F71" s="415">
        <v>18</v>
      </c>
      <c r="G71" s="415">
        <v>18</v>
      </c>
      <c r="H71" s="415">
        <v>182</v>
      </c>
      <c r="I71" s="415">
        <v>182</v>
      </c>
      <c r="J71" s="415">
        <v>23</v>
      </c>
      <c r="K71" s="415">
        <v>23</v>
      </c>
      <c r="L71" s="415">
        <v>185</v>
      </c>
      <c r="M71" s="415">
        <v>185</v>
      </c>
      <c r="N71" s="415">
        <v>11</v>
      </c>
      <c r="O71" s="415">
        <v>11</v>
      </c>
      <c r="P71" s="415">
        <v>138</v>
      </c>
      <c r="Q71" s="415">
        <v>138</v>
      </c>
      <c r="R71" s="415">
        <v>9</v>
      </c>
      <c r="S71" s="415">
        <v>9</v>
      </c>
      <c r="T71" s="415">
        <v>139</v>
      </c>
      <c r="U71" s="415">
        <v>139</v>
      </c>
      <c r="V71" s="415">
        <v>11</v>
      </c>
      <c r="W71" s="415">
        <v>11</v>
      </c>
    </row>
    <row r="72" spans="1:23" ht="21" x14ac:dyDescent="0.2">
      <c r="A72" s="527"/>
      <c r="B72" s="425" t="s">
        <v>548</v>
      </c>
      <c r="C72" s="424"/>
      <c r="D72" s="415">
        <v>51</v>
      </c>
      <c r="E72" s="415">
        <v>51</v>
      </c>
      <c r="F72" s="415" t="s">
        <v>549</v>
      </c>
      <c r="G72" s="415" t="s">
        <v>549</v>
      </c>
      <c r="H72" s="415">
        <v>63</v>
      </c>
      <c r="I72" s="415">
        <v>63</v>
      </c>
      <c r="J72" s="415" t="s">
        <v>549</v>
      </c>
      <c r="K72" s="415" t="s">
        <v>549</v>
      </c>
      <c r="L72" s="415">
        <v>48</v>
      </c>
      <c r="M72" s="415">
        <v>48</v>
      </c>
      <c r="N72" s="415">
        <v>5</v>
      </c>
      <c r="O72" s="415">
        <v>5</v>
      </c>
      <c r="P72" s="415">
        <v>33</v>
      </c>
      <c r="Q72" s="415">
        <v>33</v>
      </c>
      <c r="R72" s="415">
        <v>4</v>
      </c>
      <c r="S72" s="415">
        <v>4</v>
      </c>
      <c r="T72" s="415">
        <v>32</v>
      </c>
      <c r="U72" s="415">
        <v>32</v>
      </c>
      <c r="V72" s="415" t="s">
        <v>549</v>
      </c>
      <c r="W72" s="415" t="s">
        <v>549</v>
      </c>
    </row>
    <row r="73" spans="1:23" ht="31.5" x14ac:dyDescent="0.2">
      <c r="A73" s="527"/>
      <c r="B73" s="425" t="s">
        <v>90</v>
      </c>
      <c r="C73" s="424"/>
      <c r="D73" s="415">
        <v>499</v>
      </c>
      <c r="E73" s="415">
        <v>499</v>
      </c>
      <c r="F73" s="415">
        <v>37</v>
      </c>
      <c r="G73" s="415">
        <v>37</v>
      </c>
      <c r="H73" s="415">
        <v>441</v>
      </c>
      <c r="I73" s="415">
        <v>441</v>
      </c>
      <c r="J73" s="415">
        <v>33</v>
      </c>
      <c r="K73" s="415">
        <v>33</v>
      </c>
      <c r="L73" s="415">
        <v>447</v>
      </c>
      <c r="M73" s="415">
        <v>447</v>
      </c>
      <c r="N73" s="415">
        <v>39</v>
      </c>
      <c r="O73" s="415">
        <v>39</v>
      </c>
      <c r="P73" s="415">
        <v>367</v>
      </c>
      <c r="Q73" s="415">
        <v>367</v>
      </c>
      <c r="R73" s="415">
        <v>34</v>
      </c>
      <c r="S73" s="415">
        <v>34</v>
      </c>
      <c r="T73" s="415">
        <v>331</v>
      </c>
      <c r="U73" s="415">
        <v>331</v>
      </c>
      <c r="V73" s="415">
        <v>24</v>
      </c>
      <c r="W73" s="415">
        <v>24</v>
      </c>
    </row>
    <row r="74" spans="1:23" ht="21" x14ac:dyDescent="0.2">
      <c r="A74" s="527"/>
      <c r="B74" s="425" t="s">
        <v>91</v>
      </c>
      <c r="C74" s="424"/>
      <c r="D74" s="415">
        <v>8</v>
      </c>
      <c r="E74" s="415">
        <v>8</v>
      </c>
      <c r="F74" s="415" t="s">
        <v>549</v>
      </c>
      <c r="G74" s="415" t="s">
        <v>549</v>
      </c>
      <c r="H74" s="415">
        <v>8</v>
      </c>
      <c r="I74" s="415">
        <v>8</v>
      </c>
      <c r="J74" s="415">
        <v>0</v>
      </c>
      <c r="K74" s="415">
        <v>0</v>
      </c>
      <c r="L74" s="415">
        <v>12</v>
      </c>
      <c r="M74" s="415">
        <v>12</v>
      </c>
      <c r="N74" s="415" t="s">
        <v>549</v>
      </c>
      <c r="O74" s="415" t="s">
        <v>549</v>
      </c>
      <c r="P74" s="415">
        <v>7</v>
      </c>
      <c r="Q74" s="415">
        <v>7</v>
      </c>
      <c r="R74" s="415">
        <v>0</v>
      </c>
      <c r="S74" s="415">
        <v>0</v>
      </c>
      <c r="T74" s="415">
        <v>5</v>
      </c>
      <c r="U74" s="415">
        <v>5</v>
      </c>
      <c r="V74" s="415">
        <v>0</v>
      </c>
      <c r="W74" s="415">
        <v>0</v>
      </c>
    </row>
    <row r="75" spans="1:23" ht="31.5" x14ac:dyDescent="0.2">
      <c r="A75" s="527"/>
      <c r="B75" s="425" t="s">
        <v>92</v>
      </c>
      <c r="C75" s="424"/>
      <c r="D75" s="415">
        <v>3</v>
      </c>
      <c r="E75" s="415">
        <v>3</v>
      </c>
      <c r="F75" s="415">
        <v>0</v>
      </c>
      <c r="G75" s="415">
        <v>0</v>
      </c>
      <c r="H75" s="415">
        <v>4</v>
      </c>
      <c r="I75" s="415">
        <v>4</v>
      </c>
      <c r="J75" s="415" t="s">
        <v>549</v>
      </c>
      <c r="K75" s="415" t="s">
        <v>549</v>
      </c>
      <c r="L75" s="415" t="s">
        <v>549</v>
      </c>
      <c r="M75" s="415" t="s">
        <v>549</v>
      </c>
      <c r="N75" s="415">
        <v>0</v>
      </c>
      <c r="O75" s="415">
        <v>0</v>
      </c>
      <c r="P75" s="415" t="s">
        <v>549</v>
      </c>
      <c r="Q75" s="415" t="s">
        <v>549</v>
      </c>
      <c r="R75" s="415">
        <v>0</v>
      </c>
      <c r="S75" s="415">
        <v>0</v>
      </c>
      <c r="T75" s="416"/>
      <c r="U75" s="416"/>
      <c r="V75" s="416"/>
      <c r="W75" s="416"/>
    </row>
    <row r="76" spans="1:23" ht="31.5" x14ac:dyDescent="0.2">
      <c r="A76" s="527"/>
      <c r="B76" s="425" t="s">
        <v>93</v>
      </c>
      <c r="C76" s="424"/>
      <c r="D76" s="415">
        <v>617</v>
      </c>
      <c r="E76" s="415">
        <v>616</v>
      </c>
      <c r="F76" s="415">
        <v>29</v>
      </c>
      <c r="G76" s="415">
        <v>29</v>
      </c>
      <c r="H76" s="415">
        <v>674</v>
      </c>
      <c r="I76" s="415">
        <v>674</v>
      </c>
      <c r="J76" s="415">
        <v>45</v>
      </c>
      <c r="K76" s="415">
        <v>45</v>
      </c>
      <c r="L76" s="415">
        <v>677</v>
      </c>
      <c r="M76" s="415">
        <v>677</v>
      </c>
      <c r="N76" s="415">
        <v>56</v>
      </c>
      <c r="O76" s="415">
        <v>56</v>
      </c>
      <c r="P76" s="415">
        <v>606</v>
      </c>
      <c r="Q76" s="415">
        <v>606</v>
      </c>
      <c r="R76" s="415">
        <v>30</v>
      </c>
      <c r="S76" s="415">
        <v>30</v>
      </c>
      <c r="T76" s="415">
        <v>550</v>
      </c>
      <c r="U76" s="415">
        <v>550</v>
      </c>
      <c r="V76" s="415">
        <v>41</v>
      </c>
      <c r="W76" s="415">
        <v>41</v>
      </c>
    </row>
    <row r="77" spans="1:23" ht="21" x14ac:dyDescent="0.2">
      <c r="A77" s="527"/>
      <c r="B77" s="425" t="s">
        <v>94</v>
      </c>
      <c r="C77" s="424"/>
      <c r="D77" s="415">
        <v>1402</v>
      </c>
      <c r="E77" s="415">
        <v>1400</v>
      </c>
      <c r="F77" s="415">
        <v>73</v>
      </c>
      <c r="G77" s="415">
        <v>73</v>
      </c>
      <c r="H77" s="415">
        <v>1247</v>
      </c>
      <c r="I77" s="415">
        <v>1221</v>
      </c>
      <c r="J77" s="415">
        <v>16</v>
      </c>
      <c r="K77" s="415">
        <v>16</v>
      </c>
      <c r="L77" s="415">
        <v>1053</v>
      </c>
      <c r="M77" s="415">
        <v>1036</v>
      </c>
      <c r="N77" s="415">
        <v>19</v>
      </c>
      <c r="O77" s="415">
        <v>19</v>
      </c>
      <c r="P77" s="415">
        <v>1259</v>
      </c>
      <c r="Q77" s="415">
        <v>1242</v>
      </c>
      <c r="R77" s="415">
        <v>14</v>
      </c>
      <c r="S77" s="415">
        <v>14</v>
      </c>
      <c r="T77" s="415">
        <v>1217</v>
      </c>
      <c r="U77" s="415">
        <v>1212</v>
      </c>
      <c r="V77" s="415">
        <v>71</v>
      </c>
      <c r="W77" s="415">
        <v>71</v>
      </c>
    </row>
    <row r="78" spans="1:23" ht="21" x14ac:dyDescent="0.2">
      <c r="A78" s="523"/>
      <c r="B78" s="425" t="s">
        <v>300</v>
      </c>
      <c r="C78" s="424"/>
      <c r="D78" s="415">
        <v>5236</v>
      </c>
      <c r="E78" s="415">
        <v>3795</v>
      </c>
      <c r="F78" s="415">
        <v>366</v>
      </c>
      <c r="G78" s="415">
        <v>366</v>
      </c>
      <c r="H78" s="415">
        <v>4796</v>
      </c>
      <c r="I78" s="415">
        <v>3421</v>
      </c>
      <c r="J78" s="415">
        <v>241</v>
      </c>
      <c r="K78" s="415">
        <v>241</v>
      </c>
      <c r="L78" s="415">
        <v>4106</v>
      </c>
      <c r="M78" s="415">
        <v>2689</v>
      </c>
      <c r="N78" s="415">
        <v>182</v>
      </c>
      <c r="O78" s="415">
        <v>182</v>
      </c>
      <c r="P78" s="415">
        <v>4026</v>
      </c>
      <c r="Q78" s="415">
        <v>2596</v>
      </c>
      <c r="R78" s="415">
        <v>158</v>
      </c>
      <c r="S78" s="415">
        <v>158</v>
      </c>
      <c r="T78" s="415">
        <v>4344</v>
      </c>
      <c r="U78" s="415">
        <v>3008</v>
      </c>
      <c r="V78" s="415">
        <v>251</v>
      </c>
      <c r="W78" s="415">
        <v>251</v>
      </c>
    </row>
    <row r="79" spans="1:23" ht="12.75" customHeight="1" x14ac:dyDescent="0.2">
      <c r="A79" s="526" t="s">
        <v>111</v>
      </c>
      <c r="B79" s="425" t="s">
        <v>271</v>
      </c>
      <c r="C79" s="424"/>
      <c r="D79" s="415">
        <v>5480</v>
      </c>
      <c r="E79" s="415">
        <v>5277</v>
      </c>
      <c r="F79" s="415">
        <v>374</v>
      </c>
      <c r="G79" s="415">
        <v>374</v>
      </c>
      <c r="H79" s="415">
        <v>5689</v>
      </c>
      <c r="I79" s="415">
        <v>5373</v>
      </c>
      <c r="J79" s="415">
        <v>573</v>
      </c>
      <c r="K79" s="415">
        <v>573</v>
      </c>
      <c r="L79" s="415">
        <v>5786</v>
      </c>
      <c r="M79" s="415">
        <v>5499</v>
      </c>
      <c r="N79" s="415">
        <v>467</v>
      </c>
      <c r="O79" s="415">
        <v>467</v>
      </c>
      <c r="P79" s="415">
        <v>5266</v>
      </c>
      <c r="Q79" s="415">
        <v>4830</v>
      </c>
      <c r="R79" s="415">
        <v>358</v>
      </c>
      <c r="S79" s="415">
        <v>358</v>
      </c>
      <c r="T79" s="415">
        <v>5040</v>
      </c>
      <c r="U79" s="415">
        <v>4631</v>
      </c>
      <c r="V79" s="415">
        <v>265</v>
      </c>
      <c r="W79" s="415">
        <v>265</v>
      </c>
    </row>
    <row r="80" spans="1:23" ht="31.5" x14ac:dyDescent="0.2">
      <c r="A80" s="527"/>
      <c r="B80" s="425" t="s">
        <v>84</v>
      </c>
      <c r="C80" s="424"/>
      <c r="D80" s="415">
        <v>27</v>
      </c>
      <c r="E80" s="415">
        <v>23</v>
      </c>
      <c r="F80" s="415">
        <v>14</v>
      </c>
      <c r="G80" s="415">
        <v>14</v>
      </c>
      <c r="H80" s="415">
        <v>40</v>
      </c>
      <c r="I80" s="415">
        <v>28</v>
      </c>
      <c r="J80" s="415">
        <v>0</v>
      </c>
      <c r="K80" s="415">
        <v>0</v>
      </c>
      <c r="L80" s="415">
        <v>17</v>
      </c>
      <c r="M80" s="415">
        <v>10</v>
      </c>
      <c r="N80" s="415" t="s">
        <v>549</v>
      </c>
      <c r="O80" s="415" t="s">
        <v>549</v>
      </c>
      <c r="P80" s="415">
        <v>42</v>
      </c>
      <c r="Q80" s="415">
        <v>17</v>
      </c>
      <c r="R80" s="415" t="s">
        <v>549</v>
      </c>
      <c r="S80" s="415" t="s">
        <v>549</v>
      </c>
      <c r="T80" s="415">
        <v>32</v>
      </c>
      <c r="U80" s="415">
        <v>12</v>
      </c>
      <c r="V80" s="415">
        <v>0</v>
      </c>
      <c r="W80" s="415">
        <v>0</v>
      </c>
    </row>
    <row r="81" spans="1:23" ht="21" x14ac:dyDescent="0.2">
      <c r="A81" s="527"/>
      <c r="B81" s="425" t="s">
        <v>85</v>
      </c>
      <c r="C81" s="424"/>
      <c r="D81" s="415">
        <v>809</v>
      </c>
      <c r="E81" s="415">
        <v>768</v>
      </c>
      <c r="F81" s="415">
        <v>80</v>
      </c>
      <c r="G81" s="415">
        <v>80</v>
      </c>
      <c r="H81" s="415">
        <v>947</v>
      </c>
      <c r="I81" s="415">
        <v>886</v>
      </c>
      <c r="J81" s="415">
        <v>137</v>
      </c>
      <c r="K81" s="415">
        <v>137</v>
      </c>
      <c r="L81" s="415">
        <v>981</v>
      </c>
      <c r="M81" s="415">
        <v>910</v>
      </c>
      <c r="N81" s="415">
        <v>123</v>
      </c>
      <c r="O81" s="415">
        <v>123</v>
      </c>
      <c r="P81" s="415">
        <v>845</v>
      </c>
      <c r="Q81" s="415">
        <v>757</v>
      </c>
      <c r="R81" s="415">
        <v>68</v>
      </c>
      <c r="S81" s="415">
        <v>68</v>
      </c>
      <c r="T81" s="415">
        <v>761</v>
      </c>
      <c r="U81" s="415">
        <v>697</v>
      </c>
      <c r="V81" s="415">
        <v>72</v>
      </c>
      <c r="W81" s="415">
        <v>72</v>
      </c>
    </row>
    <row r="82" spans="1:23" ht="42" x14ac:dyDescent="0.2">
      <c r="A82" s="527"/>
      <c r="B82" s="425" t="s">
        <v>86</v>
      </c>
      <c r="C82" s="424"/>
      <c r="D82" s="415">
        <v>3580</v>
      </c>
      <c r="E82" s="415">
        <v>3537</v>
      </c>
      <c r="F82" s="415">
        <v>251</v>
      </c>
      <c r="G82" s="415">
        <v>251</v>
      </c>
      <c r="H82" s="415">
        <v>3688</v>
      </c>
      <c r="I82" s="415">
        <v>3591</v>
      </c>
      <c r="J82" s="415">
        <v>360</v>
      </c>
      <c r="K82" s="415">
        <v>360</v>
      </c>
      <c r="L82" s="415">
        <v>3829</v>
      </c>
      <c r="M82" s="415">
        <v>3750</v>
      </c>
      <c r="N82" s="415">
        <v>296</v>
      </c>
      <c r="O82" s="415">
        <v>296</v>
      </c>
      <c r="P82" s="415">
        <v>3351</v>
      </c>
      <c r="Q82" s="415">
        <v>3284</v>
      </c>
      <c r="R82" s="415">
        <v>245</v>
      </c>
      <c r="S82" s="415">
        <v>245</v>
      </c>
      <c r="T82" s="415">
        <v>3193</v>
      </c>
      <c r="U82" s="415">
        <v>3115</v>
      </c>
      <c r="V82" s="415">
        <v>149</v>
      </c>
      <c r="W82" s="415">
        <v>149</v>
      </c>
    </row>
    <row r="83" spans="1:23" ht="21" x14ac:dyDescent="0.2">
      <c r="A83" s="527"/>
      <c r="B83" s="425" t="s">
        <v>87</v>
      </c>
      <c r="C83" s="424"/>
      <c r="D83" s="415">
        <v>124</v>
      </c>
      <c r="E83" s="415">
        <v>124</v>
      </c>
      <c r="F83" s="415" t="s">
        <v>549</v>
      </c>
      <c r="G83" s="415" t="s">
        <v>549</v>
      </c>
      <c r="H83" s="415">
        <v>191</v>
      </c>
      <c r="I83" s="415">
        <v>191</v>
      </c>
      <c r="J83" s="415">
        <v>22</v>
      </c>
      <c r="K83" s="415">
        <v>22</v>
      </c>
      <c r="L83" s="415">
        <v>183</v>
      </c>
      <c r="M83" s="415">
        <v>183</v>
      </c>
      <c r="N83" s="415">
        <v>8</v>
      </c>
      <c r="O83" s="415">
        <v>8</v>
      </c>
      <c r="P83" s="415">
        <v>160</v>
      </c>
      <c r="Q83" s="415">
        <v>160</v>
      </c>
      <c r="R83" s="415">
        <v>5</v>
      </c>
      <c r="S83" s="415">
        <v>5</v>
      </c>
      <c r="T83" s="415">
        <v>111</v>
      </c>
      <c r="U83" s="415">
        <v>111</v>
      </c>
      <c r="V83" s="415">
        <v>6</v>
      </c>
      <c r="W83" s="415">
        <v>6</v>
      </c>
    </row>
    <row r="84" spans="1:23" ht="21" x14ac:dyDescent="0.2">
      <c r="A84" s="527"/>
      <c r="B84" s="425" t="s">
        <v>88</v>
      </c>
      <c r="C84" s="424"/>
      <c r="D84" s="415">
        <v>86</v>
      </c>
      <c r="E84" s="415">
        <v>86</v>
      </c>
      <c r="F84" s="415" t="s">
        <v>549</v>
      </c>
      <c r="G84" s="415" t="s">
        <v>549</v>
      </c>
      <c r="H84" s="415">
        <v>134</v>
      </c>
      <c r="I84" s="415">
        <v>134</v>
      </c>
      <c r="J84" s="415">
        <v>18</v>
      </c>
      <c r="K84" s="415">
        <v>18</v>
      </c>
      <c r="L84" s="415">
        <v>162</v>
      </c>
      <c r="M84" s="415">
        <v>162</v>
      </c>
      <c r="N84" s="415">
        <v>4</v>
      </c>
      <c r="O84" s="415">
        <v>4</v>
      </c>
      <c r="P84" s="415">
        <v>121</v>
      </c>
      <c r="Q84" s="415">
        <v>121</v>
      </c>
      <c r="R84" s="415">
        <v>12</v>
      </c>
      <c r="S84" s="415">
        <v>12</v>
      </c>
      <c r="T84" s="415">
        <v>88</v>
      </c>
      <c r="U84" s="415">
        <v>88</v>
      </c>
      <c r="V84" s="415">
        <v>5</v>
      </c>
      <c r="W84" s="415">
        <v>5</v>
      </c>
    </row>
    <row r="85" spans="1:23" ht="21" x14ac:dyDescent="0.2">
      <c r="A85" s="527"/>
      <c r="B85" s="425" t="s">
        <v>89</v>
      </c>
      <c r="C85" s="424"/>
      <c r="D85" s="415">
        <v>13</v>
      </c>
      <c r="E85" s="415">
        <v>13</v>
      </c>
      <c r="F85" s="415">
        <v>0</v>
      </c>
      <c r="G85" s="415">
        <v>0</v>
      </c>
      <c r="H85" s="415" t="s">
        <v>549</v>
      </c>
      <c r="I85" s="415" t="s">
        <v>549</v>
      </c>
      <c r="J85" s="415" t="s">
        <v>549</v>
      </c>
      <c r="K85" s="415" t="s">
        <v>549</v>
      </c>
      <c r="L85" s="415">
        <v>11</v>
      </c>
      <c r="M85" s="415">
        <v>11</v>
      </c>
      <c r="N85" s="415" t="s">
        <v>549</v>
      </c>
      <c r="O85" s="415" t="s">
        <v>549</v>
      </c>
      <c r="P85" s="415">
        <v>11</v>
      </c>
      <c r="Q85" s="415">
        <v>11</v>
      </c>
      <c r="R85" s="415" t="s">
        <v>549</v>
      </c>
      <c r="S85" s="415" t="s">
        <v>549</v>
      </c>
      <c r="T85" s="415" t="s">
        <v>549</v>
      </c>
      <c r="U85" s="415" t="s">
        <v>549</v>
      </c>
      <c r="V85" s="415" t="s">
        <v>549</v>
      </c>
      <c r="W85" s="415" t="s">
        <v>549</v>
      </c>
    </row>
    <row r="86" spans="1:23" ht="21" x14ac:dyDescent="0.2">
      <c r="A86" s="527"/>
      <c r="B86" s="425" t="s">
        <v>548</v>
      </c>
      <c r="C86" s="424"/>
      <c r="D86" s="415" t="s">
        <v>549</v>
      </c>
      <c r="E86" s="415" t="s">
        <v>549</v>
      </c>
      <c r="F86" s="415" t="s">
        <v>549</v>
      </c>
      <c r="G86" s="415" t="s">
        <v>549</v>
      </c>
      <c r="H86" s="415">
        <v>8</v>
      </c>
      <c r="I86" s="415">
        <v>8</v>
      </c>
      <c r="J86" s="415">
        <v>0</v>
      </c>
      <c r="K86" s="415">
        <v>0</v>
      </c>
      <c r="L86" s="415" t="s">
        <v>549</v>
      </c>
      <c r="M86" s="415" t="s">
        <v>549</v>
      </c>
      <c r="N86" s="415">
        <v>0</v>
      </c>
      <c r="O86" s="415">
        <v>0</v>
      </c>
      <c r="P86" s="415">
        <v>3</v>
      </c>
      <c r="Q86" s="415">
        <v>3</v>
      </c>
      <c r="R86" s="415" t="s">
        <v>549</v>
      </c>
      <c r="S86" s="415" t="s">
        <v>549</v>
      </c>
      <c r="T86" s="415" t="s">
        <v>549</v>
      </c>
      <c r="U86" s="415" t="s">
        <v>549</v>
      </c>
      <c r="V86" s="415">
        <v>0</v>
      </c>
      <c r="W86" s="415">
        <v>0</v>
      </c>
    </row>
    <row r="87" spans="1:23" ht="31.5" x14ac:dyDescent="0.2">
      <c r="A87" s="527"/>
      <c r="B87" s="425" t="s">
        <v>90</v>
      </c>
      <c r="C87" s="424"/>
      <c r="D87" s="415">
        <v>66</v>
      </c>
      <c r="E87" s="415">
        <v>66</v>
      </c>
      <c r="F87" s="415">
        <v>8</v>
      </c>
      <c r="G87" s="415">
        <v>8</v>
      </c>
      <c r="H87" s="415">
        <v>73</v>
      </c>
      <c r="I87" s="415">
        <v>73</v>
      </c>
      <c r="J87" s="415">
        <v>16</v>
      </c>
      <c r="K87" s="415">
        <v>16</v>
      </c>
      <c r="L87" s="415">
        <v>85</v>
      </c>
      <c r="M87" s="415">
        <v>85</v>
      </c>
      <c r="N87" s="415">
        <v>10</v>
      </c>
      <c r="O87" s="415">
        <v>10</v>
      </c>
      <c r="P87" s="415">
        <v>48</v>
      </c>
      <c r="Q87" s="415">
        <v>48</v>
      </c>
      <c r="R87" s="415">
        <v>7</v>
      </c>
      <c r="S87" s="415">
        <v>7</v>
      </c>
      <c r="T87" s="415">
        <v>32</v>
      </c>
      <c r="U87" s="415">
        <v>32</v>
      </c>
      <c r="V87" s="415" t="s">
        <v>549</v>
      </c>
      <c r="W87" s="415" t="s">
        <v>549</v>
      </c>
    </row>
    <row r="88" spans="1:23" ht="21" x14ac:dyDescent="0.2">
      <c r="A88" s="527"/>
      <c r="B88" s="425" t="s">
        <v>91</v>
      </c>
      <c r="C88" s="424"/>
      <c r="D88" s="416"/>
      <c r="E88" s="416"/>
      <c r="F88" s="416"/>
      <c r="G88" s="416"/>
      <c r="H88" s="416"/>
      <c r="I88" s="416"/>
      <c r="J88" s="416"/>
      <c r="K88" s="416"/>
      <c r="L88" s="416"/>
      <c r="M88" s="416"/>
      <c r="N88" s="416"/>
      <c r="O88" s="416"/>
      <c r="P88" s="416"/>
      <c r="Q88" s="416"/>
      <c r="R88" s="416"/>
      <c r="S88" s="416"/>
      <c r="T88" s="416"/>
      <c r="U88" s="416"/>
      <c r="V88" s="416"/>
      <c r="W88" s="416"/>
    </row>
    <row r="89" spans="1:23" ht="31.5" x14ac:dyDescent="0.2">
      <c r="A89" s="527"/>
      <c r="B89" s="425" t="s">
        <v>92</v>
      </c>
      <c r="C89" s="424"/>
      <c r="D89" s="415" t="s">
        <v>549</v>
      </c>
      <c r="E89" s="415" t="s">
        <v>549</v>
      </c>
      <c r="F89" s="415" t="s">
        <v>549</v>
      </c>
      <c r="G89" s="415" t="s">
        <v>549</v>
      </c>
      <c r="H89" s="415" t="s">
        <v>549</v>
      </c>
      <c r="I89" s="415" t="s">
        <v>549</v>
      </c>
      <c r="J89" s="415" t="s">
        <v>549</v>
      </c>
      <c r="K89" s="415" t="s">
        <v>549</v>
      </c>
      <c r="L89" s="415" t="s">
        <v>549</v>
      </c>
      <c r="M89" s="415" t="s">
        <v>549</v>
      </c>
      <c r="N89" s="415" t="s">
        <v>549</v>
      </c>
      <c r="O89" s="415" t="s">
        <v>549</v>
      </c>
      <c r="P89" s="415">
        <v>3</v>
      </c>
      <c r="Q89" s="415">
        <v>3</v>
      </c>
      <c r="R89" s="415" t="s">
        <v>549</v>
      </c>
      <c r="S89" s="415" t="s">
        <v>549</v>
      </c>
      <c r="T89" s="415" t="s">
        <v>549</v>
      </c>
      <c r="U89" s="415" t="s">
        <v>549</v>
      </c>
      <c r="V89" s="415">
        <v>0</v>
      </c>
      <c r="W89" s="415">
        <v>0</v>
      </c>
    </row>
    <row r="90" spans="1:23" ht="31.5" x14ac:dyDescent="0.2">
      <c r="A90" s="527"/>
      <c r="B90" s="425" t="s">
        <v>93</v>
      </c>
      <c r="C90" s="424"/>
      <c r="D90" s="415">
        <v>44</v>
      </c>
      <c r="E90" s="415">
        <v>44</v>
      </c>
      <c r="F90" s="415">
        <v>0</v>
      </c>
      <c r="G90" s="415">
        <v>0</v>
      </c>
      <c r="H90" s="415">
        <v>57</v>
      </c>
      <c r="I90" s="415">
        <v>57</v>
      </c>
      <c r="J90" s="415">
        <v>9</v>
      </c>
      <c r="K90" s="415">
        <v>9</v>
      </c>
      <c r="L90" s="415">
        <v>60</v>
      </c>
      <c r="M90" s="415">
        <v>60</v>
      </c>
      <c r="N90" s="415">
        <v>8</v>
      </c>
      <c r="O90" s="415">
        <v>8</v>
      </c>
      <c r="P90" s="415">
        <v>40</v>
      </c>
      <c r="Q90" s="415">
        <v>40</v>
      </c>
      <c r="R90" s="415">
        <v>4</v>
      </c>
      <c r="S90" s="415">
        <v>4</v>
      </c>
      <c r="T90" s="415">
        <v>33</v>
      </c>
      <c r="U90" s="415">
        <v>33</v>
      </c>
      <c r="V90" s="415" t="s">
        <v>549</v>
      </c>
      <c r="W90" s="415" t="s">
        <v>549</v>
      </c>
    </row>
    <row r="91" spans="1:23" ht="21" x14ac:dyDescent="0.2">
      <c r="A91" s="527"/>
      <c r="B91" s="425" t="s">
        <v>94</v>
      </c>
      <c r="C91" s="424"/>
      <c r="D91" s="415">
        <v>388</v>
      </c>
      <c r="E91" s="415">
        <v>388</v>
      </c>
      <c r="F91" s="415">
        <v>0</v>
      </c>
      <c r="G91" s="415">
        <v>0</v>
      </c>
      <c r="H91" s="415">
        <v>177</v>
      </c>
      <c r="I91" s="415">
        <v>177</v>
      </c>
      <c r="J91" s="415" t="s">
        <v>549</v>
      </c>
      <c r="K91" s="415" t="s">
        <v>549</v>
      </c>
      <c r="L91" s="415">
        <v>117</v>
      </c>
      <c r="M91" s="415">
        <v>117</v>
      </c>
      <c r="N91" s="415">
        <v>3</v>
      </c>
      <c r="O91" s="415">
        <v>3</v>
      </c>
      <c r="P91" s="415">
        <v>201</v>
      </c>
      <c r="Q91" s="415">
        <v>201</v>
      </c>
      <c r="R91" s="415">
        <v>0</v>
      </c>
      <c r="S91" s="415">
        <v>0</v>
      </c>
      <c r="T91" s="415">
        <v>195</v>
      </c>
      <c r="U91" s="415">
        <v>195</v>
      </c>
      <c r="V91" s="415" t="s">
        <v>549</v>
      </c>
      <c r="W91" s="415" t="s">
        <v>549</v>
      </c>
    </row>
    <row r="92" spans="1:23" ht="21" x14ac:dyDescent="0.2">
      <c r="A92" s="523"/>
      <c r="B92" s="425" t="s">
        <v>300</v>
      </c>
      <c r="C92" s="424"/>
      <c r="D92" s="415">
        <v>335</v>
      </c>
      <c r="E92" s="415">
        <v>220</v>
      </c>
      <c r="F92" s="415">
        <v>12</v>
      </c>
      <c r="G92" s="415">
        <v>12</v>
      </c>
      <c r="H92" s="415">
        <v>366</v>
      </c>
      <c r="I92" s="415">
        <v>220</v>
      </c>
      <c r="J92" s="415">
        <v>7</v>
      </c>
      <c r="K92" s="415">
        <v>7</v>
      </c>
      <c r="L92" s="415">
        <v>335</v>
      </c>
      <c r="M92" s="415">
        <v>205</v>
      </c>
      <c r="N92" s="415">
        <v>7</v>
      </c>
      <c r="O92" s="415">
        <v>7</v>
      </c>
      <c r="P92" s="415">
        <v>441</v>
      </c>
      <c r="Q92" s="415">
        <v>185</v>
      </c>
      <c r="R92" s="415">
        <v>12</v>
      </c>
      <c r="S92" s="415">
        <v>12</v>
      </c>
      <c r="T92" s="415">
        <v>579</v>
      </c>
      <c r="U92" s="415">
        <v>332</v>
      </c>
      <c r="V92" s="415">
        <v>27</v>
      </c>
      <c r="W92" s="415">
        <v>27</v>
      </c>
    </row>
    <row r="93" spans="1:23" ht="12.75" customHeight="1" x14ac:dyDescent="0.2">
      <c r="A93" s="526" t="s">
        <v>112</v>
      </c>
      <c r="B93" s="425" t="s">
        <v>271</v>
      </c>
      <c r="C93" s="424"/>
      <c r="D93" s="415">
        <v>110100</v>
      </c>
      <c r="E93" s="415">
        <v>106823</v>
      </c>
      <c r="F93" s="415">
        <v>11440</v>
      </c>
      <c r="G93" s="415">
        <v>11440</v>
      </c>
      <c r="H93" s="415">
        <v>114640</v>
      </c>
      <c r="I93" s="415">
        <v>110387</v>
      </c>
      <c r="J93" s="415">
        <v>10144</v>
      </c>
      <c r="K93" s="415">
        <v>10144</v>
      </c>
      <c r="L93" s="415">
        <v>111743</v>
      </c>
      <c r="M93" s="415">
        <v>108186</v>
      </c>
      <c r="N93" s="415">
        <v>11527</v>
      </c>
      <c r="O93" s="415">
        <v>11527</v>
      </c>
      <c r="P93" s="415">
        <v>107599</v>
      </c>
      <c r="Q93" s="415">
        <v>103731</v>
      </c>
      <c r="R93" s="415">
        <v>12393</v>
      </c>
      <c r="S93" s="415">
        <v>12393</v>
      </c>
      <c r="T93" s="415">
        <v>104692</v>
      </c>
      <c r="U93" s="415">
        <v>100892</v>
      </c>
      <c r="V93" s="415">
        <v>10402</v>
      </c>
      <c r="W93" s="415">
        <v>10402</v>
      </c>
    </row>
    <row r="94" spans="1:23" ht="31.5" x14ac:dyDescent="0.2">
      <c r="A94" s="527"/>
      <c r="B94" s="425" t="s">
        <v>84</v>
      </c>
      <c r="C94" s="424"/>
      <c r="D94" s="415">
        <v>1076</v>
      </c>
      <c r="E94" s="415">
        <v>1022</v>
      </c>
      <c r="F94" s="415">
        <v>105</v>
      </c>
      <c r="G94" s="415">
        <v>105</v>
      </c>
      <c r="H94" s="415">
        <v>1062</v>
      </c>
      <c r="I94" s="415">
        <v>998</v>
      </c>
      <c r="J94" s="415">
        <v>101</v>
      </c>
      <c r="K94" s="415">
        <v>101</v>
      </c>
      <c r="L94" s="415">
        <v>968</v>
      </c>
      <c r="M94" s="415">
        <v>899</v>
      </c>
      <c r="N94" s="415">
        <v>109</v>
      </c>
      <c r="O94" s="415">
        <v>109</v>
      </c>
      <c r="P94" s="415">
        <v>905</v>
      </c>
      <c r="Q94" s="415">
        <v>848</v>
      </c>
      <c r="R94" s="415">
        <v>115</v>
      </c>
      <c r="S94" s="415">
        <v>115</v>
      </c>
      <c r="T94" s="415">
        <v>944</v>
      </c>
      <c r="U94" s="415">
        <v>875</v>
      </c>
      <c r="V94" s="415">
        <v>93</v>
      </c>
      <c r="W94" s="415">
        <v>93</v>
      </c>
    </row>
    <row r="95" spans="1:23" ht="21" x14ac:dyDescent="0.2">
      <c r="A95" s="527"/>
      <c r="B95" s="425" t="s">
        <v>85</v>
      </c>
      <c r="C95" s="424"/>
      <c r="D95" s="415">
        <v>22814</v>
      </c>
      <c r="E95" s="415">
        <v>22666</v>
      </c>
      <c r="F95" s="415">
        <v>2833</v>
      </c>
      <c r="G95" s="415">
        <v>2833</v>
      </c>
      <c r="H95" s="415">
        <v>22523</v>
      </c>
      <c r="I95" s="415">
        <v>22319</v>
      </c>
      <c r="J95" s="415">
        <v>2306</v>
      </c>
      <c r="K95" s="415">
        <v>2306</v>
      </c>
      <c r="L95" s="415">
        <v>20758</v>
      </c>
      <c r="M95" s="415">
        <v>20585</v>
      </c>
      <c r="N95" s="415">
        <v>2638</v>
      </c>
      <c r="O95" s="415">
        <v>2638</v>
      </c>
      <c r="P95" s="415">
        <v>19756</v>
      </c>
      <c r="Q95" s="415">
        <v>19561</v>
      </c>
      <c r="R95" s="415">
        <v>2719</v>
      </c>
      <c r="S95" s="415">
        <v>2719</v>
      </c>
      <c r="T95" s="415">
        <v>18758</v>
      </c>
      <c r="U95" s="415">
        <v>18597</v>
      </c>
      <c r="V95" s="415">
        <v>2391</v>
      </c>
      <c r="W95" s="415">
        <v>2391</v>
      </c>
    </row>
    <row r="96" spans="1:23" ht="42" x14ac:dyDescent="0.2">
      <c r="A96" s="527"/>
      <c r="B96" s="425" t="s">
        <v>86</v>
      </c>
      <c r="C96" s="424"/>
      <c r="D96" s="415">
        <v>63578</v>
      </c>
      <c r="E96" s="415">
        <v>63182</v>
      </c>
      <c r="F96" s="415">
        <v>6702</v>
      </c>
      <c r="G96" s="415">
        <v>6702</v>
      </c>
      <c r="H96" s="415">
        <v>68358</v>
      </c>
      <c r="I96" s="415">
        <v>67883</v>
      </c>
      <c r="J96" s="415">
        <v>6058</v>
      </c>
      <c r="K96" s="415">
        <v>6058</v>
      </c>
      <c r="L96" s="415">
        <v>69698</v>
      </c>
      <c r="M96" s="415">
        <v>69277</v>
      </c>
      <c r="N96" s="415">
        <v>7032</v>
      </c>
      <c r="O96" s="415">
        <v>7032</v>
      </c>
      <c r="P96" s="415">
        <v>67617</v>
      </c>
      <c r="Q96" s="415">
        <v>67187</v>
      </c>
      <c r="R96" s="415">
        <v>7780</v>
      </c>
      <c r="S96" s="415">
        <v>7780</v>
      </c>
      <c r="T96" s="415">
        <v>66051</v>
      </c>
      <c r="U96" s="415">
        <v>65614</v>
      </c>
      <c r="V96" s="415">
        <v>5868</v>
      </c>
      <c r="W96" s="415">
        <v>5868</v>
      </c>
    </row>
    <row r="97" spans="1:23" ht="21" x14ac:dyDescent="0.2">
      <c r="A97" s="527"/>
      <c r="B97" s="425" t="s">
        <v>87</v>
      </c>
      <c r="C97" s="424"/>
      <c r="D97" s="415">
        <v>4098</v>
      </c>
      <c r="E97" s="415">
        <v>4089</v>
      </c>
      <c r="F97" s="415">
        <v>393</v>
      </c>
      <c r="G97" s="415">
        <v>393</v>
      </c>
      <c r="H97" s="415">
        <v>4282</v>
      </c>
      <c r="I97" s="415">
        <v>4277</v>
      </c>
      <c r="J97" s="415">
        <v>388</v>
      </c>
      <c r="K97" s="415">
        <v>388</v>
      </c>
      <c r="L97" s="415">
        <v>4057</v>
      </c>
      <c r="M97" s="415">
        <v>4057</v>
      </c>
      <c r="N97" s="415">
        <v>462</v>
      </c>
      <c r="O97" s="415">
        <v>462</v>
      </c>
      <c r="P97" s="415">
        <v>3770</v>
      </c>
      <c r="Q97" s="415">
        <v>3770</v>
      </c>
      <c r="R97" s="415">
        <v>532</v>
      </c>
      <c r="S97" s="415">
        <v>532</v>
      </c>
      <c r="T97" s="415">
        <v>3341</v>
      </c>
      <c r="U97" s="415">
        <v>3341</v>
      </c>
      <c r="V97" s="415">
        <v>374</v>
      </c>
      <c r="W97" s="415">
        <v>374</v>
      </c>
    </row>
    <row r="98" spans="1:23" ht="21" x14ac:dyDescent="0.2">
      <c r="A98" s="527"/>
      <c r="B98" s="425" t="s">
        <v>88</v>
      </c>
      <c r="C98" s="424"/>
      <c r="D98" s="415">
        <v>3342</v>
      </c>
      <c r="E98" s="415">
        <v>3341</v>
      </c>
      <c r="F98" s="415">
        <v>486</v>
      </c>
      <c r="G98" s="415">
        <v>486</v>
      </c>
      <c r="H98" s="415">
        <v>3502</v>
      </c>
      <c r="I98" s="415">
        <v>3501</v>
      </c>
      <c r="J98" s="415">
        <v>583</v>
      </c>
      <c r="K98" s="415">
        <v>583</v>
      </c>
      <c r="L98" s="415">
        <v>3303</v>
      </c>
      <c r="M98" s="415">
        <v>3302</v>
      </c>
      <c r="N98" s="415">
        <v>581</v>
      </c>
      <c r="O98" s="415">
        <v>581</v>
      </c>
      <c r="P98" s="415">
        <v>3113</v>
      </c>
      <c r="Q98" s="415">
        <v>3113</v>
      </c>
      <c r="R98" s="415">
        <v>557</v>
      </c>
      <c r="S98" s="415">
        <v>557</v>
      </c>
      <c r="T98" s="415">
        <v>2664</v>
      </c>
      <c r="U98" s="415">
        <v>2664</v>
      </c>
      <c r="V98" s="415">
        <v>449</v>
      </c>
      <c r="W98" s="415">
        <v>449</v>
      </c>
    </row>
    <row r="99" spans="1:23" ht="21" x14ac:dyDescent="0.2">
      <c r="A99" s="527"/>
      <c r="B99" s="425" t="s">
        <v>89</v>
      </c>
      <c r="C99" s="424"/>
      <c r="D99" s="415">
        <v>369</v>
      </c>
      <c r="E99" s="415">
        <v>369</v>
      </c>
      <c r="F99" s="415">
        <v>33</v>
      </c>
      <c r="G99" s="415">
        <v>33</v>
      </c>
      <c r="H99" s="415">
        <v>399</v>
      </c>
      <c r="I99" s="415">
        <v>399</v>
      </c>
      <c r="J99" s="415">
        <v>41</v>
      </c>
      <c r="K99" s="415">
        <v>41</v>
      </c>
      <c r="L99" s="415">
        <v>338</v>
      </c>
      <c r="M99" s="415">
        <v>338</v>
      </c>
      <c r="N99" s="415">
        <v>27</v>
      </c>
      <c r="O99" s="415">
        <v>27</v>
      </c>
      <c r="P99" s="415">
        <v>274</v>
      </c>
      <c r="Q99" s="415">
        <v>274</v>
      </c>
      <c r="R99" s="415">
        <v>27</v>
      </c>
      <c r="S99" s="415">
        <v>27</v>
      </c>
      <c r="T99" s="415">
        <v>257</v>
      </c>
      <c r="U99" s="415">
        <v>257</v>
      </c>
      <c r="V99" s="415">
        <v>29</v>
      </c>
      <c r="W99" s="415">
        <v>29</v>
      </c>
    </row>
    <row r="100" spans="1:23" ht="21" x14ac:dyDescent="0.2">
      <c r="A100" s="527"/>
      <c r="B100" s="425" t="s">
        <v>548</v>
      </c>
      <c r="C100" s="424"/>
      <c r="D100" s="415">
        <v>209</v>
      </c>
      <c r="E100" s="415">
        <v>209</v>
      </c>
      <c r="F100" s="415">
        <v>24</v>
      </c>
      <c r="G100" s="415">
        <v>24</v>
      </c>
      <c r="H100" s="415">
        <v>236</v>
      </c>
      <c r="I100" s="415">
        <v>236</v>
      </c>
      <c r="J100" s="415">
        <v>21</v>
      </c>
      <c r="K100" s="415">
        <v>21</v>
      </c>
      <c r="L100" s="415">
        <v>261</v>
      </c>
      <c r="M100" s="415">
        <v>261</v>
      </c>
      <c r="N100" s="415">
        <v>34</v>
      </c>
      <c r="O100" s="415">
        <v>34</v>
      </c>
      <c r="P100" s="415">
        <v>201</v>
      </c>
      <c r="Q100" s="415">
        <v>201</v>
      </c>
      <c r="R100" s="415">
        <v>13</v>
      </c>
      <c r="S100" s="415">
        <v>13</v>
      </c>
      <c r="T100" s="415">
        <v>148</v>
      </c>
      <c r="U100" s="415">
        <v>148</v>
      </c>
      <c r="V100" s="415">
        <v>11</v>
      </c>
      <c r="W100" s="415">
        <v>11</v>
      </c>
    </row>
    <row r="101" spans="1:23" ht="31.5" x14ac:dyDescent="0.2">
      <c r="A101" s="527"/>
      <c r="B101" s="425" t="s">
        <v>90</v>
      </c>
      <c r="C101" s="424"/>
      <c r="D101" s="415">
        <v>1213</v>
      </c>
      <c r="E101" s="415">
        <v>1213</v>
      </c>
      <c r="F101" s="415">
        <v>117</v>
      </c>
      <c r="G101" s="415">
        <v>117</v>
      </c>
      <c r="H101" s="415">
        <v>1106</v>
      </c>
      <c r="I101" s="415">
        <v>1106</v>
      </c>
      <c r="J101" s="415">
        <v>101</v>
      </c>
      <c r="K101" s="415">
        <v>101</v>
      </c>
      <c r="L101" s="415">
        <v>895</v>
      </c>
      <c r="M101" s="415">
        <v>895</v>
      </c>
      <c r="N101" s="415">
        <v>94</v>
      </c>
      <c r="O101" s="415">
        <v>94</v>
      </c>
      <c r="P101" s="415">
        <v>791</v>
      </c>
      <c r="Q101" s="415">
        <v>791</v>
      </c>
      <c r="R101" s="415">
        <v>94</v>
      </c>
      <c r="S101" s="415">
        <v>94</v>
      </c>
      <c r="T101" s="415">
        <v>643</v>
      </c>
      <c r="U101" s="415">
        <v>643</v>
      </c>
      <c r="V101" s="415">
        <v>67</v>
      </c>
      <c r="W101" s="415">
        <v>67</v>
      </c>
    </row>
    <row r="102" spans="1:23" ht="21" x14ac:dyDescent="0.2">
      <c r="A102" s="527"/>
      <c r="B102" s="425" t="s">
        <v>91</v>
      </c>
      <c r="C102" s="424"/>
      <c r="D102" s="415">
        <v>72</v>
      </c>
      <c r="E102" s="415">
        <v>72</v>
      </c>
      <c r="F102" s="415">
        <v>10</v>
      </c>
      <c r="G102" s="415">
        <v>10</v>
      </c>
      <c r="H102" s="415">
        <v>83</v>
      </c>
      <c r="I102" s="415">
        <v>83</v>
      </c>
      <c r="J102" s="415">
        <v>7</v>
      </c>
      <c r="K102" s="415">
        <v>7</v>
      </c>
      <c r="L102" s="415">
        <v>79</v>
      </c>
      <c r="M102" s="415">
        <v>79</v>
      </c>
      <c r="N102" s="415">
        <v>11</v>
      </c>
      <c r="O102" s="415">
        <v>11</v>
      </c>
      <c r="P102" s="415">
        <v>72</v>
      </c>
      <c r="Q102" s="415">
        <v>72</v>
      </c>
      <c r="R102" s="415">
        <v>11</v>
      </c>
      <c r="S102" s="415">
        <v>11</v>
      </c>
      <c r="T102" s="415">
        <v>61</v>
      </c>
      <c r="U102" s="415">
        <v>61</v>
      </c>
      <c r="V102" s="415">
        <v>10</v>
      </c>
      <c r="W102" s="415">
        <v>10</v>
      </c>
    </row>
    <row r="103" spans="1:23" ht="31.5" x14ac:dyDescent="0.2">
      <c r="A103" s="527"/>
      <c r="B103" s="425" t="s">
        <v>92</v>
      </c>
      <c r="C103" s="424"/>
      <c r="D103" s="415">
        <v>23</v>
      </c>
      <c r="E103" s="415">
        <v>23</v>
      </c>
      <c r="F103" s="415">
        <v>7</v>
      </c>
      <c r="G103" s="415">
        <v>7</v>
      </c>
      <c r="H103" s="415">
        <v>26</v>
      </c>
      <c r="I103" s="415">
        <v>26</v>
      </c>
      <c r="J103" s="415">
        <v>4</v>
      </c>
      <c r="K103" s="415">
        <v>4</v>
      </c>
      <c r="L103" s="415">
        <v>20</v>
      </c>
      <c r="M103" s="415">
        <v>20</v>
      </c>
      <c r="N103" s="415">
        <v>3</v>
      </c>
      <c r="O103" s="415">
        <v>3</v>
      </c>
      <c r="P103" s="415">
        <v>18</v>
      </c>
      <c r="Q103" s="415">
        <v>18</v>
      </c>
      <c r="R103" s="415">
        <v>6</v>
      </c>
      <c r="S103" s="415">
        <v>6</v>
      </c>
      <c r="T103" s="415">
        <v>15</v>
      </c>
      <c r="U103" s="415">
        <v>15</v>
      </c>
      <c r="V103" s="415" t="s">
        <v>549</v>
      </c>
      <c r="W103" s="415" t="s">
        <v>549</v>
      </c>
    </row>
    <row r="104" spans="1:23" ht="31.5" x14ac:dyDescent="0.2">
      <c r="A104" s="527"/>
      <c r="B104" s="425" t="s">
        <v>93</v>
      </c>
      <c r="C104" s="424"/>
      <c r="D104" s="415">
        <v>1201</v>
      </c>
      <c r="E104" s="415">
        <v>1199</v>
      </c>
      <c r="F104" s="415">
        <v>73</v>
      </c>
      <c r="G104" s="415">
        <v>73</v>
      </c>
      <c r="H104" s="415">
        <v>1235</v>
      </c>
      <c r="I104" s="415">
        <v>1235</v>
      </c>
      <c r="J104" s="415">
        <v>74</v>
      </c>
      <c r="K104" s="415">
        <v>74</v>
      </c>
      <c r="L104" s="415">
        <v>1168</v>
      </c>
      <c r="M104" s="415">
        <v>1168</v>
      </c>
      <c r="N104" s="415">
        <v>63</v>
      </c>
      <c r="O104" s="415">
        <v>63</v>
      </c>
      <c r="P104" s="415">
        <v>1010</v>
      </c>
      <c r="Q104" s="415">
        <v>1010</v>
      </c>
      <c r="R104" s="415">
        <v>81</v>
      </c>
      <c r="S104" s="415">
        <v>81</v>
      </c>
      <c r="T104" s="415">
        <v>850</v>
      </c>
      <c r="U104" s="415">
        <v>850</v>
      </c>
      <c r="V104" s="415">
        <v>80</v>
      </c>
      <c r="W104" s="415">
        <v>80</v>
      </c>
    </row>
    <row r="105" spans="1:23" ht="21" x14ac:dyDescent="0.2">
      <c r="A105" s="527"/>
      <c r="B105" s="425" t="s">
        <v>94</v>
      </c>
      <c r="C105" s="424"/>
      <c r="D105" s="415">
        <v>3053</v>
      </c>
      <c r="E105" s="415">
        <v>3053</v>
      </c>
      <c r="F105" s="415">
        <v>66</v>
      </c>
      <c r="G105" s="415">
        <v>66</v>
      </c>
      <c r="H105" s="415">
        <v>2161</v>
      </c>
      <c r="I105" s="415">
        <v>2161</v>
      </c>
      <c r="J105" s="415">
        <v>71</v>
      </c>
      <c r="K105" s="415">
        <v>71</v>
      </c>
      <c r="L105" s="415">
        <v>2270</v>
      </c>
      <c r="M105" s="415">
        <v>2270</v>
      </c>
      <c r="N105" s="415">
        <v>115</v>
      </c>
      <c r="O105" s="415">
        <v>115</v>
      </c>
      <c r="P105" s="415">
        <v>2567</v>
      </c>
      <c r="Q105" s="415">
        <v>2567</v>
      </c>
      <c r="R105" s="415">
        <v>91</v>
      </c>
      <c r="S105" s="415">
        <v>91</v>
      </c>
      <c r="T105" s="415">
        <v>2317</v>
      </c>
      <c r="U105" s="415">
        <v>2317</v>
      </c>
      <c r="V105" s="415">
        <v>236</v>
      </c>
      <c r="W105" s="415">
        <v>236</v>
      </c>
    </row>
    <row r="106" spans="1:23" ht="21" x14ac:dyDescent="0.2">
      <c r="A106" s="523"/>
      <c r="B106" s="425" t="s">
        <v>300</v>
      </c>
      <c r="C106" s="424"/>
      <c r="D106" s="415">
        <v>9052</v>
      </c>
      <c r="E106" s="415">
        <v>6385</v>
      </c>
      <c r="F106" s="415">
        <v>591</v>
      </c>
      <c r="G106" s="415">
        <v>591</v>
      </c>
      <c r="H106" s="415">
        <v>9667</v>
      </c>
      <c r="I106" s="415">
        <v>6163</v>
      </c>
      <c r="J106" s="415">
        <v>389</v>
      </c>
      <c r="K106" s="415">
        <v>389</v>
      </c>
      <c r="L106" s="415">
        <v>7905</v>
      </c>
      <c r="M106" s="415">
        <v>5012</v>
      </c>
      <c r="N106" s="415">
        <v>358</v>
      </c>
      <c r="O106" s="415">
        <v>358</v>
      </c>
      <c r="P106" s="415">
        <v>7487</v>
      </c>
      <c r="Q106" s="415">
        <v>4301</v>
      </c>
      <c r="R106" s="415">
        <v>365</v>
      </c>
      <c r="S106" s="415">
        <v>365</v>
      </c>
      <c r="T106" s="415">
        <v>8616</v>
      </c>
      <c r="U106" s="415">
        <v>5483</v>
      </c>
      <c r="V106" s="415">
        <v>784</v>
      </c>
      <c r="W106" s="415">
        <v>784</v>
      </c>
    </row>
    <row r="107" spans="1:23" ht="12.75" customHeight="1" x14ac:dyDescent="0.2">
      <c r="A107" s="526" t="s">
        <v>113</v>
      </c>
      <c r="B107" s="425" t="s">
        <v>271</v>
      </c>
      <c r="C107" s="424"/>
      <c r="D107" s="415">
        <v>33670</v>
      </c>
      <c r="E107" s="415">
        <v>32894</v>
      </c>
      <c r="F107" s="415">
        <v>3033</v>
      </c>
      <c r="G107" s="415">
        <v>3033</v>
      </c>
      <c r="H107" s="415">
        <v>35590</v>
      </c>
      <c r="I107" s="415">
        <v>34509</v>
      </c>
      <c r="J107" s="415">
        <v>3611</v>
      </c>
      <c r="K107" s="415">
        <v>3611</v>
      </c>
      <c r="L107" s="415">
        <v>35322</v>
      </c>
      <c r="M107" s="415">
        <v>34327</v>
      </c>
      <c r="N107" s="415">
        <v>3931</v>
      </c>
      <c r="O107" s="415">
        <v>3931</v>
      </c>
      <c r="P107" s="415">
        <v>34688</v>
      </c>
      <c r="Q107" s="415">
        <v>33623</v>
      </c>
      <c r="R107" s="415">
        <v>4370</v>
      </c>
      <c r="S107" s="415">
        <v>4370</v>
      </c>
      <c r="T107" s="415">
        <v>32882</v>
      </c>
      <c r="U107" s="415">
        <v>31660</v>
      </c>
      <c r="V107" s="415">
        <v>2950</v>
      </c>
      <c r="W107" s="415">
        <v>2950</v>
      </c>
    </row>
    <row r="108" spans="1:23" ht="31.5" x14ac:dyDescent="0.2">
      <c r="A108" s="527"/>
      <c r="B108" s="425" t="s">
        <v>84</v>
      </c>
      <c r="C108" s="424"/>
      <c r="D108" s="415">
        <v>167</v>
      </c>
      <c r="E108" s="415">
        <v>144</v>
      </c>
      <c r="F108" s="415">
        <v>11</v>
      </c>
      <c r="G108" s="415">
        <v>11</v>
      </c>
      <c r="H108" s="415">
        <v>196</v>
      </c>
      <c r="I108" s="415">
        <v>163</v>
      </c>
      <c r="J108" s="415">
        <v>11</v>
      </c>
      <c r="K108" s="415">
        <v>11</v>
      </c>
      <c r="L108" s="415">
        <v>191</v>
      </c>
      <c r="M108" s="415">
        <v>166</v>
      </c>
      <c r="N108" s="415">
        <v>16</v>
      </c>
      <c r="O108" s="415">
        <v>16</v>
      </c>
      <c r="P108" s="415">
        <v>163</v>
      </c>
      <c r="Q108" s="415">
        <v>141</v>
      </c>
      <c r="R108" s="415">
        <v>19</v>
      </c>
      <c r="S108" s="415">
        <v>19</v>
      </c>
      <c r="T108" s="415">
        <v>138</v>
      </c>
      <c r="U108" s="415">
        <v>110</v>
      </c>
      <c r="V108" s="415" t="s">
        <v>549</v>
      </c>
      <c r="W108" s="415" t="s">
        <v>549</v>
      </c>
    </row>
    <row r="109" spans="1:23" ht="21" x14ac:dyDescent="0.2">
      <c r="A109" s="527"/>
      <c r="B109" s="425" t="s">
        <v>85</v>
      </c>
      <c r="C109" s="424"/>
      <c r="D109" s="415">
        <v>7006</v>
      </c>
      <c r="E109" s="415">
        <v>6938</v>
      </c>
      <c r="F109" s="415">
        <v>764</v>
      </c>
      <c r="G109" s="415">
        <v>764</v>
      </c>
      <c r="H109" s="415">
        <v>6726</v>
      </c>
      <c r="I109" s="415">
        <v>6646</v>
      </c>
      <c r="J109" s="415">
        <v>945</v>
      </c>
      <c r="K109" s="415">
        <v>945</v>
      </c>
      <c r="L109" s="415">
        <v>6530</v>
      </c>
      <c r="M109" s="415">
        <v>6457</v>
      </c>
      <c r="N109" s="415">
        <v>875</v>
      </c>
      <c r="O109" s="415">
        <v>875</v>
      </c>
      <c r="P109" s="415">
        <v>6177</v>
      </c>
      <c r="Q109" s="415">
        <v>6094</v>
      </c>
      <c r="R109" s="415">
        <v>951</v>
      </c>
      <c r="S109" s="415">
        <v>951</v>
      </c>
      <c r="T109" s="415">
        <v>5653</v>
      </c>
      <c r="U109" s="415">
        <v>5561</v>
      </c>
      <c r="V109" s="415">
        <v>650</v>
      </c>
      <c r="W109" s="415">
        <v>650</v>
      </c>
    </row>
    <row r="110" spans="1:23" ht="42" x14ac:dyDescent="0.2">
      <c r="A110" s="527"/>
      <c r="B110" s="425" t="s">
        <v>86</v>
      </c>
      <c r="C110" s="424"/>
      <c r="D110" s="415">
        <v>20083</v>
      </c>
      <c r="E110" s="415">
        <v>19927</v>
      </c>
      <c r="F110" s="415">
        <v>1900</v>
      </c>
      <c r="G110" s="415">
        <v>1900</v>
      </c>
      <c r="H110" s="415">
        <v>22347</v>
      </c>
      <c r="I110" s="415">
        <v>22111</v>
      </c>
      <c r="J110" s="415">
        <v>2279</v>
      </c>
      <c r="K110" s="415">
        <v>2279</v>
      </c>
      <c r="L110" s="415">
        <v>22996</v>
      </c>
      <c r="M110" s="415">
        <v>22798</v>
      </c>
      <c r="N110" s="415">
        <v>2541</v>
      </c>
      <c r="O110" s="415">
        <v>2541</v>
      </c>
      <c r="P110" s="415">
        <v>22686</v>
      </c>
      <c r="Q110" s="415">
        <v>22518</v>
      </c>
      <c r="R110" s="415">
        <v>2780</v>
      </c>
      <c r="S110" s="415">
        <v>2780</v>
      </c>
      <c r="T110" s="415">
        <v>21340</v>
      </c>
      <c r="U110" s="415">
        <v>21163</v>
      </c>
      <c r="V110" s="415">
        <v>1829</v>
      </c>
      <c r="W110" s="415">
        <v>1829</v>
      </c>
    </row>
    <row r="111" spans="1:23" ht="21" x14ac:dyDescent="0.2">
      <c r="A111" s="527"/>
      <c r="B111" s="425" t="s">
        <v>87</v>
      </c>
      <c r="C111" s="424"/>
      <c r="D111" s="415">
        <v>914</v>
      </c>
      <c r="E111" s="415">
        <v>914</v>
      </c>
      <c r="F111" s="415">
        <v>72</v>
      </c>
      <c r="G111" s="415">
        <v>72</v>
      </c>
      <c r="H111" s="415">
        <v>955</v>
      </c>
      <c r="I111" s="415">
        <v>955</v>
      </c>
      <c r="J111" s="415">
        <v>76</v>
      </c>
      <c r="K111" s="415">
        <v>76</v>
      </c>
      <c r="L111" s="415">
        <v>836</v>
      </c>
      <c r="M111" s="415">
        <v>836</v>
      </c>
      <c r="N111" s="415">
        <v>100</v>
      </c>
      <c r="O111" s="415">
        <v>100</v>
      </c>
      <c r="P111" s="415">
        <v>737</v>
      </c>
      <c r="Q111" s="415">
        <v>737</v>
      </c>
      <c r="R111" s="415">
        <v>131</v>
      </c>
      <c r="S111" s="415">
        <v>131</v>
      </c>
      <c r="T111" s="415">
        <v>690</v>
      </c>
      <c r="U111" s="415">
        <v>690</v>
      </c>
      <c r="V111" s="415">
        <v>95</v>
      </c>
      <c r="W111" s="415">
        <v>95</v>
      </c>
    </row>
    <row r="112" spans="1:23" ht="21" x14ac:dyDescent="0.2">
      <c r="A112" s="527"/>
      <c r="B112" s="425" t="s">
        <v>88</v>
      </c>
      <c r="C112" s="424"/>
      <c r="D112" s="415">
        <v>861</v>
      </c>
      <c r="E112" s="415">
        <v>861</v>
      </c>
      <c r="F112" s="415">
        <v>87</v>
      </c>
      <c r="G112" s="415">
        <v>87</v>
      </c>
      <c r="H112" s="415">
        <v>913</v>
      </c>
      <c r="I112" s="415">
        <v>913</v>
      </c>
      <c r="J112" s="415">
        <v>102</v>
      </c>
      <c r="K112" s="415">
        <v>102</v>
      </c>
      <c r="L112" s="415">
        <v>903</v>
      </c>
      <c r="M112" s="415">
        <v>903</v>
      </c>
      <c r="N112" s="415">
        <v>161</v>
      </c>
      <c r="O112" s="415">
        <v>161</v>
      </c>
      <c r="P112" s="415">
        <v>859</v>
      </c>
      <c r="Q112" s="415">
        <v>859</v>
      </c>
      <c r="R112" s="415">
        <v>138</v>
      </c>
      <c r="S112" s="415">
        <v>138</v>
      </c>
      <c r="T112" s="415">
        <v>669</v>
      </c>
      <c r="U112" s="415">
        <v>669</v>
      </c>
      <c r="V112" s="415">
        <v>97</v>
      </c>
      <c r="W112" s="415">
        <v>97</v>
      </c>
    </row>
    <row r="113" spans="1:23" ht="21" x14ac:dyDescent="0.2">
      <c r="A113" s="527"/>
      <c r="B113" s="425" t="s">
        <v>89</v>
      </c>
      <c r="C113" s="424"/>
      <c r="D113" s="415">
        <v>88</v>
      </c>
      <c r="E113" s="415">
        <v>88</v>
      </c>
      <c r="F113" s="415">
        <v>8</v>
      </c>
      <c r="G113" s="415">
        <v>8</v>
      </c>
      <c r="H113" s="415">
        <v>104</v>
      </c>
      <c r="I113" s="415">
        <v>104</v>
      </c>
      <c r="J113" s="415">
        <v>7</v>
      </c>
      <c r="K113" s="415">
        <v>7</v>
      </c>
      <c r="L113" s="415">
        <v>101</v>
      </c>
      <c r="M113" s="415">
        <v>101</v>
      </c>
      <c r="N113" s="415">
        <v>10</v>
      </c>
      <c r="O113" s="415">
        <v>10</v>
      </c>
      <c r="P113" s="415">
        <v>82</v>
      </c>
      <c r="Q113" s="415">
        <v>82</v>
      </c>
      <c r="R113" s="415">
        <v>12</v>
      </c>
      <c r="S113" s="415">
        <v>12</v>
      </c>
      <c r="T113" s="415">
        <v>55</v>
      </c>
      <c r="U113" s="415">
        <v>55</v>
      </c>
      <c r="V113" s="415" t="s">
        <v>549</v>
      </c>
      <c r="W113" s="415" t="s">
        <v>549</v>
      </c>
    </row>
    <row r="114" spans="1:23" ht="21" x14ac:dyDescent="0.2">
      <c r="A114" s="527"/>
      <c r="B114" s="425" t="s">
        <v>548</v>
      </c>
      <c r="C114" s="424"/>
      <c r="D114" s="415">
        <v>57</v>
      </c>
      <c r="E114" s="415">
        <v>57</v>
      </c>
      <c r="F114" s="415" t="s">
        <v>549</v>
      </c>
      <c r="G114" s="415" t="s">
        <v>549</v>
      </c>
      <c r="H114" s="415">
        <v>75</v>
      </c>
      <c r="I114" s="415">
        <v>75</v>
      </c>
      <c r="J114" s="415">
        <v>16</v>
      </c>
      <c r="K114" s="415">
        <v>16</v>
      </c>
      <c r="L114" s="415">
        <v>55</v>
      </c>
      <c r="M114" s="415">
        <v>55</v>
      </c>
      <c r="N114" s="415" t="s">
        <v>549</v>
      </c>
      <c r="O114" s="415" t="s">
        <v>549</v>
      </c>
      <c r="P114" s="415">
        <v>52</v>
      </c>
      <c r="Q114" s="415">
        <v>52</v>
      </c>
      <c r="R114" s="415">
        <v>6</v>
      </c>
      <c r="S114" s="415">
        <v>6</v>
      </c>
      <c r="T114" s="415">
        <v>44</v>
      </c>
      <c r="U114" s="415">
        <v>44</v>
      </c>
      <c r="V114" s="415">
        <v>6</v>
      </c>
      <c r="W114" s="415">
        <v>6</v>
      </c>
    </row>
    <row r="115" spans="1:23" ht="31.5" x14ac:dyDescent="0.2">
      <c r="A115" s="527"/>
      <c r="B115" s="425" t="s">
        <v>90</v>
      </c>
      <c r="C115" s="424"/>
      <c r="D115" s="415">
        <v>224</v>
      </c>
      <c r="E115" s="415">
        <v>224</v>
      </c>
      <c r="F115" s="415">
        <v>17</v>
      </c>
      <c r="G115" s="415">
        <v>17</v>
      </c>
      <c r="H115" s="415">
        <v>219</v>
      </c>
      <c r="I115" s="415">
        <v>219</v>
      </c>
      <c r="J115" s="415">
        <v>20</v>
      </c>
      <c r="K115" s="415">
        <v>20</v>
      </c>
      <c r="L115" s="415">
        <v>205</v>
      </c>
      <c r="M115" s="415">
        <v>205</v>
      </c>
      <c r="N115" s="415">
        <v>20</v>
      </c>
      <c r="O115" s="415">
        <v>20</v>
      </c>
      <c r="P115" s="415">
        <v>192</v>
      </c>
      <c r="Q115" s="415">
        <v>192</v>
      </c>
      <c r="R115" s="415">
        <v>27</v>
      </c>
      <c r="S115" s="415">
        <v>27</v>
      </c>
      <c r="T115" s="415">
        <v>186</v>
      </c>
      <c r="U115" s="415">
        <v>186</v>
      </c>
      <c r="V115" s="415">
        <v>19</v>
      </c>
      <c r="W115" s="415">
        <v>19</v>
      </c>
    </row>
    <row r="116" spans="1:23" ht="21" x14ac:dyDescent="0.2">
      <c r="A116" s="527"/>
      <c r="B116" s="425" t="s">
        <v>91</v>
      </c>
      <c r="C116" s="424"/>
      <c r="D116" s="415">
        <v>17</v>
      </c>
      <c r="E116" s="415">
        <v>17</v>
      </c>
      <c r="F116" s="415">
        <v>0</v>
      </c>
      <c r="G116" s="415">
        <v>0</v>
      </c>
      <c r="H116" s="415">
        <v>16</v>
      </c>
      <c r="I116" s="415">
        <v>16</v>
      </c>
      <c r="J116" s="415" t="s">
        <v>549</v>
      </c>
      <c r="K116" s="415" t="s">
        <v>549</v>
      </c>
      <c r="L116" s="415">
        <v>15</v>
      </c>
      <c r="M116" s="415">
        <v>15</v>
      </c>
      <c r="N116" s="415">
        <v>0</v>
      </c>
      <c r="O116" s="415">
        <v>0</v>
      </c>
      <c r="P116" s="415">
        <v>4</v>
      </c>
      <c r="Q116" s="415">
        <v>4</v>
      </c>
      <c r="R116" s="415" t="s">
        <v>549</v>
      </c>
      <c r="S116" s="415" t="s">
        <v>549</v>
      </c>
      <c r="T116" s="415">
        <v>8</v>
      </c>
      <c r="U116" s="415">
        <v>8</v>
      </c>
      <c r="V116" s="415">
        <v>0</v>
      </c>
      <c r="W116" s="415">
        <v>0</v>
      </c>
    </row>
    <row r="117" spans="1:23" ht="31.5" x14ac:dyDescent="0.2">
      <c r="A117" s="527"/>
      <c r="B117" s="425" t="s">
        <v>92</v>
      </c>
      <c r="C117" s="424"/>
      <c r="D117" s="415">
        <v>5</v>
      </c>
      <c r="E117" s="415">
        <v>5</v>
      </c>
      <c r="F117" s="415" t="s">
        <v>549</v>
      </c>
      <c r="G117" s="415" t="s">
        <v>549</v>
      </c>
      <c r="H117" s="415">
        <v>10</v>
      </c>
      <c r="I117" s="415">
        <v>10</v>
      </c>
      <c r="J117" s="415" t="s">
        <v>549</v>
      </c>
      <c r="K117" s="415" t="s">
        <v>549</v>
      </c>
      <c r="L117" s="415">
        <v>8</v>
      </c>
      <c r="M117" s="415">
        <v>8</v>
      </c>
      <c r="N117" s="415" t="s">
        <v>549</v>
      </c>
      <c r="O117" s="415" t="s">
        <v>549</v>
      </c>
      <c r="P117" s="415">
        <v>6</v>
      </c>
      <c r="Q117" s="415">
        <v>6</v>
      </c>
      <c r="R117" s="415">
        <v>0</v>
      </c>
      <c r="S117" s="415">
        <v>0</v>
      </c>
      <c r="T117" s="415">
        <v>5</v>
      </c>
      <c r="U117" s="415">
        <v>5</v>
      </c>
      <c r="V117" s="415" t="s">
        <v>549</v>
      </c>
      <c r="W117" s="415" t="s">
        <v>549</v>
      </c>
    </row>
    <row r="118" spans="1:23" ht="31.5" x14ac:dyDescent="0.2">
      <c r="A118" s="527"/>
      <c r="B118" s="425" t="s">
        <v>93</v>
      </c>
      <c r="C118" s="424"/>
      <c r="D118" s="415">
        <v>325</v>
      </c>
      <c r="E118" s="415">
        <v>325</v>
      </c>
      <c r="F118" s="415">
        <v>24</v>
      </c>
      <c r="G118" s="415">
        <v>24</v>
      </c>
      <c r="H118" s="415">
        <v>413</v>
      </c>
      <c r="I118" s="415">
        <v>413</v>
      </c>
      <c r="J118" s="415">
        <v>22</v>
      </c>
      <c r="K118" s="415">
        <v>22</v>
      </c>
      <c r="L118" s="415">
        <v>360</v>
      </c>
      <c r="M118" s="415">
        <v>360</v>
      </c>
      <c r="N118" s="415">
        <v>50</v>
      </c>
      <c r="O118" s="415">
        <v>50</v>
      </c>
      <c r="P118" s="415">
        <v>344</v>
      </c>
      <c r="Q118" s="415">
        <v>344</v>
      </c>
      <c r="R118" s="415">
        <v>35</v>
      </c>
      <c r="S118" s="415">
        <v>35</v>
      </c>
      <c r="T118" s="415">
        <v>256</v>
      </c>
      <c r="U118" s="415">
        <v>256</v>
      </c>
      <c r="V118" s="415">
        <v>14</v>
      </c>
      <c r="W118" s="415">
        <v>14</v>
      </c>
    </row>
    <row r="119" spans="1:23" ht="21" x14ac:dyDescent="0.2">
      <c r="A119" s="527"/>
      <c r="B119" s="425" t="s">
        <v>94</v>
      </c>
      <c r="C119" s="424"/>
      <c r="D119" s="415">
        <v>1572</v>
      </c>
      <c r="E119" s="415">
        <v>1572</v>
      </c>
      <c r="F119" s="415">
        <v>9</v>
      </c>
      <c r="G119" s="415">
        <v>9</v>
      </c>
      <c r="H119" s="415">
        <v>1204</v>
      </c>
      <c r="I119" s="415">
        <v>1204</v>
      </c>
      <c r="J119" s="415">
        <v>12</v>
      </c>
      <c r="K119" s="415">
        <v>12</v>
      </c>
      <c r="L119" s="415">
        <v>1045</v>
      </c>
      <c r="M119" s="415">
        <v>1043</v>
      </c>
      <c r="N119" s="415">
        <v>21</v>
      </c>
      <c r="O119" s="415">
        <v>21</v>
      </c>
      <c r="P119" s="415">
        <v>1143</v>
      </c>
      <c r="Q119" s="415">
        <v>1143</v>
      </c>
      <c r="R119" s="415">
        <v>127</v>
      </c>
      <c r="S119" s="415">
        <v>127</v>
      </c>
      <c r="T119" s="415">
        <v>1241</v>
      </c>
      <c r="U119" s="415">
        <v>1238</v>
      </c>
      <c r="V119" s="415">
        <v>29</v>
      </c>
      <c r="W119" s="415">
        <v>29</v>
      </c>
    </row>
    <row r="120" spans="1:23" ht="21" x14ac:dyDescent="0.2">
      <c r="A120" s="523"/>
      <c r="B120" s="425" t="s">
        <v>300</v>
      </c>
      <c r="C120" s="424"/>
      <c r="D120" s="415">
        <v>2351</v>
      </c>
      <c r="E120" s="415">
        <v>1822</v>
      </c>
      <c r="F120" s="415">
        <v>134</v>
      </c>
      <c r="G120" s="415">
        <v>134</v>
      </c>
      <c r="H120" s="415">
        <v>2411</v>
      </c>
      <c r="I120" s="415">
        <v>1679</v>
      </c>
      <c r="J120" s="415">
        <v>117</v>
      </c>
      <c r="K120" s="415">
        <v>117</v>
      </c>
      <c r="L120" s="415">
        <v>2073</v>
      </c>
      <c r="M120" s="415">
        <v>1376</v>
      </c>
      <c r="N120" s="415">
        <v>128</v>
      </c>
      <c r="O120" s="415">
        <v>128</v>
      </c>
      <c r="P120" s="415">
        <v>2233</v>
      </c>
      <c r="Q120" s="415">
        <v>1441</v>
      </c>
      <c r="R120" s="415">
        <v>138</v>
      </c>
      <c r="S120" s="415">
        <v>138</v>
      </c>
      <c r="T120" s="415">
        <v>2588</v>
      </c>
      <c r="U120" s="415">
        <v>1666</v>
      </c>
      <c r="V120" s="415">
        <v>201</v>
      </c>
      <c r="W120" s="415">
        <v>201</v>
      </c>
    </row>
    <row r="121" spans="1:23" ht="12.75" customHeight="1" x14ac:dyDescent="0.2">
      <c r="A121" s="526" t="s">
        <v>114</v>
      </c>
      <c r="B121" s="425" t="s">
        <v>271</v>
      </c>
      <c r="C121" s="424"/>
      <c r="D121" s="415">
        <v>25232</v>
      </c>
      <c r="E121" s="415">
        <v>24617</v>
      </c>
      <c r="F121" s="415">
        <v>3334</v>
      </c>
      <c r="G121" s="415">
        <v>3334</v>
      </c>
      <c r="H121" s="415">
        <v>26237</v>
      </c>
      <c r="I121" s="415">
        <v>25528</v>
      </c>
      <c r="J121" s="415">
        <v>3551</v>
      </c>
      <c r="K121" s="415">
        <v>3551</v>
      </c>
      <c r="L121" s="415">
        <v>25807</v>
      </c>
      <c r="M121" s="415">
        <v>25075</v>
      </c>
      <c r="N121" s="415">
        <v>3912</v>
      </c>
      <c r="O121" s="415">
        <v>3912</v>
      </c>
      <c r="P121" s="415">
        <v>24522</v>
      </c>
      <c r="Q121" s="415">
        <v>23747</v>
      </c>
      <c r="R121" s="415">
        <v>3350</v>
      </c>
      <c r="S121" s="415">
        <v>3350</v>
      </c>
      <c r="T121" s="415">
        <v>24135</v>
      </c>
      <c r="U121" s="415">
        <v>23349</v>
      </c>
      <c r="V121" s="415">
        <v>2738</v>
      </c>
      <c r="W121" s="415">
        <v>2738</v>
      </c>
    </row>
    <row r="122" spans="1:23" ht="31.5" x14ac:dyDescent="0.2">
      <c r="A122" s="527"/>
      <c r="B122" s="425" t="s">
        <v>84</v>
      </c>
      <c r="C122" s="424"/>
      <c r="D122" s="415">
        <v>244</v>
      </c>
      <c r="E122" s="415">
        <v>235</v>
      </c>
      <c r="F122" s="415">
        <v>39</v>
      </c>
      <c r="G122" s="415">
        <v>39</v>
      </c>
      <c r="H122" s="415">
        <v>238</v>
      </c>
      <c r="I122" s="415">
        <v>225</v>
      </c>
      <c r="J122" s="415">
        <v>31</v>
      </c>
      <c r="K122" s="415">
        <v>31</v>
      </c>
      <c r="L122" s="415">
        <v>220</v>
      </c>
      <c r="M122" s="415">
        <v>210</v>
      </c>
      <c r="N122" s="415">
        <v>32</v>
      </c>
      <c r="O122" s="415">
        <v>32</v>
      </c>
      <c r="P122" s="415">
        <v>210</v>
      </c>
      <c r="Q122" s="415">
        <v>201</v>
      </c>
      <c r="R122" s="415">
        <v>26</v>
      </c>
      <c r="S122" s="415">
        <v>26</v>
      </c>
      <c r="T122" s="415">
        <v>193</v>
      </c>
      <c r="U122" s="415">
        <v>182</v>
      </c>
      <c r="V122" s="415">
        <v>20</v>
      </c>
      <c r="W122" s="415">
        <v>20</v>
      </c>
    </row>
    <row r="123" spans="1:23" ht="21" x14ac:dyDescent="0.2">
      <c r="A123" s="527"/>
      <c r="B123" s="425" t="s">
        <v>85</v>
      </c>
      <c r="C123" s="424"/>
      <c r="D123" s="415">
        <v>6151</v>
      </c>
      <c r="E123" s="415">
        <v>6121</v>
      </c>
      <c r="F123" s="415">
        <v>1029</v>
      </c>
      <c r="G123" s="415">
        <v>1029</v>
      </c>
      <c r="H123" s="415">
        <v>6107</v>
      </c>
      <c r="I123" s="415">
        <v>6059</v>
      </c>
      <c r="J123" s="415">
        <v>1116</v>
      </c>
      <c r="K123" s="415">
        <v>1116</v>
      </c>
      <c r="L123" s="415">
        <v>5875</v>
      </c>
      <c r="M123" s="415">
        <v>5848</v>
      </c>
      <c r="N123" s="415">
        <v>1171</v>
      </c>
      <c r="O123" s="415">
        <v>1171</v>
      </c>
      <c r="P123" s="415">
        <v>5401</v>
      </c>
      <c r="Q123" s="415">
        <v>5361</v>
      </c>
      <c r="R123" s="415">
        <v>988</v>
      </c>
      <c r="S123" s="415">
        <v>988</v>
      </c>
      <c r="T123" s="415">
        <v>4866</v>
      </c>
      <c r="U123" s="415">
        <v>4825</v>
      </c>
      <c r="V123" s="415">
        <v>743</v>
      </c>
      <c r="W123" s="415">
        <v>743</v>
      </c>
    </row>
    <row r="124" spans="1:23" ht="42" x14ac:dyDescent="0.2">
      <c r="A124" s="527"/>
      <c r="B124" s="425" t="s">
        <v>86</v>
      </c>
      <c r="C124" s="424"/>
      <c r="D124" s="415">
        <v>13960</v>
      </c>
      <c r="E124" s="415">
        <v>13922</v>
      </c>
      <c r="F124" s="415">
        <v>1905</v>
      </c>
      <c r="G124" s="415">
        <v>1905</v>
      </c>
      <c r="H124" s="415">
        <v>15061</v>
      </c>
      <c r="I124" s="415">
        <v>14988</v>
      </c>
      <c r="J124" s="415">
        <v>1890</v>
      </c>
      <c r="K124" s="415">
        <v>1890</v>
      </c>
      <c r="L124" s="415">
        <v>15296</v>
      </c>
      <c r="M124" s="415">
        <v>15203</v>
      </c>
      <c r="N124" s="415">
        <v>2331</v>
      </c>
      <c r="O124" s="415">
        <v>2331</v>
      </c>
      <c r="P124" s="415">
        <v>15142</v>
      </c>
      <c r="Q124" s="415">
        <v>15019</v>
      </c>
      <c r="R124" s="415">
        <v>1969</v>
      </c>
      <c r="S124" s="415">
        <v>1969</v>
      </c>
      <c r="T124" s="415">
        <v>15223</v>
      </c>
      <c r="U124" s="415">
        <v>15109</v>
      </c>
      <c r="V124" s="415">
        <v>1563</v>
      </c>
      <c r="W124" s="415">
        <v>1563</v>
      </c>
    </row>
    <row r="125" spans="1:23" ht="21" x14ac:dyDescent="0.2">
      <c r="A125" s="527"/>
      <c r="B125" s="425" t="s">
        <v>87</v>
      </c>
      <c r="C125" s="424"/>
      <c r="D125" s="415">
        <v>658</v>
      </c>
      <c r="E125" s="415">
        <v>658</v>
      </c>
      <c r="F125" s="415">
        <v>51</v>
      </c>
      <c r="G125" s="415">
        <v>51</v>
      </c>
      <c r="H125" s="415">
        <v>674</v>
      </c>
      <c r="I125" s="415">
        <v>674</v>
      </c>
      <c r="J125" s="415">
        <v>71</v>
      </c>
      <c r="K125" s="415">
        <v>71</v>
      </c>
      <c r="L125" s="415">
        <v>632</v>
      </c>
      <c r="M125" s="415">
        <v>632</v>
      </c>
      <c r="N125" s="415">
        <v>68</v>
      </c>
      <c r="O125" s="415">
        <v>68</v>
      </c>
      <c r="P125" s="415">
        <v>473</v>
      </c>
      <c r="Q125" s="415">
        <v>473</v>
      </c>
      <c r="R125" s="415">
        <v>49</v>
      </c>
      <c r="S125" s="415">
        <v>49</v>
      </c>
      <c r="T125" s="415">
        <v>416</v>
      </c>
      <c r="U125" s="415">
        <v>416</v>
      </c>
      <c r="V125" s="415">
        <v>63</v>
      </c>
      <c r="W125" s="415">
        <v>63</v>
      </c>
    </row>
    <row r="126" spans="1:23" ht="21" x14ac:dyDescent="0.2">
      <c r="A126" s="527"/>
      <c r="B126" s="425" t="s">
        <v>88</v>
      </c>
      <c r="C126" s="424"/>
      <c r="D126" s="415">
        <v>663</v>
      </c>
      <c r="E126" s="415">
        <v>663</v>
      </c>
      <c r="F126" s="415">
        <v>95</v>
      </c>
      <c r="G126" s="415">
        <v>95</v>
      </c>
      <c r="H126" s="415">
        <v>637</v>
      </c>
      <c r="I126" s="415">
        <v>637</v>
      </c>
      <c r="J126" s="415">
        <v>128</v>
      </c>
      <c r="K126" s="415">
        <v>128</v>
      </c>
      <c r="L126" s="415">
        <v>644</v>
      </c>
      <c r="M126" s="415">
        <v>644</v>
      </c>
      <c r="N126" s="415">
        <v>96</v>
      </c>
      <c r="O126" s="415">
        <v>96</v>
      </c>
      <c r="P126" s="415">
        <v>546</v>
      </c>
      <c r="Q126" s="415">
        <v>546</v>
      </c>
      <c r="R126" s="415">
        <v>101</v>
      </c>
      <c r="S126" s="415">
        <v>101</v>
      </c>
      <c r="T126" s="415">
        <v>459</v>
      </c>
      <c r="U126" s="415">
        <v>459</v>
      </c>
      <c r="V126" s="415">
        <v>64</v>
      </c>
      <c r="W126" s="415">
        <v>64</v>
      </c>
    </row>
    <row r="127" spans="1:23" ht="21" x14ac:dyDescent="0.2">
      <c r="A127" s="527"/>
      <c r="B127" s="425" t="s">
        <v>89</v>
      </c>
      <c r="C127" s="424"/>
      <c r="D127" s="415">
        <v>48</v>
      </c>
      <c r="E127" s="415">
        <v>48</v>
      </c>
      <c r="F127" s="415">
        <v>6</v>
      </c>
      <c r="G127" s="415">
        <v>6</v>
      </c>
      <c r="H127" s="415">
        <v>66</v>
      </c>
      <c r="I127" s="415">
        <v>66</v>
      </c>
      <c r="J127" s="415" t="s">
        <v>549</v>
      </c>
      <c r="K127" s="415" t="s">
        <v>549</v>
      </c>
      <c r="L127" s="415">
        <v>46</v>
      </c>
      <c r="M127" s="415">
        <v>46</v>
      </c>
      <c r="N127" s="415">
        <v>6</v>
      </c>
      <c r="O127" s="415">
        <v>6</v>
      </c>
      <c r="P127" s="415">
        <v>46</v>
      </c>
      <c r="Q127" s="415">
        <v>46</v>
      </c>
      <c r="R127" s="415" t="s">
        <v>549</v>
      </c>
      <c r="S127" s="415" t="s">
        <v>549</v>
      </c>
      <c r="T127" s="415">
        <v>44</v>
      </c>
      <c r="U127" s="415">
        <v>44</v>
      </c>
      <c r="V127" s="415" t="s">
        <v>549</v>
      </c>
      <c r="W127" s="415" t="s">
        <v>549</v>
      </c>
    </row>
    <row r="128" spans="1:23" ht="21" x14ac:dyDescent="0.2">
      <c r="A128" s="527"/>
      <c r="B128" s="425" t="s">
        <v>548</v>
      </c>
      <c r="C128" s="424"/>
      <c r="D128" s="415" t="s">
        <v>549</v>
      </c>
      <c r="E128" s="415" t="s">
        <v>549</v>
      </c>
      <c r="F128" s="415">
        <v>7</v>
      </c>
      <c r="G128" s="415">
        <v>7</v>
      </c>
      <c r="H128" s="415">
        <v>42</v>
      </c>
      <c r="I128" s="415">
        <v>42</v>
      </c>
      <c r="J128" s="415">
        <v>9</v>
      </c>
      <c r="K128" s="415">
        <v>9</v>
      </c>
      <c r="L128" s="415">
        <v>48</v>
      </c>
      <c r="M128" s="415">
        <v>48</v>
      </c>
      <c r="N128" s="415">
        <v>9</v>
      </c>
      <c r="O128" s="415">
        <v>9</v>
      </c>
      <c r="P128" s="415">
        <v>35</v>
      </c>
      <c r="Q128" s="415">
        <v>35</v>
      </c>
      <c r="R128" s="415" t="s">
        <v>549</v>
      </c>
      <c r="S128" s="415" t="s">
        <v>549</v>
      </c>
      <c r="T128" s="415">
        <v>27</v>
      </c>
      <c r="U128" s="415">
        <v>27</v>
      </c>
      <c r="V128" s="415" t="s">
        <v>549</v>
      </c>
      <c r="W128" s="415" t="s">
        <v>549</v>
      </c>
    </row>
    <row r="129" spans="1:23" ht="31.5" x14ac:dyDescent="0.2">
      <c r="A129" s="527"/>
      <c r="B129" s="425" t="s">
        <v>90</v>
      </c>
      <c r="C129" s="424"/>
      <c r="D129" s="415">
        <v>211</v>
      </c>
      <c r="E129" s="415">
        <v>211</v>
      </c>
      <c r="F129" s="415">
        <v>21</v>
      </c>
      <c r="G129" s="415">
        <v>21</v>
      </c>
      <c r="H129" s="415">
        <v>180</v>
      </c>
      <c r="I129" s="415">
        <v>180</v>
      </c>
      <c r="J129" s="415">
        <v>31</v>
      </c>
      <c r="K129" s="415">
        <v>31</v>
      </c>
      <c r="L129" s="415">
        <v>182</v>
      </c>
      <c r="M129" s="415">
        <v>182</v>
      </c>
      <c r="N129" s="415">
        <v>18</v>
      </c>
      <c r="O129" s="415">
        <v>18</v>
      </c>
      <c r="P129" s="415">
        <v>134</v>
      </c>
      <c r="Q129" s="415">
        <v>134</v>
      </c>
      <c r="R129" s="415">
        <v>14</v>
      </c>
      <c r="S129" s="415">
        <v>14</v>
      </c>
      <c r="T129" s="415">
        <v>91</v>
      </c>
      <c r="U129" s="415">
        <v>91</v>
      </c>
      <c r="V129" s="415">
        <v>9</v>
      </c>
      <c r="W129" s="415">
        <v>9</v>
      </c>
    </row>
    <row r="130" spans="1:23" ht="21" x14ac:dyDescent="0.2">
      <c r="A130" s="527"/>
      <c r="B130" s="425" t="s">
        <v>91</v>
      </c>
      <c r="C130" s="424"/>
      <c r="D130" s="415">
        <v>45</v>
      </c>
      <c r="E130" s="415">
        <v>45</v>
      </c>
      <c r="F130" s="415" t="s">
        <v>549</v>
      </c>
      <c r="G130" s="415" t="s">
        <v>549</v>
      </c>
      <c r="H130" s="415">
        <v>38</v>
      </c>
      <c r="I130" s="415">
        <v>38</v>
      </c>
      <c r="J130" s="415">
        <v>7</v>
      </c>
      <c r="K130" s="415">
        <v>7</v>
      </c>
      <c r="L130" s="415">
        <v>37</v>
      </c>
      <c r="M130" s="415">
        <v>37</v>
      </c>
      <c r="N130" s="415" t="s">
        <v>549</v>
      </c>
      <c r="O130" s="415" t="s">
        <v>549</v>
      </c>
      <c r="P130" s="415">
        <v>39</v>
      </c>
      <c r="Q130" s="415">
        <v>39</v>
      </c>
      <c r="R130" s="415" t="s">
        <v>549</v>
      </c>
      <c r="S130" s="415" t="s">
        <v>549</v>
      </c>
      <c r="T130" s="415">
        <v>41</v>
      </c>
      <c r="U130" s="415">
        <v>41</v>
      </c>
      <c r="V130" s="415">
        <v>4</v>
      </c>
      <c r="W130" s="415">
        <v>4</v>
      </c>
    </row>
    <row r="131" spans="1:23" ht="31.5" x14ac:dyDescent="0.2">
      <c r="A131" s="527"/>
      <c r="B131" s="425" t="s">
        <v>92</v>
      </c>
      <c r="C131" s="424"/>
      <c r="D131" s="415" t="s">
        <v>549</v>
      </c>
      <c r="E131" s="415" t="s">
        <v>549</v>
      </c>
      <c r="F131" s="415" t="s">
        <v>549</v>
      </c>
      <c r="G131" s="415" t="s">
        <v>549</v>
      </c>
      <c r="H131" s="415">
        <v>3</v>
      </c>
      <c r="I131" s="415">
        <v>3</v>
      </c>
      <c r="J131" s="415" t="s">
        <v>549</v>
      </c>
      <c r="K131" s="415" t="s">
        <v>549</v>
      </c>
      <c r="L131" s="415">
        <v>4</v>
      </c>
      <c r="M131" s="415">
        <v>4</v>
      </c>
      <c r="N131" s="415">
        <v>0</v>
      </c>
      <c r="O131" s="415">
        <v>0</v>
      </c>
      <c r="P131" s="415" t="s">
        <v>549</v>
      </c>
      <c r="Q131" s="415" t="s">
        <v>549</v>
      </c>
      <c r="R131" s="415">
        <v>0</v>
      </c>
      <c r="S131" s="415">
        <v>0</v>
      </c>
      <c r="T131" s="415" t="s">
        <v>549</v>
      </c>
      <c r="U131" s="415" t="s">
        <v>549</v>
      </c>
      <c r="V131" s="415">
        <v>0</v>
      </c>
      <c r="W131" s="415">
        <v>0</v>
      </c>
    </row>
    <row r="132" spans="1:23" ht="31.5" x14ac:dyDescent="0.2">
      <c r="A132" s="527"/>
      <c r="B132" s="425" t="s">
        <v>93</v>
      </c>
      <c r="C132" s="424"/>
      <c r="D132" s="415">
        <v>240</v>
      </c>
      <c r="E132" s="415">
        <v>240</v>
      </c>
      <c r="F132" s="415">
        <v>23</v>
      </c>
      <c r="G132" s="415">
        <v>23</v>
      </c>
      <c r="H132" s="415">
        <v>281</v>
      </c>
      <c r="I132" s="415">
        <v>281</v>
      </c>
      <c r="J132" s="415">
        <v>42</v>
      </c>
      <c r="K132" s="415">
        <v>42</v>
      </c>
      <c r="L132" s="415">
        <v>298</v>
      </c>
      <c r="M132" s="415">
        <v>298</v>
      </c>
      <c r="N132" s="415">
        <v>37</v>
      </c>
      <c r="O132" s="415">
        <v>37</v>
      </c>
      <c r="P132" s="415">
        <v>246</v>
      </c>
      <c r="Q132" s="415">
        <v>246</v>
      </c>
      <c r="R132" s="415">
        <v>37</v>
      </c>
      <c r="S132" s="415">
        <v>37</v>
      </c>
      <c r="T132" s="415">
        <v>236</v>
      </c>
      <c r="U132" s="415">
        <v>236</v>
      </c>
      <c r="V132" s="415">
        <v>31</v>
      </c>
      <c r="W132" s="415">
        <v>31</v>
      </c>
    </row>
    <row r="133" spans="1:23" ht="21" x14ac:dyDescent="0.2">
      <c r="A133" s="527"/>
      <c r="B133" s="425" t="s">
        <v>94</v>
      </c>
      <c r="C133" s="424"/>
      <c r="D133" s="415">
        <v>735</v>
      </c>
      <c r="E133" s="415">
        <v>729</v>
      </c>
      <c r="F133" s="415">
        <v>23</v>
      </c>
      <c r="G133" s="415">
        <v>23</v>
      </c>
      <c r="H133" s="415">
        <v>802</v>
      </c>
      <c r="I133" s="415">
        <v>802</v>
      </c>
      <c r="J133" s="415">
        <v>81</v>
      </c>
      <c r="K133" s="415">
        <v>81</v>
      </c>
      <c r="L133" s="415">
        <v>808</v>
      </c>
      <c r="M133" s="415">
        <v>808</v>
      </c>
      <c r="N133" s="415">
        <v>15</v>
      </c>
      <c r="O133" s="415">
        <v>15</v>
      </c>
      <c r="P133" s="415">
        <v>647</v>
      </c>
      <c r="Q133" s="415">
        <v>647</v>
      </c>
      <c r="R133" s="415">
        <v>28</v>
      </c>
      <c r="S133" s="415">
        <v>28</v>
      </c>
      <c r="T133" s="415">
        <v>604</v>
      </c>
      <c r="U133" s="415">
        <v>604</v>
      </c>
      <c r="V133" s="415">
        <v>25</v>
      </c>
      <c r="W133" s="415">
        <v>25</v>
      </c>
    </row>
    <row r="134" spans="1:23" ht="21" x14ac:dyDescent="0.2">
      <c r="A134" s="523"/>
      <c r="B134" s="425" t="s">
        <v>300</v>
      </c>
      <c r="C134" s="424"/>
      <c r="D134" s="415">
        <v>2233</v>
      </c>
      <c r="E134" s="415">
        <v>1701</v>
      </c>
      <c r="F134" s="415">
        <v>129</v>
      </c>
      <c r="G134" s="415">
        <v>129</v>
      </c>
      <c r="H134" s="415">
        <v>2107</v>
      </c>
      <c r="I134" s="415">
        <v>1532</v>
      </c>
      <c r="J134" s="415">
        <v>141</v>
      </c>
      <c r="K134" s="415">
        <v>141</v>
      </c>
      <c r="L134" s="415">
        <v>1713</v>
      </c>
      <c r="M134" s="415">
        <v>1111</v>
      </c>
      <c r="N134" s="415">
        <v>122</v>
      </c>
      <c r="O134" s="415">
        <v>122</v>
      </c>
      <c r="P134" s="415">
        <v>1592</v>
      </c>
      <c r="Q134" s="415">
        <v>989</v>
      </c>
      <c r="R134" s="415">
        <v>127</v>
      </c>
      <c r="S134" s="415">
        <v>127</v>
      </c>
      <c r="T134" s="415">
        <v>1926</v>
      </c>
      <c r="U134" s="415">
        <v>1306</v>
      </c>
      <c r="V134" s="415">
        <v>212</v>
      </c>
      <c r="W134" s="415">
        <v>212</v>
      </c>
    </row>
    <row r="135" spans="1:23" ht="12.75" customHeight="1" x14ac:dyDescent="0.2">
      <c r="A135" s="526" t="s">
        <v>115</v>
      </c>
      <c r="B135" s="425" t="s">
        <v>271</v>
      </c>
      <c r="C135" s="424"/>
      <c r="D135" s="415">
        <v>74134</v>
      </c>
      <c r="E135" s="415">
        <v>72363</v>
      </c>
      <c r="F135" s="415">
        <v>10174</v>
      </c>
      <c r="G135" s="415">
        <v>10174</v>
      </c>
      <c r="H135" s="415">
        <v>79640</v>
      </c>
      <c r="I135" s="415">
        <v>77688</v>
      </c>
      <c r="J135" s="415">
        <v>11357</v>
      </c>
      <c r="K135" s="415">
        <v>11357</v>
      </c>
      <c r="L135" s="415">
        <v>79610</v>
      </c>
      <c r="M135" s="415">
        <v>77580</v>
      </c>
      <c r="N135" s="415">
        <v>12909</v>
      </c>
      <c r="O135" s="415">
        <v>12909</v>
      </c>
      <c r="P135" s="415">
        <v>77397</v>
      </c>
      <c r="Q135" s="415">
        <v>75259</v>
      </c>
      <c r="R135" s="415">
        <v>12548</v>
      </c>
      <c r="S135" s="415">
        <v>12548</v>
      </c>
      <c r="T135" s="415">
        <v>74767</v>
      </c>
      <c r="U135" s="415">
        <v>72496</v>
      </c>
      <c r="V135" s="415">
        <v>10137</v>
      </c>
      <c r="W135" s="415">
        <v>10137</v>
      </c>
    </row>
    <row r="136" spans="1:23" ht="31.5" x14ac:dyDescent="0.2">
      <c r="A136" s="527"/>
      <c r="B136" s="425" t="s">
        <v>84</v>
      </c>
      <c r="C136" s="424"/>
      <c r="D136" s="415">
        <v>333</v>
      </c>
      <c r="E136" s="415">
        <v>299</v>
      </c>
      <c r="F136" s="415">
        <v>30</v>
      </c>
      <c r="G136" s="415">
        <v>30</v>
      </c>
      <c r="H136" s="415">
        <v>323</v>
      </c>
      <c r="I136" s="415">
        <v>309</v>
      </c>
      <c r="J136" s="415">
        <v>54</v>
      </c>
      <c r="K136" s="415">
        <v>54</v>
      </c>
      <c r="L136" s="415">
        <v>303</v>
      </c>
      <c r="M136" s="415">
        <v>296</v>
      </c>
      <c r="N136" s="415">
        <v>62</v>
      </c>
      <c r="O136" s="415">
        <v>62</v>
      </c>
      <c r="P136" s="415">
        <v>281</v>
      </c>
      <c r="Q136" s="415">
        <v>270</v>
      </c>
      <c r="R136" s="415">
        <v>35</v>
      </c>
      <c r="S136" s="415">
        <v>35</v>
      </c>
      <c r="T136" s="415">
        <v>243</v>
      </c>
      <c r="U136" s="415">
        <v>235</v>
      </c>
      <c r="V136" s="415">
        <v>46</v>
      </c>
      <c r="W136" s="415">
        <v>46</v>
      </c>
    </row>
    <row r="137" spans="1:23" ht="21" x14ac:dyDescent="0.2">
      <c r="A137" s="527"/>
      <c r="B137" s="425" t="s">
        <v>85</v>
      </c>
      <c r="C137" s="424"/>
      <c r="D137" s="415">
        <v>16170</v>
      </c>
      <c r="E137" s="415">
        <v>16083</v>
      </c>
      <c r="F137" s="415">
        <v>3142</v>
      </c>
      <c r="G137" s="415">
        <v>3142</v>
      </c>
      <c r="H137" s="415">
        <v>17101</v>
      </c>
      <c r="I137" s="415">
        <v>16997</v>
      </c>
      <c r="J137" s="415">
        <v>3431</v>
      </c>
      <c r="K137" s="415">
        <v>3431</v>
      </c>
      <c r="L137" s="415">
        <v>16561</v>
      </c>
      <c r="M137" s="415">
        <v>16486</v>
      </c>
      <c r="N137" s="415">
        <v>3516</v>
      </c>
      <c r="O137" s="415">
        <v>3516</v>
      </c>
      <c r="P137" s="415">
        <v>15599</v>
      </c>
      <c r="Q137" s="415">
        <v>15525</v>
      </c>
      <c r="R137" s="415">
        <v>3366</v>
      </c>
      <c r="S137" s="415">
        <v>3366</v>
      </c>
      <c r="T137" s="415">
        <v>14357</v>
      </c>
      <c r="U137" s="415">
        <v>14284</v>
      </c>
      <c r="V137" s="415">
        <v>2951</v>
      </c>
      <c r="W137" s="415">
        <v>2951</v>
      </c>
    </row>
    <row r="138" spans="1:23" ht="42" x14ac:dyDescent="0.2">
      <c r="A138" s="527"/>
      <c r="B138" s="425" t="s">
        <v>86</v>
      </c>
      <c r="C138" s="424"/>
      <c r="D138" s="415">
        <v>44142</v>
      </c>
      <c r="E138" s="415">
        <v>44016</v>
      </c>
      <c r="F138" s="415">
        <v>5679</v>
      </c>
      <c r="G138" s="415">
        <v>5679</v>
      </c>
      <c r="H138" s="415">
        <v>48304</v>
      </c>
      <c r="I138" s="415">
        <v>48161</v>
      </c>
      <c r="J138" s="415">
        <v>6144</v>
      </c>
      <c r="K138" s="415">
        <v>6144</v>
      </c>
      <c r="L138" s="415">
        <v>50098</v>
      </c>
      <c r="M138" s="415">
        <v>49927</v>
      </c>
      <c r="N138" s="415">
        <v>7543</v>
      </c>
      <c r="O138" s="415">
        <v>7543</v>
      </c>
      <c r="P138" s="415">
        <v>49083</v>
      </c>
      <c r="Q138" s="415">
        <v>48922</v>
      </c>
      <c r="R138" s="415">
        <v>7431</v>
      </c>
      <c r="S138" s="415">
        <v>7431</v>
      </c>
      <c r="T138" s="415">
        <v>47742</v>
      </c>
      <c r="U138" s="415">
        <v>47579</v>
      </c>
      <c r="V138" s="415">
        <v>5565</v>
      </c>
      <c r="W138" s="415">
        <v>5565</v>
      </c>
    </row>
    <row r="139" spans="1:23" ht="21" x14ac:dyDescent="0.2">
      <c r="A139" s="527"/>
      <c r="B139" s="425" t="s">
        <v>87</v>
      </c>
      <c r="C139" s="424"/>
      <c r="D139" s="415">
        <v>2258</v>
      </c>
      <c r="E139" s="415">
        <v>2258</v>
      </c>
      <c r="F139" s="415">
        <v>293</v>
      </c>
      <c r="G139" s="415">
        <v>293</v>
      </c>
      <c r="H139" s="415">
        <v>2475</v>
      </c>
      <c r="I139" s="415">
        <v>2474</v>
      </c>
      <c r="J139" s="415">
        <v>436</v>
      </c>
      <c r="K139" s="415">
        <v>436</v>
      </c>
      <c r="L139" s="415">
        <v>2486</v>
      </c>
      <c r="M139" s="415">
        <v>2486</v>
      </c>
      <c r="N139" s="415">
        <v>426</v>
      </c>
      <c r="O139" s="415">
        <v>426</v>
      </c>
      <c r="P139" s="415">
        <v>2391</v>
      </c>
      <c r="Q139" s="415">
        <v>2390</v>
      </c>
      <c r="R139" s="415">
        <v>430</v>
      </c>
      <c r="S139" s="415">
        <v>430</v>
      </c>
      <c r="T139" s="415">
        <v>2133</v>
      </c>
      <c r="U139" s="415">
        <v>2133</v>
      </c>
      <c r="V139" s="415">
        <v>297</v>
      </c>
      <c r="W139" s="415">
        <v>297</v>
      </c>
    </row>
    <row r="140" spans="1:23" ht="21" x14ac:dyDescent="0.2">
      <c r="A140" s="527"/>
      <c r="B140" s="425" t="s">
        <v>88</v>
      </c>
      <c r="C140" s="424"/>
      <c r="D140" s="415">
        <v>2211</v>
      </c>
      <c r="E140" s="415">
        <v>2211</v>
      </c>
      <c r="F140" s="415">
        <v>388</v>
      </c>
      <c r="G140" s="415">
        <v>388</v>
      </c>
      <c r="H140" s="415">
        <v>2364</v>
      </c>
      <c r="I140" s="415">
        <v>2364</v>
      </c>
      <c r="J140" s="415">
        <v>577</v>
      </c>
      <c r="K140" s="415">
        <v>577</v>
      </c>
      <c r="L140" s="415">
        <v>2289</v>
      </c>
      <c r="M140" s="415">
        <v>2289</v>
      </c>
      <c r="N140" s="415">
        <v>584</v>
      </c>
      <c r="O140" s="415">
        <v>584</v>
      </c>
      <c r="P140" s="415">
        <v>2208</v>
      </c>
      <c r="Q140" s="415">
        <v>2208</v>
      </c>
      <c r="R140" s="415">
        <v>545</v>
      </c>
      <c r="S140" s="415">
        <v>545</v>
      </c>
      <c r="T140" s="415">
        <v>1955</v>
      </c>
      <c r="U140" s="415">
        <v>1955</v>
      </c>
      <c r="V140" s="415">
        <v>425</v>
      </c>
      <c r="W140" s="415">
        <v>425</v>
      </c>
    </row>
    <row r="141" spans="1:23" ht="21" x14ac:dyDescent="0.2">
      <c r="A141" s="527"/>
      <c r="B141" s="425" t="s">
        <v>89</v>
      </c>
      <c r="C141" s="424"/>
      <c r="D141" s="415">
        <v>119</v>
      </c>
      <c r="E141" s="415">
        <v>119</v>
      </c>
      <c r="F141" s="415">
        <v>11</v>
      </c>
      <c r="G141" s="415">
        <v>11</v>
      </c>
      <c r="H141" s="415">
        <v>136</v>
      </c>
      <c r="I141" s="415">
        <v>136</v>
      </c>
      <c r="J141" s="415">
        <v>27</v>
      </c>
      <c r="K141" s="415">
        <v>27</v>
      </c>
      <c r="L141" s="415">
        <v>124</v>
      </c>
      <c r="M141" s="415">
        <v>124</v>
      </c>
      <c r="N141" s="415">
        <v>16</v>
      </c>
      <c r="O141" s="415">
        <v>16</v>
      </c>
      <c r="P141" s="415">
        <v>90</v>
      </c>
      <c r="Q141" s="415">
        <v>90</v>
      </c>
      <c r="R141" s="415">
        <v>13</v>
      </c>
      <c r="S141" s="415">
        <v>13</v>
      </c>
      <c r="T141" s="415">
        <v>90</v>
      </c>
      <c r="U141" s="415">
        <v>90</v>
      </c>
      <c r="V141" s="415">
        <v>14</v>
      </c>
      <c r="W141" s="415">
        <v>14</v>
      </c>
    </row>
    <row r="142" spans="1:23" ht="21" x14ac:dyDescent="0.2">
      <c r="A142" s="527"/>
      <c r="B142" s="425" t="s">
        <v>548</v>
      </c>
      <c r="C142" s="424"/>
      <c r="D142" s="415">
        <v>99</v>
      </c>
      <c r="E142" s="415">
        <v>99</v>
      </c>
      <c r="F142" s="415">
        <v>13</v>
      </c>
      <c r="G142" s="415">
        <v>13</v>
      </c>
      <c r="H142" s="415">
        <v>104</v>
      </c>
      <c r="I142" s="415">
        <v>104</v>
      </c>
      <c r="J142" s="415">
        <v>18</v>
      </c>
      <c r="K142" s="415">
        <v>18</v>
      </c>
      <c r="L142" s="415">
        <v>101</v>
      </c>
      <c r="M142" s="415">
        <v>101</v>
      </c>
      <c r="N142" s="415">
        <v>19</v>
      </c>
      <c r="O142" s="415">
        <v>19</v>
      </c>
      <c r="P142" s="415">
        <v>103</v>
      </c>
      <c r="Q142" s="415">
        <v>103</v>
      </c>
      <c r="R142" s="415">
        <v>8</v>
      </c>
      <c r="S142" s="415">
        <v>8</v>
      </c>
      <c r="T142" s="415">
        <v>72</v>
      </c>
      <c r="U142" s="415">
        <v>72</v>
      </c>
      <c r="V142" s="415">
        <v>12</v>
      </c>
      <c r="W142" s="415">
        <v>12</v>
      </c>
    </row>
    <row r="143" spans="1:23" ht="31.5" x14ac:dyDescent="0.2">
      <c r="A143" s="527"/>
      <c r="B143" s="425" t="s">
        <v>90</v>
      </c>
      <c r="C143" s="424"/>
      <c r="D143" s="415">
        <v>509</v>
      </c>
      <c r="E143" s="415">
        <v>509</v>
      </c>
      <c r="F143" s="415">
        <v>70</v>
      </c>
      <c r="G143" s="415">
        <v>70</v>
      </c>
      <c r="H143" s="415">
        <v>513</v>
      </c>
      <c r="I143" s="415">
        <v>513</v>
      </c>
      <c r="J143" s="415">
        <v>85</v>
      </c>
      <c r="K143" s="415">
        <v>85</v>
      </c>
      <c r="L143" s="415">
        <v>435</v>
      </c>
      <c r="M143" s="415">
        <v>435</v>
      </c>
      <c r="N143" s="415">
        <v>86</v>
      </c>
      <c r="O143" s="415">
        <v>86</v>
      </c>
      <c r="P143" s="415">
        <v>367</v>
      </c>
      <c r="Q143" s="415">
        <v>367</v>
      </c>
      <c r="R143" s="415">
        <v>79</v>
      </c>
      <c r="S143" s="415">
        <v>79</v>
      </c>
      <c r="T143" s="415">
        <v>348</v>
      </c>
      <c r="U143" s="415">
        <v>348</v>
      </c>
      <c r="V143" s="415">
        <v>62</v>
      </c>
      <c r="W143" s="415">
        <v>62</v>
      </c>
    </row>
    <row r="144" spans="1:23" ht="21" x14ac:dyDescent="0.2">
      <c r="A144" s="527"/>
      <c r="B144" s="425" t="s">
        <v>91</v>
      </c>
      <c r="C144" s="424"/>
      <c r="D144" s="415">
        <v>34</v>
      </c>
      <c r="E144" s="415">
        <v>34</v>
      </c>
      <c r="F144" s="415" t="s">
        <v>549</v>
      </c>
      <c r="G144" s="415" t="s">
        <v>549</v>
      </c>
      <c r="H144" s="415">
        <v>28</v>
      </c>
      <c r="I144" s="415">
        <v>28</v>
      </c>
      <c r="J144" s="415">
        <v>3</v>
      </c>
      <c r="K144" s="415">
        <v>3</v>
      </c>
      <c r="L144" s="415">
        <v>30</v>
      </c>
      <c r="M144" s="415">
        <v>30</v>
      </c>
      <c r="N144" s="415">
        <v>7</v>
      </c>
      <c r="O144" s="415">
        <v>7</v>
      </c>
      <c r="P144" s="415">
        <v>41</v>
      </c>
      <c r="Q144" s="415">
        <v>41</v>
      </c>
      <c r="R144" s="415">
        <v>7</v>
      </c>
      <c r="S144" s="415">
        <v>7</v>
      </c>
      <c r="T144" s="415">
        <v>40</v>
      </c>
      <c r="U144" s="415">
        <v>40</v>
      </c>
      <c r="V144" s="415">
        <v>6</v>
      </c>
      <c r="W144" s="415">
        <v>6</v>
      </c>
    </row>
    <row r="145" spans="1:23" ht="31.5" x14ac:dyDescent="0.2">
      <c r="A145" s="527"/>
      <c r="B145" s="425" t="s">
        <v>92</v>
      </c>
      <c r="C145" s="424"/>
      <c r="D145" s="415">
        <v>17</v>
      </c>
      <c r="E145" s="415">
        <v>17</v>
      </c>
      <c r="F145" s="415" t="s">
        <v>549</v>
      </c>
      <c r="G145" s="415" t="s">
        <v>549</v>
      </c>
      <c r="H145" s="415">
        <v>23</v>
      </c>
      <c r="I145" s="415">
        <v>23</v>
      </c>
      <c r="J145" s="415">
        <v>6</v>
      </c>
      <c r="K145" s="415">
        <v>6</v>
      </c>
      <c r="L145" s="415">
        <v>26</v>
      </c>
      <c r="M145" s="415">
        <v>26</v>
      </c>
      <c r="N145" s="415">
        <v>7</v>
      </c>
      <c r="O145" s="415">
        <v>7</v>
      </c>
      <c r="P145" s="415">
        <v>12</v>
      </c>
      <c r="Q145" s="415">
        <v>12</v>
      </c>
      <c r="R145" s="415">
        <v>3</v>
      </c>
      <c r="S145" s="415">
        <v>3</v>
      </c>
      <c r="T145" s="415">
        <v>12</v>
      </c>
      <c r="U145" s="415">
        <v>12</v>
      </c>
      <c r="V145" s="415" t="s">
        <v>549</v>
      </c>
      <c r="W145" s="415" t="s">
        <v>549</v>
      </c>
    </row>
    <row r="146" spans="1:23" ht="31.5" x14ac:dyDescent="0.2">
      <c r="A146" s="527"/>
      <c r="B146" s="425" t="s">
        <v>93</v>
      </c>
      <c r="C146" s="424"/>
      <c r="D146" s="415">
        <v>598</v>
      </c>
      <c r="E146" s="415">
        <v>595</v>
      </c>
      <c r="F146" s="415">
        <v>74</v>
      </c>
      <c r="G146" s="415">
        <v>74</v>
      </c>
      <c r="H146" s="415">
        <v>654</v>
      </c>
      <c r="I146" s="415">
        <v>650</v>
      </c>
      <c r="J146" s="415">
        <v>121</v>
      </c>
      <c r="K146" s="415">
        <v>121</v>
      </c>
      <c r="L146" s="415">
        <v>695</v>
      </c>
      <c r="M146" s="415">
        <v>693</v>
      </c>
      <c r="N146" s="415">
        <v>133</v>
      </c>
      <c r="O146" s="415">
        <v>133</v>
      </c>
      <c r="P146" s="415">
        <v>642</v>
      </c>
      <c r="Q146" s="415">
        <v>640</v>
      </c>
      <c r="R146" s="415">
        <v>117</v>
      </c>
      <c r="S146" s="415">
        <v>117</v>
      </c>
      <c r="T146" s="415">
        <v>541</v>
      </c>
      <c r="U146" s="415">
        <v>537</v>
      </c>
      <c r="V146" s="415">
        <v>70</v>
      </c>
      <c r="W146" s="415">
        <v>70</v>
      </c>
    </row>
    <row r="147" spans="1:23" ht="21" x14ac:dyDescent="0.2">
      <c r="A147" s="527"/>
      <c r="B147" s="425" t="s">
        <v>94</v>
      </c>
      <c r="C147" s="424"/>
      <c r="D147" s="415">
        <v>1733</v>
      </c>
      <c r="E147" s="415">
        <v>1708</v>
      </c>
      <c r="F147" s="415">
        <v>35</v>
      </c>
      <c r="G147" s="415">
        <v>35</v>
      </c>
      <c r="H147" s="415">
        <v>1438</v>
      </c>
      <c r="I147" s="415">
        <v>1393</v>
      </c>
      <c r="J147" s="415">
        <v>39</v>
      </c>
      <c r="K147" s="415">
        <v>39</v>
      </c>
      <c r="L147" s="415">
        <v>1382</v>
      </c>
      <c r="M147" s="415">
        <v>1348</v>
      </c>
      <c r="N147" s="415">
        <v>80</v>
      </c>
      <c r="O147" s="415">
        <v>80</v>
      </c>
      <c r="P147" s="415">
        <v>1555</v>
      </c>
      <c r="Q147" s="415">
        <v>1512</v>
      </c>
      <c r="R147" s="415">
        <v>105</v>
      </c>
      <c r="S147" s="415">
        <v>105</v>
      </c>
      <c r="T147" s="415">
        <v>1259</v>
      </c>
      <c r="U147" s="415">
        <v>1218</v>
      </c>
      <c r="V147" s="415">
        <v>62</v>
      </c>
      <c r="W147" s="415">
        <v>62</v>
      </c>
    </row>
    <row r="148" spans="1:23" ht="21" x14ac:dyDescent="0.2">
      <c r="A148" s="523"/>
      <c r="B148" s="425" t="s">
        <v>300</v>
      </c>
      <c r="C148" s="424"/>
      <c r="D148" s="415">
        <v>5911</v>
      </c>
      <c r="E148" s="415">
        <v>4415</v>
      </c>
      <c r="F148" s="415">
        <v>435</v>
      </c>
      <c r="G148" s="415">
        <v>435</v>
      </c>
      <c r="H148" s="415">
        <v>6177</v>
      </c>
      <c r="I148" s="415">
        <v>4536</v>
      </c>
      <c r="J148" s="415">
        <v>416</v>
      </c>
      <c r="K148" s="415">
        <v>416</v>
      </c>
      <c r="L148" s="415">
        <v>5068</v>
      </c>
      <c r="M148" s="415">
        <v>3327</v>
      </c>
      <c r="N148" s="415">
        <v>428</v>
      </c>
      <c r="O148" s="415">
        <v>428</v>
      </c>
      <c r="P148" s="415">
        <v>5014</v>
      </c>
      <c r="Q148" s="415">
        <v>3168</v>
      </c>
      <c r="R148" s="415">
        <v>407</v>
      </c>
      <c r="S148" s="415">
        <v>407</v>
      </c>
      <c r="T148" s="415">
        <v>5963</v>
      </c>
      <c r="U148" s="415">
        <v>3981</v>
      </c>
      <c r="V148" s="415">
        <v>624</v>
      </c>
      <c r="W148" s="415">
        <v>624</v>
      </c>
    </row>
    <row r="149" spans="1:23" ht="12.75" customHeight="1" x14ac:dyDescent="0.2">
      <c r="A149" s="526" t="s">
        <v>116</v>
      </c>
      <c r="B149" s="425" t="s">
        <v>271</v>
      </c>
      <c r="C149" s="424"/>
      <c r="D149" s="415">
        <v>98192</v>
      </c>
      <c r="E149" s="415">
        <v>97217</v>
      </c>
      <c r="F149" s="415">
        <v>15609</v>
      </c>
      <c r="G149" s="415">
        <v>15609</v>
      </c>
      <c r="H149" s="415">
        <v>101481</v>
      </c>
      <c r="I149" s="415">
        <v>99651</v>
      </c>
      <c r="J149" s="415">
        <v>18483</v>
      </c>
      <c r="K149" s="415">
        <v>18483</v>
      </c>
      <c r="L149" s="415">
        <v>103344</v>
      </c>
      <c r="M149" s="415">
        <v>101482</v>
      </c>
      <c r="N149" s="415">
        <v>20225</v>
      </c>
      <c r="O149" s="415">
        <v>20225</v>
      </c>
      <c r="P149" s="415">
        <v>99722</v>
      </c>
      <c r="Q149" s="415">
        <v>97805</v>
      </c>
      <c r="R149" s="415">
        <v>17124</v>
      </c>
      <c r="S149" s="415">
        <v>17124</v>
      </c>
      <c r="T149" s="415">
        <v>95859</v>
      </c>
      <c r="U149" s="415">
        <v>93870</v>
      </c>
      <c r="V149" s="415">
        <v>14508</v>
      </c>
      <c r="W149" s="415">
        <v>14508</v>
      </c>
    </row>
    <row r="150" spans="1:23" ht="31.5" x14ac:dyDescent="0.2">
      <c r="A150" s="527"/>
      <c r="B150" s="425" t="s">
        <v>84</v>
      </c>
      <c r="C150" s="424"/>
      <c r="D150" s="415">
        <v>364</v>
      </c>
      <c r="E150" s="415">
        <v>364</v>
      </c>
      <c r="F150" s="415">
        <v>51</v>
      </c>
      <c r="G150" s="415">
        <v>51</v>
      </c>
      <c r="H150" s="415">
        <v>349</v>
      </c>
      <c r="I150" s="415">
        <v>349</v>
      </c>
      <c r="J150" s="415">
        <v>78</v>
      </c>
      <c r="K150" s="415">
        <v>78</v>
      </c>
      <c r="L150" s="415">
        <v>361</v>
      </c>
      <c r="M150" s="415">
        <v>361</v>
      </c>
      <c r="N150" s="415">
        <v>87</v>
      </c>
      <c r="O150" s="415">
        <v>87</v>
      </c>
      <c r="P150" s="415">
        <v>342</v>
      </c>
      <c r="Q150" s="415">
        <v>342</v>
      </c>
      <c r="R150" s="415">
        <v>70</v>
      </c>
      <c r="S150" s="415">
        <v>70</v>
      </c>
      <c r="T150" s="415">
        <v>324</v>
      </c>
      <c r="U150" s="415">
        <v>324</v>
      </c>
      <c r="V150" s="415">
        <v>66</v>
      </c>
      <c r="W150" s="415">
        <v>66</v>
      </c>
    </row>
    <row r="151" spans="1:23" ht="21" x14ac:dyDescent="0.2">
      <c r="A151" s="527"/>
      <c r="B151" s="425" t="s">
        <v>85</v>
      </c>
      <c r="C151" s="424"/>
      <c r="D151" s="415">
        <v>25893</v>
      </c>
      <c r="E151" s="415">
        <v>25834</v>
      </c>
      <c r="F151" s="415">
        <v>5533</v>
      </c>
      <c r="G151" s="415">
        <v>5533</v>
      </c>
      <c r="H151" s="415">
        <v>24975</v>
      </c>
      <c r="I151" s="415">
        <v>24861</v>
      </c>
      <c r="J151" s="415">
        <v>6404</v>
      </c>
      <c r="K151" s="415">
        <v>6404</v>
      </c>
      <c r="L151" s="415">
        <v>24409</v>
      </c>
      <c r="M151" s="415">
        <v>24296</v>
      </c>
      <c r="N151" s="415">
        <v>6533</v>
      </c>
      <c r="O151" s="415">
        <v>6533</v>
      </c>
      <c r="P151" s="415">
        <v>23202</v>
      </c>
      <c r="Q151" s="415">
        <v>23070</v>
      </c>
      <c r="R151" s="415">
        <v>6129</v>
      </c>
      <c r="S151" s="415">
        <v>6129</v>
      </c>
      <c r="T151" s="415">
        <v>21526</v>
      </c>
      <c r="U151" s="415">
        <v>21393</v>
      </c>
      <c r="V151" s="415">
        <v>5036</v>
      </c>
      <c r="W151" s="415">
        <v>5036</v>
      </c>
    </row>
    <row r="152" spans="1:23" ht="42" x14ac:dyDescent="0.2">
      <c r="A152" s="527"/>
      <c r="B152" s="425" t="s">
        <v>86</v>
      </c>
      <c r="C152" s="424"/>
      <c r="D152" s="415">
        <v>57434</v>
      </c>
      <c r="E152" s="415">
        <v>57337</v>
      </c>
      <c r="F152" s="415">
        <v>8074</v>
      </c>
      <c r="G152" s="415">
        <v>8074</v>
      </c>
      <c r="H152" s="415">
        <v>60520</v>
      </c>
      <c r="I152" s="415">
        <v>60312</v>
      </c>
      <c r="J152" s="415">
        <v>9707</v>
      </c>
      <c r="K152" s="415">
        <v>9707</v>
      </c>
      <c r="L152" s="415">
        <v>64357</v>
      </c>
      <c r="M152" s="415">
        <v>64171</v>
      </c>
      <c r="N152" s="415">
        <v>11544</v>
      </c>
      <c r="O152" s="415">
        <v>11544</v>
      </c>
      <c r="P152" s="415">
        <v>63165</v>
      </c>
      <c r="Q152" s="415">
        <v>63007</v>
      </c>
      <c r="R152" s="415">
        <v>9137</v>
      </c>
      <c r="S152" s="415">
        <v>9137</v>
      </c>
      <c r="T152" s="415">
        <v>61034</v>
      </c>
      <c r="U152" s="415">
        <v>60866</v>
      </c>
      <c r="V152" s="415">
        <v>7577</v>
      </c>
      <c r="W152" s="415">
        <v>7577</v>
      </c>
    </row>
    <row r="153" spans="1:23" ht="21" x14ac:dyDescent="0.2">
      <c r="A153" s="527"/>
      <c r="B153" s="425" t="s">
        <v>87</v>
      </c>
      <c r="C153" s="424"/>
      <c r="D153" s="415">
        <v>2873</v>
      </c>
      <c r="E153" s="415">
        <v>2873</v>
      </c>
      <c r="F153" s="415">
        <v>383</v>
      </c>
      <c r="G153" s="415">
        <v>383</v>
      </c>
      <c r="H153" s="415">
        <v>3040</v>
      </c>
      <c r="I153" s="415">
        <v>3040</v>
      </c>
      <c r="J153" s="415">
        <v>556</v>
      </c>
      <c r="K153" s="415">
        <v>556</v>
      </c>
      <c r="L153" s="415">
        <v>2995</v>
      </c>
      <c r="M153" s="415">
        <v>2995</v>
      </c>
      <c r="N153" s="415">
        <v>451</v>
      </c>
      <c r="O153" s="415">
        <v>451</v>
      </c>
      <c r="P153" s="415">
        <v>2553</v>
      </c>
      <c r="Q153" s="415">
        <v>2553</v>
      </c>
      <c r="R153" s="415">
        <v>422</v>
      </c>
      <c r="S153" s="415">
        <v>422</v>
      </c>
      <c r="T153" s="415">
        <v>2107</v>
      </c>
      <c r="U153" s="415">
        <v>2107</v>
      </c>
      <c r="V153" s="415">
        <v>296</v>
      </c>
      <c r="W153" s="415">
        <v>296</v>
      </c>
    </row>
    <row r="154" spans="1:23" ht="21" x14ac:dyDescent="0.2">
      <c r="A154" s="527"/>
      <c r="B154" s="425" t="s">
        <v>88</v>
      </c>
      <c r="C154" s="424"/>
      <c r="D154" s="415">
        <v>2694</v>
      </c>
      <c r="E154" s="415">
        <v>2694</v>
      </c>
      <c r="F154" s="415">
        <v>622</v>
      </c>
      <c r="G154" s="415">
        <v>622</v>
      </c>
      <c r="H154" s="415">
        <v>2808</v>
      </c>
      <c r="I154" s="415">
        <v>2808</v>
      </c>
      <c r="J154" s="415">
        <v>742</v>
      </c>
      <c r="K154" s="415">
        <v>742</v>
      </c>
      <c r="L154" s="415">
        <v>2735</v>
      </c>
      <c r="M154" s="415">
        <v>2735</v>
      </c>
      <c r="N154" s="415">
        <v>638</v>
      </c>
      <c r="O154" s="415">
        <v>638</v>
      </c>
      <c r="P154" s="415">
        <v>2361</v>
      </c>
      <c r="Q154" s="415">
        <v>2361</v>
      </c>
      <c r="R154" s="415">
        <v>580</v>
      </c>
      <c r="S154" s="415">
        <v>580</v>
      </c>
      <c r="T154" s="415">
        <v>1957</v>
      </c>
      <c r="U154" s="415">
        <v>1957</v>
      </c>
      <c r="V154" s="415">
        <v>353</v>
      </c>
      <c r="W154" s="415">
        <v>353</v>
      </c>
    </row>
    <row r="155" spans="1:23" ht="21" x14ac:dyDescent="0.2">
      <c r="A155" s="527"/>
      <c r="B155" s="425" t="s">
        <v>89</v>
      </c>
      <c r="C155" s="424"/>
      <c r="D155" s="415">
        <v>170</v>
      </c>
      <c r="E155" s="415">
        <v>170</v>
      </c>
      <c r="F155" s="415">
        <v>29</v>
      </c>
      <c r="G155" s="415">
        <v>29</v>
      </c>
      <c r="H155" s="415">
        <v>221</v>
      </c>
      <c r="I155" s="415">
        <v>221</v>
      </c>
      <c r="J155" s="415">
        <v>34</v>
      </c>
      <c r="K155" s="415">
        <v>34</v>
      </c>
      <c r="L155" s="415">
        <v>174</v>
      </c>
      <c r="M155" s="415">
        <v>174</v>
      </c>
      <c r="N155" s="415">
        <v>19</v>
      </c>
      <c r="O155" s="415">
        <v>19</v>
      </c>
      <c r="P155" s="415">
        <v>135</v>
      </c>
      <c r="Q155" s="415">
        <v>135</v>
      </c>
      <c r="R155" s="415">
        <v>23</v>
      </c>
      <c r="S155" s="415">
        <v>23</v>
      </c>
      <c r="T155" s="415">
        <v>116</v>
      </c>
      <c r="U155" s="415">
        <v>115</v>
      </c>
      <c r="V155" s="415">
        <v>18</v>
      </c>
      <c r="W155" s="415">
        <v>18</v>
      </c>
    </row>
    <row r="156" spans="1:23" ht="21" x14ac:dyDescent="0.2">
      <c r="A156" s="527"/>
      <c r="B156" s="425" t="s">
        <v>548</v>
      </c>
      <c r="C156" s="424"/>
      <c r="D156" s="415">
        <v>158</v>
      </c>
      <c r="E156" s="415">
        <v>158</v>
      </c>
      <c r="F156" s="415">
        <v>32</v>
      </c>
      <c r="G156" s="415">
        <v>32</v>
      </c>
      <c r="H156" s="415">
        <v>179</v>
      </c>
      <c r="I156" s="415">
        <v>179</v>
      </c>
      <c r="J156" s="415">
        <v>41</v>
      </c>
      <c r="K156" s="415">
        <v>41</v>
      </c>
      <c r="L156" s="415">
        <v>202</v>
      </c>
      <c r="M156" s="415">
        <v>202</v>
      </c>
      <c r="N156" s="415">
        <v>44</v>
      </c>
      <c r="O156" s="415">
        <v>44</v>
      </c>
      <c r="P156" s="415">
        <v>145</v>
      </c>
      <c r="Q156" s="415">
        <v>145</v>
      </c>
      <c r="R156" s="415">
        <v>22</v>
      </c>
      <c r="S156" s="415">
        <v>22</v>
      </c>
      <c r="T156" s="415">
        <v>93</v>
      </c>
      <c r="U156" s="415">
        <v>93</v>
      </c>
      <c r="V156" s="415">
        <v>17</v>
      </c>
      <c r="W156" s="415">
        <v>17</v>
      </c>
    </row>
    <row r="157" spans="1:23" ht="31.5" x14ac:dyDescent="0.2">
      <c r="A157" s="527"/>
      <c r="B157" s="425" t="s">
        <v>90</v>
      </c>
      <c r="C157" s="424"/>
      <c r="D157" s="415">
        <v>686</v>
      </c>
      <c r="E157" s="415">
        <v>686</v>
      </c>
      <c r="F157" s="415">
        <v>119</v>
      </c>
      <c r="G157" s="415">
        <v>119</v>
      </c>
      <c r="H157" s="415">
        <v>643</v>
      </c>
      <c r="I157" s="415">
        <v>643</v>
      </c>
      <c r="J157" s="415">
        <v>114</v>
      </c>
      <c r="K157" s="415">
        <v>114</v>
      </c>
      <c r="L157" s="415">
        <v>624</v>
      </c>
      <c r="M157" s="415">
        <v>624</v>
      </c>
      <c r="N157" s="415">
        <v>120</v>
      </c>
      <c r="O157" s="415">
        <v>120</v>
      </c>
      <c r="P157" s="415">
        <v>543</v>
      </c>
      <c r="Q157" s="415">
        <v>543</v>
      </c>
      <c r="R157" s="415">
        <v>76</v>
      </c>
      <c r="S157" s="415">
        <v>76</v>
      </c>
      <c r="T157" s="415">
        <v>367</v>
      </c>
      <c r="U157" s="415">
        <v>367</v>
      </c>
      <c r="V157" s="415">
        <v>48</v>
      </c>
      <c r="W157" s="415">
        <v>48</v>
      </c>
    </row>
    <row r="158" spans="1:23" ht="21" x14ac:dyDescent="0.2">
      <c r="A158" s="527"/>
      <c r="B158" s="425" t="s">
        <v>91</v>
      </c>
      <c r="C158" s="424"/>
      <c r="D158" s="415">
        <v>96</v>
      </c>
      <c r="E158" s="415">
        <v>96</v>
      </c>
      <c r="F158" s="415">
        <v>10</v>
      </c>
      <c r="G158" s="415">
        <v>10</v>
      </c>
      <c r="H158" s="415">
        <v>92</v>
      </c>
      <c r="I158" s="415">
        <v>92</v>
      </c>
      <c r="J158" s="415">
        <v>12</v>
      </c>
      <c r="K158" s="415">
        <v>12</v>
      </c>
      <c r="L158" s="415">
        <v>73</v>
      </c>
      <c r="M158" s="415">
        <v>73</v>
      </c>
      <c r="N158" s="415">
        <v>8</v>
      </c>
      <c r="O158" s="415">
        <v>8</v>
      </c>
      <c r="P158" s="415">
        <v>74</v>
      </c>
      <c r="Q158" s="415">
        <v>74</v>
      </c>
      <c r="R158" s="415">
        <v>14</v>
      </c>
      <c r="S158" s="415">
        <v>14</v>
      </c>
      <c r="T158" s="415">
        <v>70</v>
      </c>
      <c r="U158" s="415">
        <v>70</v>
      </c>
      <c r="V158" s="415">
        <v>14</v>
      </c>
      <c r="W158" s="415">
        <v>14</v>
      </c>
    </row>
    <row r="159" spans="1:23" ht="31.5" x14ac:dyDescent="0.2">
      <c r="A159" s="527"/>
      <c r="B159" s="425" t="s">
        <v>92</v>
      </c>
      <c r="C159" s="424"/>
      <c r="D159" s="415">
        <v>37</v>
      </c>
      <c r="E159" s="415">
        <v>37</v>
      </c>
      <c r="F159" s="415">
        <v>9</v>
      </c>
      <c r="G159" s="415">
        <v>9</v>
      </c>
      <c r="H159" s="415">
        <v>47</v>
      </c>
      <c r="I159" s="415">
        <v>47</v>
      </c>
      <c r="J159" s="415">
        <v>10</v>
      </c>
      <c r="K159" s="415">
        <v>10</v>
      </c>
      <c r="L159" s="415">
        <v>49</v>
      </c>
      <c r="M159" s="415">
        <v>49</v>
      </c>
      <c r="N159" s="415">
        <v>18</v>
      </c>
      <c r="O159" s="415">
        <v>18</v>
      </c>
      <c r="P159" s="415">
        <v>43</v>
      </c>
      <c r="Q159" s="415">
        <v>43</v>
      </c>
      <c r="R159" s="415">
        <v>6</v>
      </c>
      <c r="S159" s="415">
        <v>6</v>
      </c>
      <c r="T159" s="415">
        <v>33</v>
      </c>
      <c r="U159" s="415">
        <v>33</v>
      </c>
      <c r="V159" s="415">
        <v>6</v>
      </c>
      <c r="W159" s="415">
        <v>6</v>
      </c>
    </row>
    <row r="160" spans="1:23" ht="31.5" x14ac:dyDescent="0.2">
      <c r="A160" s="527"/>
      <c r="B160" s="425" t="s">
        <v>93</v>
      </c>
      <c r="C160" s="424"/>
      <c r="D160" s="415">
        <v>999</v>
      </c>
      <c r="E160" s="415">
        <v>999</v>
      </c>
      <c r="F160" s="415">
        <v>152</v>
      </c>
      <c r="G160" s="415">
        <v>152</v>
      </c>
      <c r="H160" s="415">
        <v>1097</v>
      </c>
      <c r="I160" s="415">
        <v>1097</v>
      </c>
      <c r="J160" s="415">
        <v>188</v>
      </c>
      <c r="K160" s="415">
        <v>188</v>
      </c>
      <c r="L160" s="415">
        <v>1049</v>
      </c>
      <c r="M160" s="415">
        <v>1049</v>
      </c>
      <c r="N160" s="415">
        <v>192</v>
      </c>
      <c r="O160" s="415">
        <v>192</v>
      </c>
      <c r="P160" s="415">
        <v>937</v>
      </c>
      <c r="Q160" s="415">
        <v>937</v>
      </c>
      <c r="R160" s="415">
        <v>163</v>
      </c>
      <c r="S160" s="415">
        <v>163</v>
      </c>
      <c r="T160" s="415">
        <v>841</v>
      </c>
      <c r="U160" s="415">
        <v>840</v>
      </c>
      <c r="V160" s="415">
        <v>126</v>
      </c>
      <c r="W160" s="415">
        <v>126</v>
      </c>
    </row>
    <row r="161" spans="1:23" ht="21" x14ac:dyDescent="0.2">
      <c r="A161" s="527"/>
      <c r="B161" s="425" t="s">
        <v>94</v>
      </c>
      <c r="C161" s="424"/>
      <c r="D161" s="415">
        <v>1500</v>
      </c>
      <c r="E161" s="415">
        <v>1476</v>
      </c>
      <c r="F161" s="415">
        <v>16</v>
      </c>
      <c r="G161" s="415">
        <v>16</v>
      </c>
      <c r="H161" s="415">
        <v>1565</v>
      </c>
      <c r="I161" s="415">
        <v>1533</v>
      </c>
      <c r="J161" s="415">
        <v>32</v>
      </c>
      <c r="K161" s="415">
        <v>32</v>
      </c>
      <c r="L161" s="415">
        <v>1376</v>
      </c>
      <c r="M161" s="415">
        <v>1358</v>
      </c>
      <c r="N161" s="415">
        <v>53</v>
      </c>
      <c r="O161" s="415">
        <v>53</v>
      </c>
      <c r="P161" s="415">
        <v>1535</v>
      </c>
      <c r="Q161" s="415">
        <v>1522</v>
      </c>
      <c r="R161" s="415">
        <v>36</v>
      </c>
      <c r="S161" s="415">
        <v>36</v>
      </c>
      <c r="T161" s="415">
        <v>1297</v>
      </c>
      <c r="U161" s="415">
        <v>1287</v>
      </c>
      <c r="V161" s="415">
        <v>38</v>
      </c>
      <c r="W161" s="415">
        <v>38</v>
      </c>
    </row>
    <row r="162" spans="1:23" ht="21" x14ac:dyDescent="0.2">
      <c r="A162" s="523"/>
      <c r="B162" s="425" t="s">
        <v>300</v>
      </c>
      <c r="C162" s="424"/>
      <c r="D162" s="415">
        <v>5288</v>
      </c>
      <c r="E162" s="415">
        <v>4493</v>
      </c>
      <c r="F162" s="415">
        <v>579</v>
      </c>
      <c r="G162" s="415">
        <v>579</v>
      </c>
      <c r="H162" s="415">
        <v>5944</v>
      </c>
      <c r="I162" s="415">
        <v>4468</v>
      </c>
      <c r="J162" s="415">
        <v>564</v>
      </c>
      <c r="K162" s="415">
        <v>564</v>
      </c>
      <c r="L162" s="415">
        <v>4927</v>
      </c>
      <c r="M162" s="415">
        <v>3382</v>
      </c>
      <c r="N162" s="415">
        <v>513</v>
      </c>
      <c r="O162" s="415">
        <v>513</v>
      </c>
      <c r="P162" s="415">
        <v>4670</v>
      </c>
      <c r="Q162" s="415">
        <v>3056</v>
      </c>
      <c r="R162" s="415">
        <v>445</v>
      </c>
      <c r="S162" s="415">
        <v>445</v>
      </c>
      <c r="T162" s="415">
        <v>6078</v>
      </c>
      <c r="U162" s="415">
        <v>4402</v>
      </c>
      <c r="V162" s="415">
        <v>910</v>
      </c>
      <c r="W162" s="415">
        <v>910</v>
      </c>
    </row>
    <row r="163" spans="1:23" ht="12.75" customHeight="1" x14ac:dyDescent="0.2">
      <c r="A163" s="526" t="s">
        <v>117</v>
      </c>
      <c r="B163" s="425" t="s">
        <v>271</v>
      </c>
      <c r="C163" s="424"/>
      <c r="D163" s="415">
        <v>6530</v>
      </c>
      <c r="E163" s="415">
        <v>6253</v>
      </c>
      <c r="F163" s="415">
        <v>814</v>
      </c>
      <c r="G163" s="415">
        <v>814</v>
      </c>
      <c r="H163" s="415">
        <v>7313</v>
      </c>
      <c r="I163" s="415">
        <v>7061</v>
      </c>
      <c r="J163" s="415">
        <v>1103</v>
      </c>
      <c r="K163" s="415">
        <v>1103</v>
      </c>
      <c r="L163" s="415">
        <v>7175</v>
      </c>
      <c r="M163" s="415">
        <v>7010</v>
      </c>
      <c r="N163" s="415">
        <v>898</v>
      </c>
      <c r="O163" s="415">
        <v>898</v>
      </c>
      <c r="P163" s="415">
        <v>6139</v>
      </c>
      <c r="Q163" s="415">
        <v>5903</v>
      </c>
      <c r="R163" s="415">
        <v>672</v>
      </c>
      <c r="S163" s="415">
        <v>672</v>
      </c>
      <c r="T163" s="415">
        <v>6019</v>
      </c>
      <c r="U163" s="415">
        <v>5773</v>
      </c>
      <c r="V163" s="415">
        <v>477</v>
      </c>
      <c r="W163" s="415">
        <v>477</v>
      </c>
    </row>
    <row r="164" spans="1:23" ht="31.5" x14ac:dyDescent="0.2">
      <c r="A164" s="527"/>
      <c r="B164" s="425" t="s">
        <v>84</v>
      </c>
      <c r="C164" s="424"/>
      <c r="D164" s="415">
        <v>34</v>
      </c>
      <c r="E164" s="415">
        <v>33</v>
      </c>
      <c r="F164" s="415">
        <v>8</v>
      </c>
      <c r="G164" s="415">
        <v>8</v>
      </c>
      <c r="H164" s="415">
        <v>32</v>
      </c>
      <c r="I164" s="415">
        <v>32</v>
      </c>
      <c r="J164" s="415" t="s">
        <v>549</v>
      </c>
      <c r="K164" s="415" t="s">
        <v>549</v>
      </c>
      <c r="L164" s="415">
        <v>25</v>
      </c>
      <c r="M164" s="415">
        <v>25</v>
      </c>
      <c r="N164" s="415">
        <v>8</v>
      </c>
      <c r="O164" s="415">
        <v>8</v>
      </c>
      <c r="P164" s="415">
        <v>43</v>
      </c>
      <c r="Q164" s="415">
        <v>41</v>
      </c>
      <c r="R164" s="415" t="s">
        <v>549</v>
      </c>
      <c r="S164" s="415" t="s">
        <v>549</v>
      </c>
      <c r="T164" s="415">
        <v>41</v>
      </c>
      <c r="U164" s="415">
        <v>41</v>
      </c>
      <c r="V164" s="415">
        <v>0</v>
      </c>
      <c r="W164" s="415">
        <v>0</v>
      </c>
    </row>
    <row r="165" spans="1:23" ht="21" x14ac:dyDescent="0.2">
      <c r="A165" s="527"/>
      <c r="B165" s="425" t="s">
        <v>85</v>
      </c>
      <c r="C165" s="424"/>
      <c r="D165" s="415">
        <v>1578</v>
      </c>
      <c r="E165" s="415">
        <v>1546</v>
      </c>
      <c r="F165" s="415">
        <v>260</v>
      </c>
      <c r="G165" s="415">
        <v>260</v>
      </c>
      <c r="H165" s="415">
        <v>1862</v>
      </c>
      <c r="I165" s="415">
        <v>1848</v>
      </c>
      <c r="J165" s="415">
        <v>349</v>
      </c>
      <c r="K165" s="415">
        <v>349</v>
      </c>
      <c r="L165" s="415">
        <v>1669</v>
      </c>
      <c r="M165" s="415">
        <v>1666</v>
      </c>
      <c r="N165" s="415">
        <v>278</v>
      </c>
      <c r="O165" s="415">
        <v>278</v>
      </c>
      <c r="P165" s="415">
        <v>1327</v>
      </c>
      <c r="Q165" s="415">
        <v>1319</v>
      </c>
      <c r="R165" s="415">
        <v>185</v>
      </c>
      <c r="S165" s="415">
        <v>185</v>
      </c>
      <c r="T165" s="415">
        <v>1145</v>
      </c>
      <c r="U165" s="415">
        <v>1139</v>
      </c>
      <c r="V165" s="415">
        <v>165</v>
      </c>
      <c r="W165" s="415">
        <v>165</v>
      </c>
    </row>
    <row r="166" spans="1:23" ht="42" x14ac:dyDescent="0.2">
      <c r="A166" s="527"/>
      <c r="B166" s="425" t="s">
        <v>86</v>
      </c>
      <c r="C166" s="424"/>
      <c r="D166" s="415">
        <v>3637</v>
      </c>
      <c r="E166" s="415">
        <v>3532</v>
      </c>
      <c r="F166" s="415">
        <v>398</v>
      </c>
      <c r="G166" s="415">
        <v>398</v>
      </c>
      <c r="H166" s="415">
        <v>4046</v>
      </c>
      <c r="I166" s="415">
        <v>3951</v>
      </c>
      <c r="J166" s="415">
        <v>572</v>
      </c>
      <c r="K166" s="415">
        <v>572</v>
      </c>
      <c r="L166" s="415">
        <v>4246</v>
      </c>
      <c r="M166" s="415">
        <v>4181</v>
      </c>
      <c r="N166" s="415">
        <v>498</v>
      </c>
      <c r="O166" s="415">
        <v>498</v>
      </c>
      <c r="P166" s="415">
        <v>3698</v>
      </c>
      <c r="Q166" s="415">
        <v>3642</v>
      </c>
      <c r="R166" s="415">
        <v>374</v>
      </c>
      <c r="S166" s="415">
        <v>374</v>
      </c>
      <c r="T166" s="415">
        <v>3762</v>
      </c>
      <c r="U166" s="415">
        <v>3692</v>
      </c>
      <c r="V166" s="415">
        <v>251</v>
      </c>
      <c r="W166" s="415">
        <v>251</v>
      </c>
    </row>
    <row r="167" spans="1:23" ht="21" x14ac:dyDescent="0.2">
      <c r="A167" s="527"/>
      <c r="B167" s="425" t="s">
        <v>87</v>
      </c>
      <c r="C167" s="424"/>
      <c r="D167" s="415">
        <v>224</v>
      </c>
      <c r="E167" s="415">
        <v>224</v>
      </c>
      <c r="F167" s="415">
        <v>30</v>
      </c>
      <c r="G167" s="415">
        <v>30</v>
      </c>
      <c r="H167" s="415">
        <v>242</v>
      </c>
      <c r="I167" s="415">
        <v>242</v>
      </c>
      <c r="J167" s="415">
        <v>41</v>
      </c>
      <c r="K167" s="415">
        <v>41</v>
      </c>
      <c r="L167" s="415">
        <v>233</v>
      </c>
      <c r="M167" s="415">
        <v>233</v>
      </c>
      <c r="N167" s="415">
        <v>27</v>
      </c>
      <c r="O167" s="415">
        <v>27</v>
      </c>
      <c r="P167" s="415">
        <v>168</v>
      </c>
      <c r="Q167" s="415">
        <v>168</v>
      </c>
      <c r="R167" s="415">
        <v>24</v>
      </c>
      <c r="S167" s="415">
        <v>24</v>
      </c>
      <c r="T167" s="415">
        <v>147</v>
      </c>
      <c r="U167" s="415">
        <v>147</v>
      </c>
      <c r="V167" s="415">
        <v>7</v>
      </c>
      <c r="W167" s="415">
        <v>7</v>
      </c>
    </row>
    <row r="168" spans="1:23" ht="21" x14ac:dyDescent="0.2">
      <c r="A168" s="527"/>
      <c r="B168" s="425" t="s">
        <v>88</v>
      </c>
      <c r="C168" s="424"/>
      <c r="D168" s="415">
        <v>160</v>
      </c>
      <c r="E168" s="415">
        <v>160</v>
      </c>
      <c r="F168" s="415">
        <v>38</v>
      </c>
      <c r="G168" s="415">
        <v>38</v>
      </c>
      <c r="H168" s="415">
        <v>187</v>
      </c>
      <c r="I168" s="415">
        <v>187</v>
      </c>
      <c r="J168" s="415">
        <v>40</v>
      </c>
      <c r="K168" s="415">
        <v>40</v>
      </c>
      <c r="L168" s="415">
        <v>171</v>
      </c>
      <c r="M168" s="415">
        <v>171</v>
      </c>
      <c r="N168" s="415">
        <v>27</v>
      </c>
      <c r="O168" s="415">
        <v>27</v>
      </c>
      <c r="P168" s="415">
        <v>133</v>
      </c>
      <c r="Q168" s="415">
        <v>133</v>
      </c>
      <c r="R168" s="415">
        <v>27</v>
      </c>
      <c r="S168" s="415">
        <v>27</v>
      </c>
      <c r="T168" s="415">
        <v>111</v>
      </c>
      <c r="U168" s="415">
        <v>111</v>
      </c>
      <c r="V168" s="415">
        <v>14</v>
      </c>
      <c r="W168" s="415">
        <v>14</v>
      </c>
    </row>
    <row r="169" spans="1:23" ht="21" x14ac:dyDescent="0.2">
      <c r="A169" s="527"/>
      <c r="B169" s="425" t="s">
        <v>89</v>
      </c>
      <c r="C169" s="424"/>
      <c r="D169" s="415">
        <v>24</v>
      </c>
      <c r="E169" s="415">
        <v>24</v>
      </c>
      <c r="F169" s="415" t="s">
        <v>549</v>
      </c>
      <c r="G169" s="415" t="s">
        <v>549</v>
      </c>
      <c r="H169" s="415">
        <v>25</v>
      </c>
      <c r="I169" s="415">
        <v>25</v>
      </c>
      <c r="J169" s="415" t="s">
        <v>549</v>
      </c>
      <c r="K169" s="415" t="s">
        <v>549</v>
      </c>
      <c r="L169" s="415">
        <v>27</v>
      </c>
      <c r="M169" s="415">
        <v>27</v>
      </c>
      <c r="N169" s="415" t="s">
        <v>549</v>
      </c>
      <c r="O169" s="415" t="s">
        <v>549</v>
      </c>
      <c r="P169" s="415">
        <v>16</v>
      </c>
      <c r="Q169" s="415">
        <v>16</v>
      </c>
      <c r="R169" s="415">
        <v>0</v>
      </c>
      <c r="S169" s="415">
        <v>0</v>
      </c>
      <c r="T169" s="415" t="s">
        <v>549</v>
      </c>
      <c r="U169" s="415" t="s">
        <v>549</v>
      </c>
      <c r="V169" s="415">
        <v>0</v>
      </c>
      <c r="W169" s="415">
        <v>0</v>
      </c>
    </row>
    <row r="170" spans="1:23" ht="21" x14ac:dyDescent="0.2">
      <c r="A170" s="527"/>
      <c r="B170" s="425" t="s">
        <v>548</v>
      </c>
      <c r="C170" s="424"/>
      <c r="D170" s="415">
        <v>9</v>
      </c>
      <c r="E170" s="415">
        <v>9</v>
      </c>
      <c r="F170" s="415">
        <v>3</v>
      </c>
      <c r="G170" s="415">
        <v>3</v>
      </c>
      <c r="H170" s="415" t="s">
        <v>549</v>
      </c>
      <c r="I170" s="415" t="s">
        <v>549</v>
      </c>
      <c r="J170" s="415" t="s">
        <v>549</v>
      </c>
      <c r="K170" s="415" t="s">
        <v>549</v>
      </c>
      <c r="L170" s="415">
        <v>9</v>
      </c>
      <c r="M170" s="415">
        <v>9</v>
      </c>
      <c r="N170" s="415" t="s">
        <v>549</v>
      </c>
      <c r="O170" s="415" t="s">
        <v>549</v>
      </c>
      <c r="P170" s="415">
        <v>8</v>
      </c>
      <c r="Q170" s="415">
        <v>8</v>
      </c>
      <c r="R170" s="415">
        <v>0</v>
      </c>
      <c r="S170" s="415">
        <v>0</v>
      </c>
      <c r="T170" s="415" t="s">
        <v>549</v>
      </c>
      <c r="U170" s="415" t="s">
        <v>549</v>
      </c>
      <c r="V170" s="415">
        <v>0</v>
      </c>
      <c r="W170" s="415">
        <v>0</v>
      </c>
    </row>
    <row r="171" spans="1:23" ht="31.5" x14ac:dyDescent="0.2">
      <c r="A171" s="527"/>
      <c r="B171" s="425" t="s">
        <v>90</v>
      </c>
      <c r="C171" s="424"/>
      <c r="D171" s="415">
        <v>52</v>
      </c>
      <c r="E171" s="415">
        <v>52</v>
      </c>
      <c r="F171" s="415">
        <v>10</v>
      </c>
      <c r="G171" s="415">
        <v>10</v>
      </c>
      <c r="H171" s="415">
        <v>60</v>
      </c>
      <c r="I171" s="415">
        <v>60</v>
      </c>
      <c r="J171" s="415">
        <v>9</v>
      </c>
      <c r="K171" s="415">
        <v>9</v>
      </c>
      <c r="L171" s="415">
        <v>63</v>
      </c>
      <c r="M171" s="415">
        <v>63</v>
      </c>
      <c r="N171" s="415">
        <v>8</v>
      </c>
      <c r="O171" s="415">
        <v>8</v>
      </c>
      <c r="P171" s="415">
        <v>42</v>
      </c>
      <c r="Q171" s="415">
        <v>42</v>
      </c>
      <c r="R171" s="415">
        <v>4</v>
      </c>
      <c r="S171" s="415">
        <v>4</v>
      </c>
      <c r="T171" s="415">
        <v>34</v>
      </c>
      <c r="U171" s="415">
        <v>34</v>
      </c>
      <c r="V171" s="415" t="s">
        <v>549</v>
      </c>
      <c r="W171" s="415" t="s">
        <v>549</v>
      </c>
    </row>
    <row r="172" spans="1:23" ht="21" x14ac:dyDescent="0.2">
      <c r="A172" s="527"/>
      <c r="B172" s="425" t="s">
        <v>91</v>
      </c>
      <c r="C172" s="424"/>
      <c r="D172" s="415" t="s">
        <v>549</v>
      </c>
      <c r="E172" s="415" t="s">
        <v>549</v>
      </c>
      <c r="F172" s="415" t="s">
        <v>549</v>
      </c>
      <c r="G172" s="415" t="s">
        <v>549</v>
      </c>
      <c r="H172" s="415">
        <v>20</v>
      </c>
      <c r="I172" s="415">
        <v>20</v>
      </c>
      <c r="J172" s="415">
        <v>3</v>
      </c>
      <c r="K172" s="415">
        <v>3</v>
      </c>
      <c r="L172" s="415">
        <v>13</v>
      </c>
      <c r="M172" s="415">
        <v>13</v>
      </c>
      <c r="N172" s="415">
        <v>0</v>
      </c>
      <c r="O172" s="415">
        <v>0</v>
      </c>
      <c r="P172" s="415">
        <v>3</v>
      </c>
      <c r="Q172" s="415">
        <v>3</v>
      </c>
      <c r="R172" s="415" t="s">
        <v>549</v>
      </c>
      <c r="S172" s="415" t="s">
        <v>549</v>
      </c>
      <c r="T172" s="415">
        <v>7</v>
      </c>
      <c r="U172" s="415">
        <v>7</v>
      </c>
      <c r="V172" s="415">
        <v>0</v>
      </c>
      <c r="W172" s="415">
        <v>0</v>
      </c>
    </row>
    <row r="173" spans="1:23" ht="31.5" x14ac:dyDescent="0.2">
      <c r="A173" s="527"/>
      <c r="B173" s="425" t="s">
        <v>92</v>
      </c>
      <c r="C173" s="424"/>
      <c r="D173" s="415" t="s">
        <v>549</v>
      </c>
      <c r="E173" s="415" t="s">
        <v>549</v>
      </c>
      <c r="F173" s="415">
        <v>0</v>
      </c>
      <c r="G173" s="415">
        <v>0</v>
      </c>
      <c r="H173" s="415" t="s">
        <v>549</v>
      </c>
      <c r="I173" s="415" t="s">
        <v>549</v>
      </c>
      <c r="J173" s="415" t="s">
        <v>549</v>
      </c>
      <c r="K173" s="415" t="s">
        <v>549</v>
      </c>
      <c r="L173" s="415">
        <v>3</v>
      </c>
      <c r="M173" s="415">
        <v>3</v>
      </c>
      <c r="N173" s="415">
        <v>0</v>
      </c>
      <c r="O173" s="415">
        <v>0</v>
      </c>
      <c r="P173" s="416"/>
      <c r="Q173" s="416"/>
      <c r="R173" s="416"/>
      <c r="S173" s="416"/>
      <c r="T173" s="416"/>
      <c r="U173" s="416"/>
      <c r="V173" s="416"/>
      <c r="W173" s="416"/>
    </row>
    <row r="174" spans="1:23" ht="31.5" x14ac:dyDescent="0.2">
      <c r="A174" s="527"/>
      <c r="B174" s="425" t="s">
        <v>93</v>
      </c>
      <c r="C174" s="424"/>
      <c r="D174" s="415">
        <v>70</v>
      </c>
      <c r="E174" s="415">
        <v>70</v>
      </c>
      <c r="F174" s="415" t="s">
        <v>549</v>
      </c>
      <c r="G174" s="415" t="s">
        <v>549</v>
      </c>
      <c r="H174" s="415">
        <v>84</v>
      </c>
      <c r="I174" s="415">
        <v>84</v>
      </c>
      <c r="J174" s="415">
        <v>15</v>
      </c>
      <c r="K174" s="415">
        <v>15</v>
      </c>
      <c r="L174" s="415">
        <v>73</v>
      </c>
      <c r="M174" s="415">
        <v>73</v>
      </c>
      <c r="N174" s="415" t="s">
        <v>549</v>
      </c>
      <c r="O174" s="415" t="s">
        <v>549</v>
      </c>
      <c r="P174" s="415">
        <v>49</v>
      </c>
      <c r="Q174" s="415">
        <v>49</v>
      </c>
      <c r="R174" s="415">
        <v>6</v>
      </c>
      <c r="S174" s="415">
        <v>6</v>
      </c>
      <c r="T174" s="415">
        <v>46</v>
      </c>
      <c r="U174" s="415">
        <v>46</v>
      </c>
      <c r="V174" s="415" t="s">
        <v>549</v>
      </c>
      <c r="W174" s="415" t="s">
        <v>549</v>
      </c>
    </row>
    <row r="175" spans="1:23" ht="21" x14ac:dyDescent="0.2">
      <c r="A175" s="527"/>
      <c r="B175" s="425" t="s">
        <v>94</v>
      </c>
      <c r="C175" s="424"/>
      <c r="D175" s="415">
        <v>73</v>
      </c>
      <c r="E175" s="415">
        <v>73</v>
      </c>
      <c r="F175" s="415" t="s">
        <v>549</v>
      </c>
      <c r="G175" s="415" t="s">
        <v>549</v>
      </c>
      <c r="H175" s="415">
        <v>113</v>
      </c>
      <c r="I175" s="415">
        <v>113</v>
      </c>
      <c r="J175" s="415" t="s">
        <v>549</v>
      </c>
      <c r="K175" s="415" t="s">
        <v>549</v>
      </c>
      <c r="L175" s="415">
        <v>152</v>
      </c>
      <c r="M175" s="415">
        <v>152</v>
      </c>
      <c r="N175" s="415">
        <v>0</v>
      </c>
      <c r="O175" s="415">
        <v>0</v>
      </c>
      <c r="P175" s="415">
        <v>133</v>
      </c>
      <c r="Q175" s="415">
        <v>133</v>
      </c>
      <c r="R175" s="415" t="s">
        <v>549</v>
      </c>
      <c r="S175" s="415" t="s">
        <v>549</v>
      </c>
      <c r="T175" s="415">
        <v>114</v>
      </c>
      <c r="U175" s="415">
        <v>114</v>
      </c>
      <c r="V175" s="415">
        <v>0</v>
      </c>
      <c r="W175" s="415">
        <v>0</v>
      </c>
    </row>
    <row r="176" spans="1:23" ht="21" x14ac:dyDescent="0.2">
      <c r="A176" s="523"/>
      <c r="B176" s="425" t="s">
        <v>300</v>
      </c>
      <c r="C176" s="424"/>
      <c r="D176" s="415">
        <v>660</v>
      </c>
      <c r="E176" s="415">
        <v>521</v>
      </c>
      <c r="F176" s="415">
        <v>56</v>
      </c>
      <c r="G176" s="415">
        <v>56</v>
      </c>
      <c r="H176" s="415">
        <v>629</v>
      </c>
      <c r="I176" s="415">
        <v>486</v>
      </c>
      <c r="J176" s="415">
        <v>66</v>
      </c>
      <c r="K176" s="415">
        <v>66</v>
      </c>
      <c r="L176" s="415">
        <v>491</v>
      </c>
      <c r="M176" s="415">
        <v>394</v>
      </c>
      <c r="N176" s="415">
        <v>43</v>
      </c>
      <c r="O176" s="415">
        <v>43</v>
      </c>
      <c r="P176" s="415">
        <v>519</v>
      </c>
      <c r="Q176" s="415">
        <v>349</v>
      </c>
      <c r="R176" s="415">
        <v>46</v>
      </c>
      <c r="S176" s="415">
        <v>46</v>
      </c>
      <c r="T176" s="415">
        <v>603</v>
      </c>
      <c r="U176" s="415">
        <v>433</v>
      </c>
      <c r="V176" s="415">
        <v>35</v>
      </c>
      <c r="W176" s="415">
        <v>35</v>
      </c>
    </row>
    <row r="177" spans="1:23" x14ac:dyDescent="0.2">
      <c r="A177" s="526" t="s">
        <v>270</v>
      </c>
      <c r="B177" s="425" t="s">
        <v>271</v>
      </c>
      <c r="C177" s="424"/>
      <c r="D177" s="415">
        <v>85752</v>
      </c>
      <c r="E177" s="415">
        <v>81723</v>
      </c>
      <c r="F177" s="415">
        <v>10956</v>
      </c>
      <c r="G177" s="415">
        <v>10956</v>
      </c>
      <c r="H177" s="415">
        <v>90347</v>
      </c>
      <c r="I177" s="415">
        <v>85788</v>
      </c>
      <c r="J177" s="415">
        <v>11460</v>
      </c>
      <c r="K177" s="415">
        <v>11460</v>
      </c>
      <c r="L177" s="415">
        <v>91531</v>
      </c>
      <c r="M177" s="415">
        <v>87439</v>
      </c>
      <c r="N177" s="415">
        <v>10969</v>
      </c>
      <c r="O177" s="415">
        <v>10969</v>
      </c>
      <c r="P177" s="415">
        <v>85825</v>
      </c>
      <c r="Q177" s="415">
        <v>81811</v>
      </c>
      <c r="R177" s="415">
        <v>9494</v>
      </c>
      <c r="S177" s="415">
        <v>9494</v>
      </c>
      <c r="T177" s="415">
        <v>81091</v>
      </c>
      <c r="U177" s="415">
        <v>77017</v>
      </c>
      <c r="V177" s="415">
        <v>7653</v>
      </c>
      <c r="W177" s="415">
        <v>7653</v>
      </c>
    </row>
    <row r="178" spans="1:23" ht="31.5" x14ac:dyDescent="0.2">
      <c r="A178" s="527"/>
      <c r="B178" s="425" t="s">
        <v>84</v>
      </c>
      <c r="C178" s="424"/>
      <c r="D178" s="415">
        <v>1729</v>
      </c>
      <c r="E178" s="415">
        <v>1679</v>
      </c>
      <c r="F178" s="415">
        <v>220</v>
      </c>
      <c r="G178" s="415">
        <v>220</v>
      </c>
      <c r="H178" s="415">
        <v>1642</v>
      </c>
      <c r="I178" s="415">
        <v>1569</v>
      </c>
      <c r="J178" s="415">
        <v>244</v>
      </c>
      <c r="K178" s="415">
        <v>244</v>
      </c>
      <c r="L178" s="415">
        <v>1496</v>
      </c>
      <c r="M178" s="415">
        <v>1459</v>
      </c>
      <c r="N178" s="415">
        <v>235</v>
      </c>
      <c r="O178" s="415">
        <v>235</v>
      </c>
      <c r="P178" s="415">
        <v>1461</v>
      </c>
      <c r="Q178" s="415">
        <v>1403</v>
      </c>
      <c r="R178" s="415">
        <v>197</v>
      </c>
      <c r="S178" s="415">
        <v>197</v>
      </c>
      <c r="T178" s="415">
        <v>1353</v>
      </c>
      <c r="U178" s="415">
        <v>1309</v>
      </c>
      <c r="V178" s="415">
        <v>171</v>
      </c>
      <c r="W178" s="415">
        <v>171</v>
      </c>
    </row>
    <row r="179" spans="1:23" ht="21" x14ac:dyDescent="0.2">
      <c r="A179" s="527"/>
      <c r="B179" s="425" t="s">
        <v>85</v>
      </c>
      <c r="C179" s="424"/>
      <c r="D179" s="415">
        <v>16446</v>
      </c>
      <c r="E179" s="415">
        <v>16283</v>
      </c>
      <c r="F179" s="415">
        <v>2831</v>
      </c>
      <c r="G179" s="415">
        <v>2831</v>
      </c>
      <c r="H179" s="415">
        <v>16245</v>
      </c>
      <c r="I179" s="415">
        <v>16121</v>
      </c>
      <c r="J179" s="415">
        <v>2656</v>
      </c>
      <c r="K179" s="415">
        <v>2656</v>
      </c>
      <c r="L179" s="415">
        <v>15890</v>
      </c>
      <c r="M179" s="415">
        <v>15793</v>
      </c>
      <c r="N179" s="415">
        <v>2705</v>
      </c>
      <c r="O179" s="415">
        <v>2705</v>
      </c>
      <c r="P179" s="415">
        <v>15676</v>
      </c>
      <c r="Q179" s="415">
        <v>15567</v>
      </c>
      <c r="R179" s="415">
        <v>2229</v>
      </c>
      <c r="S179" s="415">
        <v>2229</v>
      </c>
      <c r="T179" s="415">
        <v>14033</v>
      </c>
      <c r="U179" s="415">
        <v>13904</v>
      </c>
      <c r="V179" s="415">
        <v>1999</v>
      </c>
      <c r="W179" s="415">
        <v>1999</v>
      </c>
    </row>
    <row r="180" spans="1:23" ht="42" x14ac:dyDescent="0.2">
      <c r="A180" s="527"/>
      <c r="B180" s="425" t="s">
        <v>86</v>
      </c>
      <c r="C180" s="424"/>
      <c r="D180" s="415">
        <v>53832</v>
      </c>
      <c r="E180" s="415">
        <v>52827</v>
      </c>
      <c r="F180" s="415">
        <v>6996</v>
      </c>
      <c r="G180" s="415">
        <v>6996</v>
      </c>
      <c r="H180" s="415">
        <v>58498</v>
      </c>
      <c r="I180" s="415">
        <v>57462</v>
      </c>
      <c r="J180" s="415">
        <v>7275</v>
      </c>
      <c r="K180" s="415">
        <v>7275</v>
      </c>
      <c r="L180" s="415">
        <v>61165</v>
      </c>
      <c r="M180" s="415">
        <v>60132</v>
      </c>
      <c r="N180" s="415">
        <v>7261</v>
      </c>
      <c r="O180" s="415">
        <v>7261</v>
      </c>
      <c r="P180" s="415">
        <v>56828</v>
      </c>
      <c r="Q180" s="415">
        <v>55971</v>
      </c>
      <c r="R180" s="415">
        <v>6224</v>
      </c>
      <c r="S180" s="415">
        <v>6224</v>
      </c>
      <c r="T180" s="415">
        <v>53547</v>
      </c>
      <c r="U180" s="415">
        <v>52744</v>
      </c>
      <c r="V180" s="415">
        <v>4625</v>
      </c>
      <c r="W180" s="415">
        <v>4625</v>
      </c>
    </row>
    <row r="181" spans="1:23" ht="21" x14ac:dyDescent="0.2">
      <c r="A181" s="527"/>
      <c r="B181" s="425" t="s">
        <v>87</v>
      </c>
      <c r="C181" s="424"/>
      <c r="D181" s="415">
        <v>1040</v>
      </c>
      <c r="E181" s="415">
        <v>1040</v>
      </c>
      <c r="F181" s="415">
        <v>86</v>
      </c>
      <c r="G181" s="415">
        <v>86</v>
      </c>
      <c r="H181" s="415">
        <v>1112</v>
      </c>
      <c r="I181" s="415">
        <v>1112</v>
      </c>
      <c r="J181" s="415">
        <v>87</v>
      </c>
      <c r="K181" s="415">
        <v>87</v>
      </c>
      <c r="L181" s="415">
        <v>1120</v>
      </c>
      <c r="M181" s="415">
        <v>1120</v>
      </c>
      <c r="N181" s="415">
        <v>104</v>
      </c>
      <c r="O181" s="415">
        <v>104</v>
      </c>
      <c r="P181" s="415">
        <v>1028</v>
      </c>
      <c r="Q181" s="415">
        <v>1028</v>
      </c>
      <c r="R181" s="415">
        <v>91</v>
      </c>
      <c r="S181" s="415">
        <v>91</v>
      </c>
      <c r="T181" s="415">
        <v>890</v>
      </c>
      <c r="U181" s="415">
        <v>890</v>
      </c>
      <c r="V181" s="415">
        <v>71</v>
      </c>
      <c r="W181" s="415">
        <v>71</v>
      </c>
    </row>
    <row r="182" spans="1:23" ht="21" x14ac:dyDescent="0.2">
      <c r="A182" s="527"/>
      <c r="B182" s="425" t="s">
        <v>88</v>
      </c>
      <c r="C182" s="424"/>
      <c r="D182" s="415">
        <v>1253</v>
      </c>
      <c r="E182" s="415">
        <v>1253</v>
      </c>
      <c r="F182" s="415">
        <v>156</v>
      </c>
      <c r="G182" s="415">
        <v>156</v>
      </c>
      <c r="H182" s="415">
        <v>1359</v>
      </c>
      <c r="I182" s="415">
        <v>1359</v>
      </c>
      <c r="J182" s="415">
        <v>184</v>
      </c>
      <c r="K182" s="415">
        <v>184</v>
      </c>
      <c r="L182" s="415">
        <v>1346</v>
      </c>
      <c r="M182" s="415">
        <v>1346</v>
      </c>
      <c r="N182" s="415">
        <v>146</v>
      </c>
      <c r="O182" s="415">
        <v>146</v>
      </c>
      <c r="P182" s="415">
        <v>1177</v>
      </c>
      <c r="Q182" s="415">
        <v>1177</v>
      </c>
      <c r="R182" s="415">
        <v>115</v>
      </c>
      <c r="S182" s="415">
        <v>115</v>
      </c>
      <c r="T182" s="415">
        <v>961</v>
      </c>
      <c r="U182" s="415">
        <v>961</v>
      </c>
      <c r="V182" s="415">
        <v>88</v>
      </c>
      <c r="W182" s="415">
        <v>88</v>
      </c>
    </row>
    <row r="183" spans="1:23" ht="21" x14ac:dyDescent="0.2">
      <c r="A183" s="527"/>
      <c r="B183" s="425" t="s">
        <v>89</v>
      </c>
      <c r="C183" s="424"/>
      <c r="D183" s="415">
        <v>91</v>
      </c>
      <c r="E183" s="415">
        <v>91</v>
      </c>
      <c r="F183" s="415">
        <v>8</v>
      </c>
      <c r="G183" s="415">
        <v>8</v>
      </c>
      <c r="H183" s="415">
        <v>97</v>
      </c>
      <c r="I183" s="415">
        <v>97</v>
      </c>
      <c r="J183" s="415">
        <v>10</v>
      </c>
      <c r="K183" s="415">
        <v>10</v>
      </c>
      <c r="L183" s="415">
        <v>93</v>
      </c>
      <c r="M183" s="415">
        <v>93</v>
      </c>
      <c r="N183" s="415">
        <v>5</v>
      </c>
      <c r="O183" s="415">
        <v>5</v>
      </c>
      <c r="P183" s="415">
        <v>80</v>
      </c>
      <c r="Q183" s="415">
        <v>80</v>
      </c>
      <c r="R183" s="415">
        <v>11</v>
      </c>
      <c r="S183" s="415">
        <v>11</v>
      </c>
      <c r="T183" s="415">
        <v>86</v>
      </c>
      <c r="U183" s="415">
        <v>86</v>
      </c>
      <c r="V183" s="415">
        <v>9</v>
      </c>
      <c r="W183" s="415">
        <v>9</v>
      </c>
    </row>
    <row r="184" spans="1:23" ht="21" x14ac:dyDescent="0.2">
      <c r="A184" s="527"/>
      <c r="B184" s="425" t="s">
        <v>548</v>
      </c>
      <c r="C184" s="424"/>
      <c r="D184" s="415">
        <v>45</v>
      </c>
      <c r="E184" s="415">
        <v>45</v>
      </c>
      <c r="F184" s="415" t="s">
        <v>549</v>
      </c>
      <c r="G184" s="415" t="s">
        <v>549</v>
      </c>
      <c r="H184" s="415">
        <v>53</v>
      </c>
      <c r="I184" s="415">
        <v>53</v>
      </c>
      <c r="J184" s="415">
        <v>6</v>
      </c>
      <c r="K184" s="415">
        <v>6</v>
      </c>
      <c r="L184" s="415">
        <v>68</v>
      </c>
      <c r="M184" s="415">
        <v>68</v>
      </c>
      <c r="N184" s="415">
        <v>15</v>
      </c>
      <c r="O184" s="415">
        <v>15</v>
      </c>
      <c r="P184" s="415">
        <v>63</v>
      </c>
      <c r="Q184" s="415">
        <v>63</v>
      </c>
      <c r="R184" s="415">
        <v>4</v>
      </c>
      <c r="S184" s="415">
        <v>4</v>
      </c>
      <c r="T184" s="415">
        <v>34</v>
      </c>
      <c r="U184" s="415">
        <v>34</v>
      </c>
      <c r="V184" s="415" t="s">
        <v>549</v>
      </c>
      <c r="W184" s="415" t="s">
        <v>549</v>
      </c>
    </row>
    <row r="185" spans="1:23" ht="31.5" x14ac:dyDescent="0.2">
      <c r="A185" s="527"/>
      <c r="B185" s="425" t="s">
        <v>90</v>
      </c>
      <c r="C185" s="424"/>
      <c r="D185" s="415">
        <v>388</v>
      </c>
      <c r="E185" s="415">
        <v>388</v>
      </c>
      <c r="F185" s="415">
        <v>43</v>
      </c>
      <c r="G185" s="415">
        <v>43</v>
      </c>
      <c r="H185" s="415">
        <v>396</v>
      </c>
      <c r="I185" s="415">
        <v>396</v>
      </c>
      <c r="J185" s="415">
        <v>50</v>
      </c>
      <c r="K185" s="415">
        <v>50</v>
      </c>
      <c r="L185" s="415">
        <v>318</v>
      </c>
      <c r="M185" s="415">
        <v>318</v>
      </c>
      <c r="N185" s="415">
        <v>35</v>
      </c>
      <c r="O185" s="415">
        <v>35</v>
      </c>
      <c r="P185" s="415">
        <v>261</v>
      </c>
      <c r="Q185" s="415">
        <v>261</v>
      </c>
      <c r="R185" s="415">
        <v>21</v>
      </c>
      <c r="S185" s="415">
        <v>21</v>
      </c>
      <c r="T185" s="415">
        <v>216</v>
      </c>
      <c r="U185" s="415">
        <v>216</v>
      </c>
      <c r="V185" s="415">
        <v>17</v>
      </c>
      <c r="W185" s="415">
        <v>17</v>
      </c>
    </row>
    <row r="186" spans="1:23" ht="21" x14ac:dyDescent="0.2">
      <c r="A186" s="527"/>
      <c r="B186" s="425" t="s">
        <v>91</v>
      </c>
      <c r="C186" s="424"/>
      <c r="D186" s="415">
        <v>43</v>
      </c>
      <c r="E186" s="415">
        <v>43</v>
      </c>
      <c r="F186" s="415" t="s">
        <v>549</v>
      </c>
      <c r="G186" s="415" t="s">
        <v>549</v>
      </c>
      <c r="H186" s="415">
        <v>51</v>
      </c>
      <c r="I186" s="415">
        <v>51</v>
      </c>
      <c r="J186" s="415" t="s">
        <v>549</v>
      </c>
      <c r="K186" s="415" t="s">
        <v>549</v>
      </c>
      <c r="L186" s="415">
        <v>50</v>
      </c>
      <c r="M186" s="415">
        <v>50</v>
      </c>
      <c r="N186" s="415">
        <v>6</v>
      </c>
      <c r="O186" s="415">
        <v>6</v>
      </c>
      <c r="P186" s="415">
        <v>46</v>
      </c>
      <c r="Q186" s="415">
        <v>46</v>
      </c>
      <c r="R186" s="415">
        <v>3</v>
      </c>
      <c r="S186" s="415">
        <v>3</v>
      </c>
      <c r="T186" s="415">
        <v>33</v>
      </c>
      <c r="U186" s="415">
        <v>33</v>
      </c>
      <c r="V186" s="415" t="s">
        <v>549</v>
      </c>
      <c r="W186" s="415" t="s">
        <v>549</v>
      </c>
    </row>
    <row r="187" spans="1:23" ht="31.5" x14ac:dyDescent="0.2">
      <c r="A187" s="527"/>
      <c r="B187" s="425" t="s">
        <v>92</v>
      </c>
      <c r="C187" s="424"/>
      <c r="D187" s="415">
        <v>9</v>
      </c>
      <c r="E187" s="415">
        <v>9</v>
      </c>
      <c r="F187" s="415">
        <v>0</v>
      </c>
      <c r="G187" s="415">
        <v>0</v>
      </c>
      <c r="H187" s="415">
        <v>7</v>
      </c>
      <c r="I187" s="415">
        <v>7</v>
      </c>
      <c r="J187" s="415" t="s">
        <v>549</v>
      </c>
      <c r="K187" s="415" t="s">
        <v>549</v>
      </c>
      <c r="L187" s="415">
        <v>10</v>
      </c>
      <c r="M187" s="415">
        <v>10</v>
      </c>
      <c r="N187" s="415">
        <v>0</v>
      </c>
      <c r="O187" s="415">
        <v>0</v>
      </c>
      <c r="P187" s="415">
        <v>7</v>
      </c>
      <c r="Q187" s="415">
        <v>7</v>
      </c>
      <c r="R187" s="415" t="s">
        <v>549</v>
      </c>
      <c r="S187" s="415" t="s">
        <v>549</v>
      </c>
      <c r="T187" s="415">
        <v>5</v>
      </c>
      <c r="U187" s="415">
        <v>5</v>
      </c>
      <c r="V187" s="415">
        <v>0</v>
      </c>
      <c r="W187" s="415">
        <v>0</v>
      </c>
    </row>
    <row r="188" spans="1:23" ht="31.5" x14ac:dyDescent="0.2">
      <c r="A188" s="527"/>
      <c r="B188" s="425" t="s">
        <v>93</v>
      </c>
      <c r="C188" s="424"/>
      <c r="D188" s="415">
        <v>677</v>
      </c>
      <c r="E188" s="415">
        <v>677</v>
      </c>
      <c r="F188" s="415">
        <v>70</v>
      </c>
      <c r="G188" s="415">
        <v>70</v>
      </c>
      <c r="H188" s="415">
        <v>745</v>
      </c>
      <c r="I188" s="415">
        <v>745</v>
      </c>
      <c r="J188" s="415">
        <v>113</v>
      </c>
      <c r="K188" s="415">
        <v>113</v>
      </c>
      <c r="L188" s="415">
        <v>749</v>
      </c>
      <c r="M188" s="415">
        <v>749</v>
      </c>
      <c r="N188" s="415">
        <v>97</v>
      </c>
      <c r="O188" s="415">
        <v>97</v>
      </c>
      <c r="P188" s="415">
        <v>669</v>
      </c>
      <c r="Q188" s="415">
        <v>669</v>
      </c>
      <c r="R188" s="415">
        <v>74</v>
      </c>
      <c r="S188" s="415">
        <v>74</v>
      </c>
      <c r="T188" s="415">
        <v>528</v>
      </c>
      <c r="U188" s="415">
        <v>528</v>
      </c>
      <c r="V188" s="415">
        <v>54</v>
      </c>
      <c r="W188" s="415">
        <v>54</v>
      </c>
    </row>
    <row r="189" spans="1:23" ht="21" x14ac:dyDescent="0.2">
      <c r="A189" s="527"/>
      <c r="B189" s="425" t="s">
        <v>94</v>
      </c>
      <c r="C189" s="424"/>
      <c r="D189" s="415">
        <v>3127</v>
      </c>
      <c r="E189" s="415">
        <v>3112</v>
      </c>
      <c r="F189" s="415">
        <v>140</v>
      </c>
      <c r="G189" s="415">
        <v>140</v>
      </c>
      <c r="H189" s="415">
        <v>2621</v>
      </c>
      <c r="I189" s="415">
        <v>2597</v>
      </c>
      <c r="J189" s="415">
        <v>482</v>
      </c>
      <c r="K189" s="415">
        <v>482</v>
      </c>
      <c r="L189" s="415">
        <v>3023</v>
      </c>
      <c r="M189" s="415">
        <v>3006</v>
      </c>
      <c r="N189" s="415">
        <v>53</v>
      </c>
      <c r="O189" s="415">
        <v>53</v>
      </c>
      <c r="P189" s="415">
        <v>2740</v>
      </c>
      <c r="Q189" s="415">
        <v>2730</v>
      </c>
      <c r="R189" s="415">
        <v>193</v>
      </c>
      <c r="S189" s="415">
        <v>193</v>
      </c>
      <c r="T189" s="415">
        <v>2705</v>
      </c>
      <c r="U189" s="415">
        <v>2692</v>
      </c>
      <c r="V189" s="415">
        <v>90</v>
      </c>
      <c r="W189" s="415">
        <v>90</v>
      </c>
    </row>
    <row r="190" spans="1:23" ht="21" x14ac:dyDescent="0.2">
      <c r="A190" s="523"/>
      <c r="B190" s="425" t="s">
        <v>300</v>
      </c>
      <c r="C190" s="424"/>
      <c r="D190" s="415">
        <v>7072</v>
      </c>
      <c r="E190" s="415">
        <v>4276</v>
      </c>
      <c r="F190" s="415">
        <v>400</v>
      </c>
      <c r="G190" s="415">
        <v>400</v>
      </c>
      <c r="H190" s="415">
        <v>7521</v>
      </c>
      <c r="I190" s="415">
        <v>4219</v>
      </c>
      <c r="J190" s="415">
        <v>346</v>
      </c>
      <c r="K190" s="415">
        <v>346</v>
      </c>
      <c r="L190" s="415">
        <v>6198</v>
      </c>
      <c r="M190" s="415">
        <v>3290</v>
      </c>
      <c r="N190" s="415">
        <v>306</v>
      </c>
      <c r="O190" s="415">
        <v>306</v>
      </c>
      <c r="P190" s="415">
        <v>5782</v>
      </c>
      <c r="Q190" s="415">
        <v>2802</v>
      </c>
      <c r="R190" s="415">
        <v>329</v>
      </c>
      <c r="S190" s="415">
        <v>329</v>
      </c>
      <c r="T190" s="415">
        <v>6692</v>
      </c>
      <c r="U190" s="415">
        <v>3607</v>
      </c>
      <c r="V190" s="415">
        <v>522</v>
      </c>
      <c r="W190" s="415">
        <v>522</v>
      </c>
    </row>
    <row r="191" spans="1:23" x14ac:dyDescent="0.2">
      <c r="A191" s="526" t="s">
        <v>118</v>
      </c>
      <c r="B191" s="425" t="s">
        <v>271</v>
      </c>
      <c r="C191" s="424"/>
      <c r="D191" s="415">
        <v>15329</v>
      </c>
      <c r="E191" s="415">
        <v>13982</v>
      </c>
      <c r="F191" s="415">
        <v>1112</v>
      </c>
      <c r="G191" s="415">
        <v>1112</v>
      </c>
      <c r="H191" s="415">
        <v>16104</v>
      </c>
      <c r="I191" s="415">
        <v>15016</v>
      </c>
      <c r="J191" s="415">
        <v>1502</v>
      </c>
      <c r="K191" s="415">
        <v>1502</v>
      </c>
      <c r="L191" s="415">
        <v>16813</v>
      </c>
      <c r="M191" s="415">
        <v>15832</v>
      </c>
      <c r="N191" s="415">
        <v>1328</v>
      </c>
      <c r="O191" s="415">
        <v>1328</v>
      </c>
      <c r="P191" s="415">
        <v>16722</v>
      </c>
      <c r="Q191" s="415">
        <v>15957</v>
      </c>
      <c r="R191" s="415">
        <v>1145</v>
      </c>
      <c r="S191" s="415">
        <v>1145</v>
      </c>
      <c r="T191" s="415">
        <v>14892</v>
      </c>
      <c r="U191" s="415">
        <v>14153</v>
      </c>
      <c r="V191" s="415">
        <v>920</v>
      </c>
      <c r="W191" s="415">
        <v>920</v>
      </c>
    </row>
    <row r="192" spans="1:23" ht="31.5" x14ac:dyDescent="0.2">
      <c r="A192" s="527"/>
      <c r="B192" s="425" t="s">
        <v>84</v>
      </c>
      <c r="C192" s="424"/>
      <c r="D192" s="415">
        <v>29</v>
      </c>
      <c r="E192" s="415">
        <v>29</v>
      </c>
      <c r="F192" s="415">
        <v>4</v>
      </c>
      <c r="G192" s="415">
        <v>4</v>
      </c>
      <c r="H192" s="415">
        <v>34</v>
      </c>
      <c r="I192" s="415">
        <v>34</v>
      </c>
      <c r="J192" s="415" t="s">
        <v>549</v>
      </c>
      <c r="K192" s="415" t="s">
        <v>549</v>
      </c>
      <c r="L192" s="415">
        <v>45</v>
      </c>
      <c r="M192" s="415">
        <v>45</v>
      </c>
      <c r="N192" s="415">
        <v>0</v>
      </c>
      <c r="O192" s="415">
        <v>0</v>
      </c>
      <c r="P192" s="415">
        <v>49</v>
      </c>
      <c r="Q192" s="415">
        <v>49</v>
      </c>
      <c r="R192" s="415" t="s">
        <v>549</v>
      </c>
      <c r="S192" s="415" t="s">
        <v>549</v>
      </c>
      <c r="T192" s="415">
        <v>33</v>
      </c>
      <c r="U192" s="415">
        <v>33</v>
      </c>
      <c r="V192" s="415">
        <v>9</v>
      </c>
      <c r="W192" s="415">
        <v>9</v>
      </c>
    </row>
    <row r="193" spans="1:23" ht="21" x14ac:dyDescent="0.2">
      <c r="A193" s="527"/>
      <c r="B193" s="425" t="s">
        <v>85</v>
      </c>
      <c r="C193" s="424"/>
      <c r="D193" s="415">
        <v>2570</v>
      </c>
      <c r="E193" s="415">
        <v>2457</v>
      </c>
      <c r="F193" s="415">
        <v>303</v>
      </c>
      <c r="G193" s="415">
        <v>303</v>
      </c>
      <c r="H193" s="415">
        <v>2505</v>
      </c>
      <c r="I193" s="415">
        <v>2460</v>
      </c>
      <c r="J193" s="415">
        <v>249</v>
      </c>
      <c r="K193" s="415">
        <v>249</v>
      </c>
      <c r="L193" s="415">
        <v>2627</v>
      </c>
      <c r="M193" s="415">
        <v>2588</v>
      </c>
      <c r="N193" s="415">
        <v>299</v>
      </c>
      <c r="O193" s="415">
        <v>299</v>
      </c>
      <c r="P193" s="415">
        <v>2853</v>
      </c>
      <c r="Q193" s="415">
        <v>2811</v>
      </c>
      <c r="R193" s="415">
        <v>258</v>
      </c>
      <c r="S193" s="415">
        <v>258</v>
      </c>
      <c r="T193" s="415">
        <v>2413</v>
      </c>
      <c r="U193" s="415">
        <v>2367</v>
      </c>
      <c r="V193" s="415">
        <v>183</v>
      </c>
      <c r="W193" s="415">
        <v>183</v>
      </c>
    </row>
    <row r="194" spans="1:23" ht="42" x14ac:dyDescent="0.2">
      <c r="A194" s="527"/>
      <c r="B194" s="425" t="s">
        <v>86</v>
      </c>
      <c r="C194" s="424"/>
      <c r="D194" s="415">
        <v>9195</v>
      </c>
      <c r="E194" s="415">
        <v>8706</v>
      </c>
      <c r="F194" s="415">
        <v>661</v>
      </c>
      <c r="G194" s="415">
        <v>661</v>
      </c>
      <c r="H194" s="415">
        <v>10185</v>
      </c>
      <c r="I194" s="415">
        <v>9814</v>
      </c>
      <c r="J194" s="415">
        <v>740</v>
      </c>
      <c r="K194" s="415">
        <v>740</v>
      </c>
      <c r="L194" s="415">
        <v>10682</v>
      </c>
      <c r="M194" s="415">
        <v>10321</v>
      </c>
      <c r="N194" s="415">
        <v>969</v>
      </c>
      <c r="O194" s="415">
        <v>969</v>
      </c>
      <c r="P194" s="415">
        <v>10862</v>
      </c>
      <c r="Q194" s="415">
        <v>10620</v>
      </c>
      <c r="R194" s="415">
        <v>740</v>
      </c>
      <c r="S194" s="415">
        <v>740</v>
      </c>
      <c r="T194" s="415">
        <v>9406</v>
      </c>
      <c r="U194" s="415">
        <v>9255</v>
      </c>
      <c r="V194" s="415">
        <v>583</v>
      </c>
      <c r="W194" s="415">
        <v>583</v>
      </c>
    </row>
    <row r="195" spans="1:23" ht="21" x14ac:dyDescent="0.2">
      <c r="A195" s="527"/>
      <c r="B195" s="425" t="s">
        <v>87</v>
      </c>
      <c r="C195" s="424"/>
      <c r="D195" s="415">
        <v>403</v>
      </c>
      <c r="E195" s="415">
        <v>403</v>
      </c>
      <c r="F195" s="415">
        <v>33</v>
      </c>
      <c r="G195" s="415">
        <v>33</v>
      </c>
      <c r="H195" s="415">
        <v>420</v>
      </c>
      <c r="I195" s="415">
        <v>420</v>
      </c>
      <c r="J195" s="415">
        <v>33</v>
      </c>
      <c r="K195" s="415">
        <v>33</v>
      </c>
      <c r="L195" s="415">
        <v>418</v>
      </c>
      <c r="M195" s="415">
        <v>418</v>
      </c>
      <c r="N195" s="415">
        <v>22</v>
      </c>
      <c r="O195" s="415">
        <v>22</v>
      </c>
      <c r="P195" s="415">
        <v>363</v>
      </c>
      <c r="Q195" s="415">
        <v>363</v>
      </c>
      <c r="R195" s="415">
        <v>16</v>
      </c>
      <c r="S195" s="415">
        <v>16</v>
      </c>
      <c r="T195" s="415">
        <v>311</v>
      </c>
      <c r="U195" s="415">
        <v>311</v>
      </c>
      <c r="V195" s="415">
        <v>21</v>
      </c>
      <c r="W195" s="415">
        <v>21</v>
      </c>
    </row>
    <row r="196" spans="1:23" ht="21" x14ac:dyDescent="0.2">
      <c r="A196" s="527"/>
      <c r="B196" s="425" t="s">
        <v>88</v>
      </c>
      <c r="C196" s="424"/>
      <c r="D196" s="415">
        <v>420</v>
      </c>
      <c r="E196" s="415">
        <v>420</v>
      </c>
      <c r="F196" s="415">
        <v>40</v>
      </c>
      <c r="G196" s="415">
        <v>40</v>
      </c>
      <c r="H196" s="415">
        <v>506</v>
      </c>
      <c r="I196" s="415">
        <v>506</v>
      </c>
      <c r="J196" s="415">
        <v>36</v>
      </c>
      <c r="K196" s="415">
        <v>36</v>
      </c>
      <c r="L196" s="415">
        <v>463</v>
      </c>
      <c r="M196" s="415">
        <v>463</v>
      </c>
      <c r="N196" s="415">
        <v>9</v>
      </c>
      <c r="O196" s="415">
        <v>9</v>
      </c>
      <c r="P196" s="415">
        <v>444</v>
      </c>
      <c r="Q196" s="415">
        <v>444</v>
      </c>
      <c r="R196" s="415">
        <v>23</v>
      </c>
      <c r="S196" s="415">
        <v>23</v>
      </c>
      <c r="T196" s="415">
        <v>358</v>
      </c>
      <c r="U196" s="415">
        <v>358</v>
      </c>
      <c r="V196" s="415">
        <v>14</v>
      </c>
      <c r="W196" s="415">
        <v>14</v>
      </c>
    </row>
    <row r="197" spans="1:23" ht="21" x14ac:dyDescent="0.2">
      <c r="A197" s="527"/>
      <c r="B197" s="425" t="s">
        <v>89</v>
      </c>
      <c r="C197" s="424"/>
      <c r="D197" s="415">
        <v>15</v>
      </c>
      <c r="E197" s="415">
        <v>15</v>
      </c>
      <c r="F197" s="415" t="s">
        <v>549</v>
      </c>
      <c r="G197" s="415" t="s">
        <v>549</v>
      </c>
      <c r="H197" s="415">
        <v>27</v>
      </c>
      <c r="I197" s="415">
        <v>27</v>
      </c>
      <c r="J197" s="415" t="s">
        <v>549</v>
      </c>
      <c r="K197" s="415" t="s">
        <v>549</v>
      </c>
      <c r="L197" s="415">
        <v>27</v>
      </c>
      <c r="M197" s="415">
        <v>27</v>
      </c>
      <c r="N197" s="415">
        <v>0</v>
      </c>
      <c r="O197" s="415">
        <v>0</v>
      </c>
      <c r="P197" s="415">
        <v>26</v>
      </c>
      <c r="Q197" s="415">
        <v>26</v>
      </c>
      <c r="R197" s="415" t="s">
        <v>549</v>
      </c>
      <c r="S197" s="415" t="s">
        <v>549</v>
      </c>
      <c r="T197" s="415">
        <v>21</v>
      </c>
      <c r="U197" s="415">
        <v>21</v>
      </c>
      <c r="V197" s="415">
        <v>0</v>
      </c>
      <c r="W197" s="415">
        <v>0</v>
      </c>
    </row>
    <row r="198" spans="1:23" ht="21" x14ac:dyDescent="0.2">
      <c r="A198" s="527"/>
      <c r="B198" s="425" t="s">
        <v>548</v>
      </c>
      <c r="C198" s="424"/>
      <c r="D198" s="415">
        <v>9</v>
      </c>
      <c r="E198" s="415">
        <v>9</v>
      </c>
      <c r="F198" s="415">
        <v>0</v>
      </c>
      <c r="G198" s="415">
        <v>0</v>
      </c>
      <c r="H198" s="415" t="s">
        <v>549</v>
      </c>
      <c r="I198" s="415" t="s">
        <v>549</v>
      </c>
      <c r="J198" s="415">
        <v>0</v>
      </c>
      <c r="K198" s="415">
        <v>0</v>
      </c>
      <c r="L198" s="415">
        <v>13</v>
      </c>
      <c r="M198" s="415">
        <v>13</v>
      </c>
      <c r="N198" s="415" t="s">
        <v>549</v>
      </c>
      <c r="O198" s="415" t="s">
        <v>549</v>
      </c>
      <c r="P198" s="415">
        <v>8</v>
      </c>
      <c r="Q198" s="415">
        <v>8</v>
      </c>
      <c r="R198" s="415">
        <v>0</v>
      </c>
      <c r="S198" s="415">
        <v>0</v>
      </c>
      <c r="T198" s="415" t="s">
        <v>549</v>
      </c>
      <c r="U198" s="415" t="s">
        <v>549</v>
      </c>
      <c r="V198" s="415">
        <v>0</v>
      </c>
      <c r="W198" s="415">
        <v>0</v>
      </c>
    </row>
    <row r="199" spans="1:23" ht="31.5" x14ac:dyDescent="0.2">
      <c r="A199" s="527"/>
      <c r="B199" s="425" t="s">
        <v>90</v>
      </c>
      <c r="C199" s="424"/>
      <c r="D199" s="415">
        <v>114</v>
      </c>
      <c r="E199" s="415">
        <v>114</v>
      </c>
      <c r="F199" s="415">
        <v>10</v>
      </c>
      <c r="G199" s="415">
        <v>10</v>
      </c>
      <c r="H199" s="415">
        <v>148</v>
      </c>
      <c r="I199" s="415">
        <v>148</v>
      </c>
      <c r="J199" s="415">
        <v>18</v>
      </c>
      <c r="K199" s="415">
        <v>18</v>
      </c>
      <c r="L199" s="415">
        <v>121</v>
      </c>
      <c r="M199" s="415">
        <v>121</v>
      </c>
      <c r="N199" s="415" t="s">
        <v>549</v>
      </c>
      <c r="O199" s="415" t="s">
        <v>549</v>
      </c>
      <c r="P199" s="415">
        <v>83</v>
      </c>
      <c r="Q199" s="415">
        <v>83</v>
      </c>
      <c r="R199" s="415">
        <v>3</v>
      </c>
      <c r="S199" s="415">
        <v>3</v>
      </c>
      <c r="T199" s="415">
        <v>60</v>
      </c>
      <c r="U199" s="415">
        <v>60</v>
      </c>
      <c r="V199" s="415">
        <v>4</v>
      </c>
      <c r="W199" s="415">
        <v>4</v>
      </c>
    </row>
    <row r="200" spans="1:23" ht="21" x14ac:dyDescent="0.2">
      <c r="A200" s="527"/>
      <c r="B200" s="425" t="s">
        <v>91</v>
      </c>
      <c r="C200" s="424"/>
      <c r="D200" s="415" t="s">
        <v>549</v>
      </c>
      <c r="E200" s="415" t="s">
        <v>549</v>
      </c>
      <c r="F200" s="415">
        <v>0</v>
      </c>
      <c r="G200" s="415">
        <v>0</v>
      </c>
      <c r="H200" s="415" t="s">
        <v>549</v>
      </c>
      <c r="I200" s="415" t="s">
        <v>549</v>
      </c>
      <c r="J200" s="415">
        <v>0</v>
      </c>
      <c r="K200" s="415">
        <v>0</v>
      </c>
      <c r="L200" s="415" t="s">
        <v>549</v>
      </c>
      <c r="M200" s="415" t="s">
        <v>549</v>
      </c>
      <c r="N200" s="415">
        <v>0</v>
      </c>
      <c r="O200" s="415">
        <v>0</v>
      </c>
      <c r="P200" s="415" t="s">
        <v>549</v>
      </c>
      <c r="Q200" s="415" t="s">
        <v>549</v>
      </c>
      <c r="R200" s="415">
        <v>0</v>
      </c>
      <c r="S200" s="415">
        <v>0</v>
      </c>
      <c r="T200" s="416"/>
      <c r="U200" s="416"/>
      <c r="V200" s="416"/>
      <c r="W200" s="416"/>
    </row>
    <row r="201" spans="1:23" ht="31.5" x14ac:dyDescent="0.2">
      <c r="A201" s="527"/>
      <c r="B201" s="425" t="s">
        <v>92</v>
      </c>
      <c r="C201" s="424"/>
      <c r="D201" s="415" t="s">
        <v>549</v>
      </c>
      <c r="E201" s="415" t="s">
        <v>549</v>
      </c>
      <c r="F201" s="415">
        <v>0</v>
      </c>
      <c r="G201" s="415">
        <v>0</v>
      </c>
      <c r="H201" s="416"/>
      <c r="I201" s="416"/>
      <c r="J201" s="416"/>
      <c r="K201" s="416"/>
      <c r="L201" s="415">
        <v>3</v>
      </c>
      <c r="M201" s="415">
        <v>3</v>
      </c>
      <c r="N201" s="415">
        <v>0</v>
      </c>
      <c r="O201" s="415">
        <v>0</v>
      </c>
      <c r="P201" s="415" t="s">
        <v>549</v>
      </c>
      <c r="Q201" s="415" t="s">
        <v>549</v>
      </c>
      <c r="R201" s="415">
        <v>0</v>
      </c>
      <c r="S201" s="415">
        <v>0</v>
      </c>
      <c r="T201" s="415" t="s">
        <v>549</v>
      </c>
      <c r="U201" s="415" t="s">
        <v>549</v>
      </c>
      <c r="V201" s="415">
        <v>0</v>
      </c>
      <c r="W201" s="415">
        <v>0</v>
      </c>
    </row>
    <row r="202" spans="1:23" ht="31.5" x14ac:dyDescent="0.2">
      <c r="A202" s="527"/>
      <c r="B202" s="425" t="s">
        <v>93</v>
      </c>
      <c r="C202" s="424"/>
      <c r="D202" s="415">
        <v>99</v>
      </c>
      <c r="E202" s="415">
        <v>99</v>
      </c>
      <c r="F202" s="415" t="s">
        <v>549</v>
      </c>
      <c r="G202" s="415" t="s">
        <v>549</v>
      </c>
      <c r="H202" s="415">
        <v>125</v>
      </c>
      <c r="I202" s="415">
        <v>125</v>
      </c>
      <c r="J202" s="415">
        <v>5</v>
      </c>
      <c r="K202" s="415">
        <v>5</v>
      </c>
      <c r="L202" s="415">
        <v>105</v>
      </c>
      <c r="M202" s="415">
        <v>105</v>
      </c>
      <c r="N202" s="415">
        <v>8</v>
      </c>
      <c r="O202" s="415">
        <v>8</v>
      </c>
      <c r="P202" s="415">
        <v>102</v>
      </c>
      <c r="Q202" s="415">
        <v>102</v>
      </c>
      <c r="R202" s="415">
        <v>6</v>
      </c>
      <c r="S202" s="415">
        <v>6</v>
      </c>
      <c r="T202" s="415">
        <v>74</v>
      </c>
      <c r="U202" s="415">
        <v>74</v>
      </c>
      <c r="V202" s="415">
        <v>10</v>
      </c>
      <c r="W202" s="415">
        <v>10</v>
      </c>
    </row>
    <row r="203" spans="1:23" ht="21" x14ac:dyDescent="0.2">
      <c r="A203" s="527"/>
      <c r="B203" s="425" t="s">
        <v>94</v>
      </c>
      <c r="C203" s="424"/>
      <c r="D203" s="415">
        <v>1280</v>
      </c>
      <c r="E203" s="415">
        <v>1272</v>
      </c>
      <c r="F203" s="415">
        <v>36</v>
      </c>
      <c r="G203" s="415">
        <v>36</v>
      </c>
      <c r="H203" s="415">
        <v>1065</v>
      </c>
      <c r="I203" s="415">
        <v>1053</v>
      </c>
      <c r="J203" s="415">
        <v>402</v>
      </c>
      <c r="K203" s="415">
        <v>402</v>
      </c>
      <c r="L203" s="415">
        <v>1440</v>
      </c>
      <c r="M203" s="415">
        <v>1440</v>
      </c>
      <c r="N203" s="415" t="s">
        <v>549</v>
      </c>
      <c r="O203" s="415" t="s">
        <v>549</v>
      </c>
      <c r="P203" s="415">
        <v>1172</v>
      </c>
      <c r="Q203" s="415">
        <v>1172</v>
      </c>
      <c r="R203" s="415">
        <v>80</v>
      </c>
      <c r="S203" s="415">
        <v>80</v>
      </c>
      <c r="T203" s="415">
        <v>1183</v>
      </c>
      <c r="U203" s="415">
        <v>1183</v>
      </c>
      <c r="V203" s="415">
        <v>49</v>
      </c>
      <c r="W203" s="415">
        <v>49</v>
      </c>
    </row>
    <row r="204" spans="1:23" ht="21" x14ac:dyDescent="0.2">
      <c r="A204" s="523"/>
      <c r="B204" s="425" t="s">
        <v>300</v>
      </c>
      <c r="C204" s="424"/>
      <c r="D204" s="415">
        <v>1185</v>
      </c>
      <c r="E204" s="415">
        <v>448</v>
      </c>
      <c r="F204" s="415">
        <v>21</v>
      </c>
      <c r="G204" s="415">
        <v>21</v>
      </c>
      <c r="H204" s="415">
        <v>1076</v>
      </c>
      <c r="I204" s="415">
        <v>416</v>
      </c>
      <c r="J204" s="415">
        <v>14</v>
      </c>
      <c r="K204" s="415">
        <v>14</v>
      </c>
      <c r="L204" s="415">
        <v>865</v>
      </c>
      <c r="M204" s="415">
        <v>284</v>
      </c>
      <c r="N204" s="415">
        <v>12</v>
      </c>
      <c r="O204" s="415">
        <v>12</v>
      </c>
      <c r="P204" s="415">
        <v>752</v>
      </c>
      <c r="Q204" s="415">
        <v>271</v>
      </c>
      <c r="R204" s="415">
        <v>14</v>
      </c>
      <c r="S204" s="415">
        <v>14</v>
      </c>
      <c r="T204" s="415">
        <v>1026</v>
      </c>
      <c r="U204" s="415">
        <v>484</v>
      </c>
      <c r="V204" s="415">
        <v>47</v>
      </c>
      <c r="W204" s="415">
        <v>47</v>
      </c>
    </row>
    <row r="205" spans="1:23" ht="12.75" customHeight="1" x14ac:dyDescent="0.2">
      <c r="A205" s="526" t="s">
        <v>119</v>
      </c>
      <c r="B205" s="425" t="s">
        <v>271</v>
      </c>
      <c r="C205" s="424"/>
      <c r="D205" s="415">
        <v>14451</v>
      </c>
      <c r="E205" s="415">
        <v>14069</v>
      </c>
      <c r="F205" s="415">
        <v>2081</v>
      </c>
      <c r="G205" s="415">
        <v>2081</v>
      </c>
      <c r="H205" s="415">
        <v>14918</v>
      </c>
      <c r="I205" s="415">
        <v>14461</v>
      </c>
      <c r="J205" s="415">
        <v>2453</v>
      </c>
      <c r="K205" s="415">
        <v>2453</v>
      </c>
      <c r="L205" s="415">
        <v>15319</v>
      </c>
      <c r="M205" s="415">
        <v>14964</v>
      </c>
      <c r="N205" s="415">
        <v>2645</v>
      </c>
      <c r="O205" s="415">
        <v>2645</v>
      </c>
      <c r="P205" s="415">
        <v>14519</v>
      </c>
      <c r="Q205" s="415">
        <v>14015</v>
      </c>
      <c r="R205" s="415">
        <v>2185</v>
      </c>
      <c r="S205" s="415">
        <v>2185</v>
      </c>
      <c r="T205" s="415">
        <v>13527</v>
      </c>
      <c r="U205" s="415">
        <v>13008</v>
      </c>
      <c r="V205" s="415">
        <v>1895</v>
      </c>
      <c r="W205" s="415">
        <v>1895</v>
      </c>
    </row>
    <row r="206" spans="1:23" ht="31.5" x14ac:dyDescent="0.2">
      <c r="A206" s="527"/>
      <c r="B206" s="425" t="s">
        <v>84</v>
      </c>
      <c r="C206" s="424"/>
      <c r="D206" s="415">
        <v>475</v>
      </c>
      <c r="E206" s="415">
        <v>475</v>
      </c>
      <c r="F206" s="415">
        <v>48</v>
      </c>
      <c r="G206" s="415">
        <v>48</v>
      </c>
      <c r="H206" s="415">
        <v>399</v>
      </c>
      <c r="I206" s="415">
        <v>399</v>
      </c>
      <c r="J206" s="415">
        <v>76</v>
      </c>
      <c r="K206" s="415">
        <v>76</v>
      </c>
      <c r="L206" s="415">
        <v>433</v>
      </c>
      <c r="M206" s="415">
        <v>433</v>
      </c>
      <c r="N206" s="415">
        <v>71</v>
      </c>
      <c r="O206" s="415">
        <v>71</v>
      </c>
      <c r="P206" s="415">
        <v>375</v>
      </c>
      <c r="Q206" s="415">
        <v>375</v>
      </c>
      <c r="R206" s="415">
        <v>62</v>
      </c>
      <c r="S206" s="415">
        <v>62</v>
      </c>
      <c r="T206" s="415">
        <v>351</v>
      </c>
      <c r="U206" s="415">
        <v>351</v>
      </c>
      <c r="V206" s="415">
        <v>49</v>
      </c>
      <c r="W206" s="415">
        <v>49</v>
      </c>
    </row>
    <row r="207" spans="1:23" ht="21" x14ac:dyDescent="0.2">
      <c r="A207" s="527"/>
      <c r="B207" s="425" t="s">
        <v>85</v>
      </c>
      <c r="C207" s="424"/>
      <c r="D207" s="415">
        <v>2877</v>
      </c>
      <c r="E207" s="415">
        <v>2874</v>
      </c>
      <c r="F207" s="415">
        <v>555</v>
      </c>
      <c r="G207" s="415">
        <v>555</v>
      </c>
      <c r="H207" s="415">
        <v>2928</v>
      </c>
      <c r="I207" s="415">
        <v>2912</v>
      </c>
      <c r="J207" s="415">
        <v>600</v>
      </c>
      <c r="K207" s="415">
        <v>600</v>
      </c>
      <c r="L207" s="415">
        <v>2996</v>
      </c>
      <c r="M207" s="415">
        <v>2973</v>
      </c>
      <c r="N207" s="415">
        <v>720</v>
      </c>
      <c r="O207" s="415">
        <v>720</v>
      </c>
      <c r="P207" s="415">
        <v>3090</v>
      </c>
      <c r="Q207" s="415">
        <v>3070</v>
      </c>
      <c r="R207" s="415">
        <v>541</v>
      </c>
      <c r="S207" s="415">
        <v>541</v>
      </c>
      <c r="T207" s="415">
        <v>2656</v>
      </c>
      <c r="U207" s="415">
        <v>2619</v>
      </c>
      <c r="V207" s="415">
        <v>565</v>
      </c>
      <c r="W207" s="415">
        <v>565</v>
      </c>
    </row>
    <row r="208" spans="1:23" ht="42" x14ac:dyDescent="0.2">
      <c r="A208" s="527"/>
      <c r="B208" s="425" t="s">
        <v>86</v>
      </c>
      <c r="C208" s="424"/>
      <c r="D208" s="415">
        <v>8692</v>
      </c>
      <c r="E208" s="415">
        <v>8665</v>
      </c>
      <c r="F208" s="415">
        <v>1292</v>
      </c>
      <c r="G208" s="415">
        <v>1292</v>
      </c>
      <c r="H208" s="415">
        <v>9499</v>
      </c>
      <c r="I208" s="415">
        <v>9397</v>
      </c>
      <c r="J208" s="415">
        <v>1546</v>
      </c>
      <c r="K208" s="415">
        <v>1546</v>
      </c>
      <c r="L208" s="415">
        <v>9859</v>
      </c>
      <c r="M208" s="415">
        <v>9814</v>
      </c>
      <c r="N208" s="415">
        <v>1622</v>
      </c>
      <c r="O208" s="415">
        <v>1622</v>
      </c>
      <c r="P208" s="415">
        <v>9140</v>
      </c>
      <c r="Q208" s="415">
        <v>9059</v>
      </c>
      <c r="R208" s="415">
        <v>1356</v>
      </c>
      <c r="S208" s="415">
        <v>1356</v>
      </c>
      <c r="T208" s="415">
        <v>8585</v>
      </c>
      <c r="U208" s="415">
        <v>8513</v>
      </c>
      <c r="V208" s="415">
        <v>1065</v>
      </c>
      <c r="W208" s="415">
        <v>1065</v>
      </c>
    </row>
    <row r="209" spans="1:23" ht="21" x14ac:dyDescent="0.2">
      <c r="A209" s="527"/>
      <c r="B209" s="425" t="s">
        <v>87</v>
      </c>
      <c r="C209" s="424"/>
      <c r="D209" s="415">
        <v>156</v>
      </c>
      <c r="E209" s="415">
        <v>156</v>
      </c>
      <c r="F209" s="415">
        <v>9</v>
      </c>
      <c r="G209" s="415">
        <v>9</v>
      </c>
      <c r="H209" s="415">
        <v>170</v>
      </c>
      <c r="I209" s="415">
        <v>170</v>
      </c>
      <c r="J209" s="415">
        <v>23</v>
      </c>
      <c r="K209" s="415">
        <v>23</v>
      </c>
      <c r="L209" s="415">
        <v>234</v>
      </c>
      <c r="M209" s="415">
        <v>234</v>
      </c>
      <c r="N209" s="415">
        <v>46</v>
      </c>
      <c r="O209" s="415">
        <v>46</v>
      </c>
      <c r="P209" s="415">
        <v>208</v>
      </c>
      <c r="Q209" s="415">
        <v>208</v>
      </c>
      <c r="R209" s="415">
        <v>41</v>
      </c>
      <c r="S209" s="415">
        <v>41</v>
      </c>
      <c r="T209" s="415">
        <v>188</v>
      </c>
      <c r="U209" s="415">
        <v>188</v>
      </c>
      <c r="V209" s="415">
        <v>29</v>
      </c>
      <c r="W209" s="415">
        <v>29</v>
      </c>
    </row>
    <row r="210" spans="1:23" ht="21" x14ac:dyDescent="0.2">
      <c r="A210" s="527"/>
      <c r="B210" s="425" t="s">
        <v>88</v>
      </c>
      <c r="C210" s="424"/>
      <c r="D210" s="415">
        <v>163</v>
      </c>
      <c r="E210" s="415">
        <v>163</v>
      </c>
      <c r="F210" s="415">
        <v>32</v>
      </c>
      <c r="G210" s="415">
        <v>32</v>
      </c>
      <c r="H210" s="415">
        <v>174</v>
      </c>
      <c r="I210" s="415">
        <v>174</v>
      </c>
      <c r="J210" s="415">
        <v>31</v>
      </c>
      <c r="K210" s="415">
        <v>31</v>
      </c>
      <c r="L210" s="415">
        <v>166</v>
      </c>
      <c r="M210" s="415">
        <v>166</v>
      </c>
      <c r="N210" s="415">
        <v>43</v>
      </c>
      <c r="O210" s="415">
        <v>43</v>
      </c>
      <c r="P210" s="415">
        <v>149</v>
      </c>
      <c r="Q210" s="415">
        <v>149</v>
      </c>
      <c r="R210" s="415">
        <v>29</v>
      </c>
      <c r="S210" s="415">
        <v>29</v>
      </c>
      <c r="T210" s="415">
        <v>132</v>
      </c>
      <c r="U210" s="415">
        <v>132</v>
      </c>
      <c r="V210" s="415">
        <v>22</v>
      </c>
      <c r="W210" s="415">
        <v>22</v>
      </c>
    </row>
    <row r="211" spans="1:23" ht="21" x14ac:dyDescent="0.2">
      <c r="A211" s="527"/>
      <c r="B211" s="425" t="s">
        <v>89</v>
      </c>
      <c r="C211" s="424"/>
      <c r="D211" s="415">
        <v>43</v>
      </c>
      <c r="E211" s="415">
        <v>43</v>
      </c>
      <c r="F211" s="415" t="s">
        <v>549</v>
      </c>
      <c r="G211" s="415" t="s">
        <v>549</v>
      </c>
      <c r="H211" s="415">
        <v>32</v>
      </c>
      <c r="I211" s="415">
        <v>32</v>
      </c>
      <c r="J211" s="415">
        <v>4</v>
      </c>
      <c r="K211" s="415">
        <v>4</v>
      </c>
      <c r="L211" s="415">
        <v>33</v>
      </c>
      <c r="M211" s="415">
        <v>33</v>
      </c>
      <c r="N211" s="415" t="s">
        <v>549</v>
      </c>
      <c r="O211" s="415" t="s">
        <v>549</v>
      </c>
      <c r="P211" s="415">
        <v>31</v>
      </c>
      <c r="Q211" s="415">
        <v>31</v>
      </c>
      <c r="R211" s="415">
        <v>7</v>
      </c>
      <c r="S211" s="415">
        <v>7</v>
      </c>
      <c r="T211" s="415">
        <v>31</v>
      </c>
      <c r="U211" s="415">
        <v>31</v>
      </c>
      <c r="V211" s="415" t="s">
        <v>549</v>
      </c>
      <c r="W211" s="415" t="s">
        <v>549</v>
      </c>
    </row>
    <row r="212" spans="1:23" ht="21" x14ac:dyDescent="0.2">
      <c r="A212" s="527"/>
      <c r="B212" s="425" t="s">
        <v>548</v>
      </c>
      <c r="C212" s="424"/>
      <c r="D212" s="415">
        <v>9</v>
      </c>
      <c r="E212" s="415">
        <v>9</v>
      </c>
      <c r="F212" s="415">
        <v>0</v>
      </c>
      <c r="G212" s="415">
        <v>0</v>
      </c>
      <c r="H212" s="415">
        <v>9</v>
      </c>
      <c r="I212" s="415">
        <v>9</v>
      </c>
      <c r="J212" s="415">
        <v>0</v>
      </c>
      <c r="K212" s="415">
        <v>0</v>
      </c>
      <c r="L212" s="415">
        <v>18</v>
      </c>
      <c r="M212" s="415">
        <v>18</v>
      </c>
      <c r="N212" s="415">
        <v>6</v>
      </c>
      <c r="O212" s="415">
        <v>6</v>
      </c>
      <c r="P212" s="415">
        <v>19</v>
      </c>
      <c r="Q212" s="415">
        <v>19</v>
      </c>
      <c r="R212" s="415" t="s">
        <v>549</v>
      </c>
      <c r="S212" s="415" t="s">
        <v>549</v>
      </c>
      <c r="T212" s="415">
        <v>10</v>
      </c>
      <c r="U212" s="415">
        <v>10</v>
      </c>
      <c r="V212" s="415">
        <v>0</v>
      </c>
      <c r="W212" s="415">
        <v>0</v>
      </c>
    </row>
    <row r="213" spans="1:23" ht="31.5" x14ac:dyDescent="0.2">
      <c r="A213" s="527"/>
      <c r="B213" s="425" t="s">
        <v>90</v>
      </c>
      <c r="C213" s="424"/>
      <c r="D213" s="415">
        <v>42</v>
      </c>
      <c r="E213" s="415">
        <v>42</v>
      </c>
      <c r="F213" s="415" t="s">
        <v>549</v>
      </c>
      <c r="G213" s="415" t="s">
        <v>549</v>
      </c>
      <c r="H213" s="415">
        <v>31</v>
      </c>
      <c r="I213" s="415">
        <v>31</v>
      </c>
      <c r="J213" s="415" t="s">
        <v>549</v>
      </c>
      <c r="K213" s="415" t="s">
        <v>549</v>
      </c>
      <c r="L213" s="415">
        <v>32</v>
      </c>
      <c r="M213" s="415">
        <v>32</v>
      </c>
      <c r="N213" s="415">
        <v>6</v>
      </c>
      <c r="O213" s="415">
        <v>6</v>
      </c>
      <c r="P213" s="415">
        <v>27</v>
      </c>
      <c r="Q213" s="415">
        <v>27</v>
      </c>
      <c r="R213" s="415">
        <v>7</v>
      </c>
      <c r="S213" s="415">
        <v>7</v>
      </c>
      <c r="T213" s="415">
        <v>27</v>
      </c>
      <c r="U213" s="415">
        <v>27</v>
      </c>
      <c r="V213" s="415" t="s">
        <v>549</v>
      </c>
      <c r="W213" s="415" t="s">
        <v>549</v>
      </c>
    </row>
    <row r="214" spans="1:23" ht="21" x14ac:dyDescent="0.2">
      <c r="A214" s="527"/>
      <c r="B214" s="425" t="s">
        <v>91</v>
      </c>
      <c r="C214" s="424"/>
      <c r="D214" s="415">
        <v>3</v>
      </c>
      <c r="E214" s="415">
        <v>3</v>
      </c>
      <c r="F214" s="415">
        <v>0</v>
      </c>
      <c r="G214" s="415">
        <v>0</v>
      </c>
      <c r="H214" s="415">
        <v>13</v>
      </c>
      <c r="I214" s="415">
        <v>13</v>
      </c>
      <c r="J214" s="415" t="s">
        <v>549</v>
      </c>
      <c r="K214" s="415" t="s">
        <v>549</v>
      </c>
      <c r="L214" s="415">
        <v>9</v>
      </c>
      <c r="M214" s="415">
        <v>9</v>
      </c>
      <c r="N214" s="415" t="s">
        <v>549</v>
      </c>
      <c r="O214" s="415" t="s">
        <v>549</v>
      </c>
      <c r="P214" s="415">
        <v>10</v>
      </c>
      <c r="Q214" s="415">
        <v>10</v>
      </c>
      <c r="R214" s="415" t="s">
        <v>549</v>
      </c>
      <c r="S214" s="415" t="s">
        <v>549</v>
      </c>
      <c r="T214" s="415">
        <v>8</v>
      </c>
      <c r="U214" s="415">
        <v>8</v>
      </c>
      <c r="V214" s="415" t="s">
        <v>549</v>
      </c>
      <c r="W214" s="415" t="s">
        <v>549</v>
      </c>
    </row>
    <row r="215" spans="1:23" ht="31.5" x14ac:dyDescent="0.2">
      <c r="A215" s="527"/>
      <c r="B215" s="425" t="s">
        <v>92</v>
      </c>
      <c r="C215" s="424"/>
      <c r="D215" s="416"/>
      <c r="E215" s="416"/>
      <c r="F215" s="416"/>
      <c r="G215" s="416"/>
      <c r="H215" s="416"/>
      <c r="I215" s="416"/>
      <c r="J215" s="416"/>
      <c r="K215" s="416"/>
      <c r="L215" s="416"/>
      <c r="M215" s="416"/>
      <c r="N215" s="416"/>
      <c r="O215" s="416"/>
      <c r="P215" s="416"/>
      <c r="Q215" s="416"/>
      <c r="R215" s="416"/>
      <c r="S215" s="416"/>
      <c r="T215" s="416"/>
      <c r="U215" s="416"/>
      <c r="V215" s="416"/>
      <c r="W215" s="416"/>
    </row>
    <row r="216" spans="1:23" ht="31.5" x14ac:dyDescent="0.2">
      <c r="A216" s="527"/>
      <c r="B216" s="425" t="s">
        <v>93</v>
      </c>
      <c r="C216" s="424"/>
      <c r="D216" s="415">
        <v>113</v>
      </c>
      <c r="E216" s="415">
        <v>113</v>
      </c>
      <c r="F216" s="415">
        <v>11</v>
      </c>
      <c r="G216" s="415">
        <v>11</v>
      </c>
      <c r="H216" s="415">
        <v>111</v>
      </c>
      <c r="I216" s="415">
        <v>111</v>
      </c>
      <c r="J216" s="415">
        <v>21</v>
      </c>
      <c r="K216" s="415">
        <v>21</v>
      </c>
      <c r="L216" s="415">
        <v>119</v>
      </c>
      <c r="M216" s="415">
        <v>119</v>
      </c>
      <c r="N216" s="415">
        <v>23</v>
      </c>
      <c r="O216" s="415">
        <v>23</v>
      </c>
      <c r="P216" s="415">
        <v>108</v>
      </c>
      <c r="Q216" s="415">
        <v>108</v>
      </c>
      <c r="R216" s="415">
        <v>13</v>
      </c>
      <c r="S216" s="415">
        <v>13</v>
      </c>
      <c r="T216" s="415">
        <v>82</v>
      </c>
      <c r="U216" s="415">
        <v>82</v>
      </c>
      <c r="V216" s="415">
        <v>7</v>
      </c>
      <c r="W216" s="415">
        <v>7</v>
      </c>
    </row>
    <row r="217" spans="1:23" ht="21" x14ac:dyDescent="0.2">
      <c r="A217" s="527"/>
      <c r="B217" s="425" t="s">
        <v>94</v>
      </c>
      <c r="C217" s="424"/>
      <c r="D217" s="415">
        <v>593</v>
      </c>
      <c r="E217" s="415">
        <v>593</v>
      </c>
      <c r="F217" s="415">
        <v>40</v>
      </c>
      <c r="G217" s="415">
        <v>40</v>
      </c>
      <c r="H217" s="415">
        <v>362</v>
      </c>
      <c r="I217" s="415">
        <v>362</v>
      </c>
      <c r="J217" s="415">
        <v>58</v>
      </c>
      <c r="K217" s="415">
        <v>58</v>
      </c>
      <c r="L217" s="415">
        <v>416</v>
      </c>
      <c r="M217" s="415">
        <v>416</v>
      </c>
      <c r="N217" s="415">
        <v>17</v>
      </c>
      <c r="O217" s="415">
        <v>17</v>
      </c>
      <c r="P217" s="415">
        <v>349</v>
      </c>
      <c r="Q217" s="415">
        <v>349</v>
      </c>
      <c r="R217" s="415">
        <v>31</v>
      </c>
      <c r="S217" s="415">
        <v>31</v>
      </c>
      <c r="T217" s="415">
        <v>338</v>
      </c>
      <c r="U217" s="415">
        <v>338</v>
      </c>
      <c r="V217" s="415">
        <v>7</v>
      </c>
      <c r="W217" s="415">
        <v>7</v>
      </c>
    </row>
    <row r="218" spans="1:23" ht="21" x14ac:dyDescent="0.2">
      <c r="A218" s="523"/>
      <c r="B218" s="425" t="s">
        <v>300</v>
      </c>
      <c r="C218" s="424"/>
      <c r="D218" s="415">
        <v>1285</v>
      </c>
      <c r="E218" s="415">
        <v>933</v>
      </c>
      <c r="F218" s="415">
        <v>87</v>
      </c>
      <c r="G218" s="415">
        <v>87</v>
      </c>
      <c r="H218" s="415">
        <v>1190</v>
      </c>
      <c r="I218" s="415">
        <v>851</v>
      </c>
      <c r="J218" s="415">
        <v>87</v>
      </c>
      <c r="K218" s="415">
        <v>87</v>
      </c>
      <c r="L218" s="415">
        <v>1002</v>
      </c>
      <c r="M218" s="415">
        <v>715</v>
      </c>
      <c r="N218" s="415">
        <v>87</v>
      </c>
      <c r="O218" s="415">
        <v>87</v>
      </c>
      <c r="P218" s="415">
        <v>1008</v>
      </c>
      <c r="Q218" s="415">
        <v>605</v>
      </c>
      <c r="R218" s="415">
        <v>92</v>
      </c>
      <c r="S218" s="415">
        <v>92</v>
      </c>
      <c r="T218" s="415">
        <v>1115</v>
      </c>
      <c r="U218" s="415">
        <v>705</v>
      </c>
      <c r="V218" s="415">
        <v>140</v>
      </c>
      <c r="W218" s="415">
        <v>140</v>
      </c>
    </row>
    <row r="219" spans="1:23" ht="12.75" customHeight="1" x14ac:dyDescent="0.2">
      <c r="A219" s="526" t="s">
        <v>120</v>
      </c>
      <c r="B219" s="425" t="s">
        <v>271</v>
      </c>
      <c r="C219" s="424"/>
      <c r="D219" s="415">
        <v>10733</v>
      </c>
      <c r="E219" s="415">
        <v>10392</v>
      </c>
      <c r="F219" s="415">
        <v>1641</v>
      </c>
      <c r="G219" s="415">
        <v>1641</v>
      </c>
      <c r="H219" s="415">
        <v>11159</v>
      </c>
      <c r="I219" s="415">
        <v>10666</v>
      </c>
      <c r="J219" s="415">
        <v>1542</v>
      </c>
      <c r="K219" s="415">
        <v>1542</v>
      </c>
      <c r="L219" s="415">
        <v>10566</v>
      </c>
      <c r="M219" s="415">
        <v>10115</v>
      </c>
      <c r="N219" s="415">
        <v>1431</v>
      </c>
      <c r="O219" s="415">
        <v>1431</v>
      </c>
      <c r="P219" s="415">
        <v>9151</v>
      </c>
      <c r="Q219" s="415">
        <v>8811</v>
      </c>
      <c r="R219" s="415">
        <v>1189</v>
      </c>
      <c r="S219" s="415">
        <v>1189</v>
      </c>
      <c r="T219" s="415">
        <v>9055</v>
      </c>
      <c r="U219" s="415">
        <v>8670</v>
      </c>
      <c r="V219" s="415">
        <v>946</v>
      </c>
      <c r="W219" s="415">
        <v>946</v>
      </c>
    </row>
    <row r="220" spans="1:23" ht="31.5" x14ac:dyDescent="0.2">
      <c r="A220" s="527"/>
      <c r="B220" s="425" t="s">
        <v>84</v>
      </c>
      <c r="C220" s="424"/>
      <c r="D220" s="415">
        <v>259</v>
      </c>
      <c r="E220" s="415">
        <v>259</v>
      </c>
      <c r="F220" s="415">
        <v>38</v>
      </c>
      <c r="G220" s="415">
        <v>38</v>
      </c>
      <c r="H220" s="415">
        <v>268</v>
      </c>
      <c r="I220" s="415">
        <v>268</v>
      </c>
      <c r="J220" s="415">
        <v>39</v>
      </c>
      <c r="K220" s="415">
        <v>39</v>
      </c>
      <c r="L220" s="415">
        <v>211</v>
      </c>
      <c r="M220" s="415">
        <v>211</v>
      </c>
      <c r="N220" s="415">
        <v>31</v>
      </c>
      <c r="O220" s="415">
        <v>31</v>
      </c>
      <c r="P220" s="415">
        <v>210</v>
      </c>
      <c r="Q220" s="415">
        <v>210</v>
      </c>
      <c r="R220" s="415">
        <v>32</v>
      </c>
      <c r="S220" s="415">
        <v>32</v>
      </c>
      <c r="T220" s="415">
        <v>214</v>
      </c>
      <c r="U220" s="415">
        <v>214</v>
      </c>
      <c r="V220" s="415">
        <v>18</v>
      </c>
      <c r="W220" s="415">
        <v>18</v>
      </c>
    </row>
    <row r="221" spans="1:23" ht="21" x14ac:dyDescent="0.2">
      <c r="A221" s="527"/>
      <c r="B221" s="425" t="s">
        <v>85</v>
      </c>
      <c r="C221" s="424"/>
      <c r="D221" s="415">
        <v>2318</v>
      </c>
      <c r="E221" s="415">
        <v>2313</v>
      </c>
      <c r="F221" s="415">
        <v>433</v>
      </c>
      <c r="G221" s="415">
        <v>433</v>
      </c>
      <c r="H221" s="415">
        <v>2191</v>
      </c>
      <c r="I221" s="415">
        <v>2179</v>
      </c>
      <c r="J221" s="415">
        <v>369</v>
      </c>
      <c r="K221" s="415">
        <v>369</v>
      </c>
      <c r="L221" s="415">
        <v>1999</v>
      </c>
      <c r="M221" s="415">
        <v>1995</v>
      </c>
      <c r="N221" s="415">
        <v>399</v>
      </c>
      <c r="O221" s="415">
        <v>399</v>
      </c>
      <c r="P221" s="415">
        <v>1909</v>
      </c>
      <c r="Q221" s="415">
        <v>1909</v>
      </c>
      <c r="R221" s="415">
        <v>348</v>
      </c>
      <c r="S221" s="415">
        <v>348</v>
      </c>
      <c r="T221" s="415">
        <v>1843</v>
      </c>
      <c r="U221" s="415">
        <v>1842</v>
      </c>
      <c r="V221" s="415">
        <v>320</v>
      </c>
      <c r="W221" s="415">
        <v>320</v>
      </c>
    </row>
    <row r="222" spans="1:23" ht="42" x14ac:dyDescent="0.2">
      <c r="A222" s="527"/>
      <c r="B222" s="425" t="s">
        <v>86</v>
      </c>
      <c r="C222" s="424"/>
      <c r="D222" s="415">
        <v>6712</v>
      </c>
      <c r="E222" s="415">
        <v>6649</v>
      </c>
      <c r="F222" s="415">
        <v>1084</v>
      </c>
      <c r="G222" s="415">
        <v>1084</v>
      </c>
      <c r="H222" s="415">
        <v>7050</v>
      </c>
      <c r="I222" s="415">
        <v>6971</v>
      </c>
      <c r="J222" s="415">
        <v>1026</v>
      </c>
      <c r="K222" s="415">
        <v>1026</v>
      </c>
      <c r="L222" s="415">
        <v>6893</v>
      </c>
      <c r="M222" s="415">
        <v>6786</v>
      </c>
      <c r="N222" s="415">
        <v>880</v>
      </c>
      <c r="O222" s="415">
        <v>880</v>
      </c>
      <c r="P222" s="415">
        <v>5744</v>
      </c>
      <c r="Q222" s="415">
        <v>5643</v>
      </c>
      <c r="R222" s="415">
        <v>715</v>
      </c>
      <c r="S222" s="415">
        <v>715</v>
      </c>
      <c r="T222" s="415">
        <v>5716</v>
      </c>
      <c r="U222" s="415">
        <v>5612</v>
      </c>
      <c r="V222" s="415">
        <v>501</v>
      </c>
      <c r="W222" s="415">
        <v>501</v>
      </c>
    </row>
    <row r="223" spans="1:23" ht="21" x14ac:dyDescent="0.2">
      <c r="A223" s="527"/>
      <c r="B223" s="425" t="s">
        <v>87</v>
      </c>
      <c r="C223" s="424"/>
      <c r="D223" s="415">
        <v>94</v>
      </c>
      <c r="E223" s="415">
        <v>94</v>
      </c>
      <c r="F223" s="415">
        <v>6</v>
      </c>
      <c r="G223" s="415">
        <v>6</v>
      </c>
      <c r="H223" s="415">
        <v>85</v>
      </c>
      <c r="I223" s="415">
        <v>85</v>
      </c>
      <c r="J223" s="415">
        <v>5</v>
      </c>
      <c r="K223" s="415">
        <v>5</v>
      </c>
      <c r="L223" s="415">
        <v>109</v>
      </c>
      <c r="M223" s="415">
        <v>109</v>
      </c>
      <c r="N223" s="415">
        <v>11</v>
      </c>
      <c r="O223" s="415">
        <v>11</v>
      </c>
      <c r="P223" s="415">
        <v>115</v>
      </c>
      <c r="Q223" s="415">
        <v>115</v>
      </c>
      <c r="R223" s="415" t="s">
        <v>549</v>
      </c>
      <c r="S223" s="415" t="s">
        <v>549</v>
      </c>
      <c r="T223" s="415">
        <v>85</v>
      </c>
      <c r="U223" s="415">
        <v>85</v>
      </c>
      <c r="V223" s="415" t="s">
        <v>549</v>
      </c>
      <c r="W223" s="415" t="s">
        <v>549</v>
      </c>
    </row>
    <row r="224" spans="1:23" ht="21" x14ac:dyDescent="0.2">
      <c r="A224" s="527"/>
      <c r="B224" s="425" t="s">
        <v>88</v>
      </c>
      <c r="C224" s="424"/>
      <c r="D224" s="415">
        <v>110</v>
      </c>
      <c r="E224" s="415">
        <v>110</v>
      </c>
      <c r="F224" s="415">
        <v>6</v>
      </c>
      <c r="G224" s="415">
        <v>6</v>
      </c>
      <c r="H224" s="415">
        <v>102</v>
      </c>
      <c r="I224" s="415">
        <v>102</v>
      </c>
      <c r="J224" s="415">
        <v>15</v>
      </c>
      <c r="K224" s="415">
        <v>15</v>
      </c>
      <c r="L224" s="415">
        <v>124</v>
      </c>
      <c r="M224" s="415">
        <v>124</v>
      </c>
      <c r="N224" s="415">
        <v>12</v>
      </c>
      <c r="O224" s="415">
        <v>12</v>
      </c>
      <c r="P224" s="415">
        <v>101</v>
      </c>
      <c r="Q224" s="415">
        <v>101</v>
      </c>
      <c r="R224" s="415">
        <v>10</v>
      </c>
      <c r="S224" s="415">
        <v>10</v>
      </c>
      <c r="T224" s="415">
        <v>82</v>
      </c>
      <c r="U224" s="415">
        <v>82</v>
      </c>
      <c r="V224" s="415">
        <v>7</v>
      </c>
      <c r="W224" s="415">
        <v>7</v>
      </c>
    </row>
    <row r="225" spans="1:23" ht="21" x14ac:dyDescent="0.2">
      <c r="A225" s="527"/>
      <c r="B225" s="425" t="s">
        <v>89</v>
      </c>
      <c r="C225" s="424"/>
      <c r="D225" s="415" t="s">
        <v>549</v>
      </c>
      <c r="E225" s="415" t="s">
        <v>549</v>
      </c>
      <c r="F225" s="415" t="s">
        <v>549</v>
      </c>
      <c r="G225" s="415" t="s">
        <v>549</v>
      </c>
      <c r="H225" s="415">
        <v>11</v>
      </c>
      <c r="I225" s="415">
        <v>11</v>
      </c>
      <c r="J225" s="415" t="s">
        <v>549</v>
      </c>
      <c r="K225" s="415" t="s">
        <v>549</v>
      </c>
      <c r="L225" s="415">
        <v>8</v>
      </c>
      <c r="M225" s="415">
        <v>8</v>
      </c>
      <c r="N225" s="415" t="s">
        <v>549</v>
      </c>
      <c r="O225" s="415" t="s">
        <v>549</v>
      </c>
      <c r="P225" s="415" t="s">
        <v>549</v>
      </c>
      <c r="Q225" s="415" t="s">
        <v>549</v>
      </c>
      <c r="R225" s="415">
        <v>0</v>
      </c>
      <c r="S225" s="415">
        <v>0</v>
      </c>
      <c r="T225" s="415">
        <v>11</v>
      </c>
      <c r="U225" s="415">
        <v>11</v>
      </c>
      <c r="V225" s="415">
        <v>0</v>
      </c>
      <c r="W225" s="415">
        <v>0</v>
      </c>
    </row>
    <row r="226" spans="1:23" ht="21" x14ac:dyDescent="0.2">
      <c r="A226" s="527"/>
      <c r="B226" s="425" t="s">
        <v>548</v>
      </c>
      <c r="C226" s="424"/>
      <c r="D226" s="415">
        <v>5</v>
      </c>
      <c r="E226" s="415">
        <v>5</v>
      </c>
      <c r="F226" s="415" t="s">
        <v>549</v>
      </c>
      <c r="G226" s="415" t="s">
        <v>549</v>
      </c>
      <c r="H226" s="415" t="s">
        <v>549</v>
      </c>
      <c r="I226" s="415" t="s">
        <v>549</v>
      </c>
      <c r="J226" s="415" t="s">
        <v>549</v>
      </c>
      <c r="K226" s="415" t="s">
        <v>549</v>
      </c>
      <c r="L226" s="415">
        <v>10</v>
      </c>
      <c r="M226" s="415">
        <v>10</v>
      </c>
      <c r="N226" s="415" t="s">
        <v>549</v>
      </c>
      <c r="O226" s="415" t="s">
        <v>549</v>
      </c>
      <c r="P226" s="415">
        <v>9</v>
      </c>
      <c r="Q226" s="415">
        <v>9</v>
      </c>
      <c r="R226" s="415" t="s">
        <v>549</v>
      </c>
      <c r="S226" s="415" t="s">
        <v>549</v>
      </c>
      <c r="T226" s="415">
        <v>4</v>
      </c>
      <c r="U226" s="415">
        <v>4</v>
      </c>
      <c r="V226" s="415" t="s">
        <v>549</v>
      </c>
      <c r="W226" s="415" t="s">
        <v>549</v>
      </c>
    </row>
    <row r="227" spans="1:23" ht="31.5" x14ac:dyDescent="0.2">
      <c r="A227" s="527"/>
      <c r="B227" s="425" t="s">
        <v>90</v>
      </c>
      <c r="C227" s="424"/>
      <c r="D227" s="415">
        <v>44</v>
      </c>
      <c r="E227" s="415">
        <v>44</v>
      </c>
      <c r="F227" s="415" t="s">
        <v>549</v>
      </c>
      <c r="G227" s="415" t="s">
        <v>549</v>
      </c>
      <c r="H227" s="415">
        <v>33</v>
      </c>
      <c r="I227" s="415">
        <v>33</v>
      </c>
      <c r="J227" s="415">
        <v>5</v>
      </c>
      <c r="K227" s="415">
        <v>5</v>
      </c>
      <c r="L227" s="415">
        <v>22</v>
      </c>
      <c r="M227" s="415">
        <v>22</v>
      </c>
      <c r="N227" s="415" t="s">
        <v>549</v>
      </c>
      <c r="O227" s="415" t="s">
        <v>549</v>
      </c>
      <c r="P227" s="415">
        <v>23</v>
      </c>
      <c r="Q227" s="415">
        <v>23</v>
      </c>
      <c r="R227" s="415">
        <v>0</v>
      </c>
      <c r="S227" s="415">
        <v>0</v>
      </c>
      <c r="T227" s="415">
        <v>28</v>
      </c>
      <c r="U227" s="415">
        <v>28</v>
      </c>
      <c r="V227" s="415" t="s">
        <v>549</v>
      </c>
      <c r="W227" s="415" t="s">
        <v>549</v>
      </c>
    </row>
    <row r="228" spans="1:23" ht="21" x14ac:dyDescent="0.2">
      <c r="A228" s="527"/>
      <c r="B228" s="425" t="s">
        <v>91</v>
      </c>
      <c r="C228" s="424"/>
      <c r="D228" s="415">
        <v>14</v>
      </c>
      <c r="E228" s="415">
        <v>14</v>
      </c>
      <c r="F228" s="415" t="s">
        <v>549</v>
      </c>
      <c r="G228" s="415" t="s">
        <v>549</v>
      </c>
      <c r="H228" s="415">
        <v>18</v>
      </c>
      <c r="I228" s="415">
        <v>18</v>
      </c>
      <c r="J228" s="415">
        <v>0</v>
      </c>
      <c r="K228" s="415">
        <v>0</v>
      </c>
      <c r="L228" s="415">
        <v>16</v>
      </c>
      <c r="M228" s="415">
        <v>16</v>
      </c>
      <c r="N228" s="415" t="s">
        <v>549</v>
      </c>
      <c r="O228" s="415" t="s">
        <v>549</v>
      </c>
      <c r="P228" s="415">
        <v>13</v>
      </c>
      <c r="Q228" s="415">
        <v>13</v>
      </c>
      <c r="R228" s="415" t="s">
        <v>549</v>
      </c>
      <c r="S228" s="415" t="s">
        <v>549</v>
      </c>
      <c r="T228" s="415">
        <v>13</v>
      </c>
      <c r="U228" s="415">
        <v>13</v>
      </c>
      <c r="V228" s="415">
        <v>0</v>
      </c>
      <c r="W228" s="415">
        <v>0</v>
      </c>
    </row>
    <row r="229" spans="1:23" ht="31.5" x14ac:dyDescent="0.2">
      <c r="A229" s="527"/>
      <c r="B229" s="425" t="s">
        <v>92</v>
      </c>
      <c r="C229" s="424"/>
      <c r="D229" s="415" t="s">
        <v>549</v>
      </c>
      <c r="E229" s="415" t="s">
        <v>549</v>
      </c>
      <c r="F229" s="415">
        <v>0</v>
      </c>
      <c r="G229" s="415">
        <v>0</v>
      </c>
      <c r="H229" s="415" t="s">
        <v>549</v>
      </c>
      <c r="I229" s="415" t="s">
        <v>549</v>
      </c>
      <c r="J229" s="415" t="s">
        <v>549</v>
      </c>
      <c r="K229" s="415" t="s">
        <v>549</v>
      </c>
      <c r="L229" s="415" t="s">
        <v>549</v>
      </c>
      <c r="M229" s="415" t="s">
        <v>549</v>
      </c>
      <c r="N229" s="415">
        <v>0</v>
      </c>
      <c r="O229" s="415">
        <v>0</v>
      </c>
      <c r="P229" s="415" t="s">
        <v>549</v>
      </c>
      <c r="Q229" s="415" t="s">
        <v>549</v>
      </c>
      <c r="R229" s="415">
        <v>0</v>
      </c>
      <c r="S229" s="415">
        <v>0</v>
      </c>
      <c r="T229" s="416"/>
      <c r="U229" s="416"/>
      <c r="V229" s="416"/>
      <c r="W229" s="416"/>
    </row>
    <row r="230" spans="1:23" ht="31.5" x14ac:dyDescent="0.2">
      <c r="A230" s="527"/>
      <c r="B230" s="425" t="s">
        <v>93</v>
      </c>
      <c r="C230" s="424"/>
      <c r="D230" s="415">
        <v>85</v>
      </c>
      <c r="E230" s="415">
        <v>85</v>
      </c>
      <c r="F230" s="415" t="s">
        <v>549</v>
      </c>
      <c r="G230" s="415" t="s">
        <v>549</v>
      </c>
      <c r="H230" s="415">
        <v>87</v>
      </c>
      <c r="I230" s="415">
        <v>87</v>
      </c>
      <c r="J230" s="415">
        <v>13</v>
      </c>
      <c r="K230" s="415">
        <v>13</v>
      </c>
      <c r="L230" s="415">
        <v>90</v>
      </c>
      <c r="M230" s="415">
        <v>90</v>
      </c>
      <c r="N230" s="415">
        <v>12</v>
      </c>
      <c r="O230" s="415">
        <v>12</v>
      </c>
      <c r="P230" s="415">
        <v>93</v>
      </c>
      <c r="Q230" s="415">
        <v>93</v>
      </c>
      <c r="R230" s="415">
        <v>11</v>
      </c>
      <c r="S230" s="415">
        <v>11</v>
      </c>
      <c r="T230" s="415">
        <v>81</v>
      </c>
      <c r="U230" s="415">
        <v>81</v>
      </c>
      <c r="V230" s="415">
        <v>7</v>
      </c>
      <c r="W230" s="415">
        <v>7</v>
      </c>
    </row>
    <row r="231" spans="1:23" ht="21" x14ac:dyDescent="0.2">
      <c r="A231" s="527"/>
      <c r="B231" s="425" t="s">
        <v>94</v>
      </c>
      <c r="C231" s="424"/>
      <c r="D231" s="415">
        <v>222</v>
      </c>
      <c r="E231" s="415">
        <v>222</v>
      </c>
      <c r="F231" s="415" t="s">
        <v>549</v>
      </c>
      <c r="G231" s="415" t="s">
        <v>549</v>
      </c>
      <c r="H231" s="415">
        <v>302</v>
      </c>
      <c r="I231" s="415">
        <v>302</v>
      </c>
      <c r="J231" s="415">
        <v>0</v>
      </c>
      <c r="K231" s="415">
        <v>0</v>
      </c>
      <c r="L231" s="415">
        <v>262</v>
      </c>
      <c r="M231" s="415">
        <v>262</v>
      </c>
      <c r="N231" s="415">
        <v>25</v>
      </c>
      <c r="O231" s="415">
        <v>25</v>
      </c>
      <c r="P231" s="415">
        <v>312</v>
      </c>
      <c r="Q231" s="415">
        <v>312</v>
      </c>
      <c r="R231" s="415">
        <v>31</v>
      </c>
      <c r="S231" s="415">
        <v>31</v>
      </c>
      <c r="T231" s="415">
        <v>255</v>
      </c>
      <c r="U231" s="415">
        <v>255</v>
      </c>
      <c r="V231" s="415">
        <v>19</v>
      </c>
      <c r="W231" s="415">
        <v>19</v>
      </c>
    </row>
    <row r="232" spans="1:23" ht="21" x14ac:dyDescent="0.2">
      <c r="A232" s="523"/>
      <c r="B232" s="425" t="s">
        <v>300</v>
      </c>
      <c r="C232" s="424"/>
      <c r="D232" s="415">
        <v>860</v>
      </c>
      <c r="E232" s="415">
        <v>587</v>
      </c>
      <c r="F232" s="415">
        <v>60</v>
      </c>
      <c r="G232" s="415">
        <v>60</v>
      </c>
      <c r="H232" s="415">
        <v>1006</v>
      </c>
      <c r="I232" s="415">
        <v>604</v>
      </c>
      <c r="J232" s="415">
        <v>66</v>
      </c>
      <c r="K232" s="415">
        <v>66</v>
      </c>
      <c r="L232" s="415">
        <v>819</v>
      </c>
      <c r="M232" s="415">
        <v>479</v>
      </c>
      <c r="N232" s="415">
        <v>52</v>
      </c>
      <c r="O232" s="415">
        <v>52</v>
      </c>
      <c r="P232" s="415">
        <v>618</v>
      </c>
      <c r="Q232" s="415">
        <v>379</v>
      </c>
      <c r="R232" s="415">
        <v>30</v>
      </c>
      <c r="S232" s="415">
        <v>30</v>
      </c>
      <c r="T232" s="415">
        <v>722</v>
      </c>
      <c r="U232" s="415">
        <v>442</v>
      </c>
      <c r="V232" s="415">
        <v>69</v>
      </c>
      <c r="W232" s="415">
        <v>69</v>
      </c>
    </row>
    <row r="233" spans="1:23" ht="12.75" customHeight="1" x14ac:dyDescent="0.2">
      <c r="A233" s="526" t="s">
        <v>121</v>
      </c>
      <c r="B233" s="425" t="s">
        <v>271</v>
      </c>
      <c r="C233" s="424"/>
      <c r="D233" s="415">
        <v>20347</v>
      </c>
      <c r="E233" s="415">
        <v>19354</v>
      </c>
      <c r="F233" s="415">
        <v>2695</v>
      </c>
      <c r="G233" s="415">
        <v>2695</v>
      </c>
      <c r="H233" s="415">
        <v>21892</v>
      </c>
      <c r="I233" s="415">
        <v>20665</v>
      </c>
      <c r="J233" s="415">
        <v>2721</v>
      </c>
      <c r="K233" s="415">
        <v>2721</v>
      </c>
      <c r="L233" s="415">
        <v>22631</v>
      </c>
      <c r="M233" s="415">
        <v>21567</v>
      </c>
      <c r="N233" s="415">
        <v>2643</v>
      </c>
      <c r="O233" s="415">
        <v>2643</v>
      </c>
      <c r="P233" s="415">
        <v>20830</v>
      </c>
      <c r="Q233" s="415">
        <v>19689</v>
      </c>
      <c r="R233" s="415">
        <v>2250</v>
      </c>
      <c r="S233" s="415">
        <v>2250</v>
      </c>
      <c r="T233" s="415">
        <v>19884</v>
      </c>
      <c r="U233" s="415">
        <v>18669</v>
      </c>
      <c r="V233" s="415">
        <v>1751</v>
      </c>
      <c r="W233" s="415">
        <v>1751</v>
      </c>
    </row>
    <row r="234" spans="1:23" ht="31.5" x14ac:dyDescent="0.2">
      <c r="A234" s="527"/>
      <c r="B234" s="425" t="s">
        <v>84</v>
      </c>
      <c r="C234" s="424"/>
      <c r="D234" s="415">
        <v>351</v>
      </c>
      <c r="E234" s="415">
        <v>337</v>
      </c>
      <c r="F234" s="415">
        <v>48</v>
      </c>
      <c r="G234" s="415">
        <v>48</v>
      </c>
      <c r="H234" s="415">
        <v>411</v>
      </c>
      <c r="I234" s="415">
        <v>391</v>
      </c>
      <c r="J234" s="415">
        <v>47</v>
      </c>
      <c r="K234" s="415">
        <v>47</v>
      </c>
      <c r="L234" s="415">
        <v>360</v>
      </c>
      <c r="M234" s="415">
        <v>352</v>
      </c>
      <c r="N234" s="415">
        <v>58</v>
      </c>
      <c r="O234" s="415">
        <v>58</v>
      </c>
      <c r="P234" s="415">
        <v>353</v>
      </c>
      <c r="Q234" s="415">
        <v>339</v>
      </c>
      <c r="R234" s="415">
        <v>46</v>
      </c>
      <c r="S234" s="415">
        <v>46</v>
      </c>
      <c r="T234" s="415">
        <v>322</v>
      </c>
      <c r="U234" s="415">
        <v>313</v>
      </c>
      <c r="V234" s="415">
        <v>36</v>
      </c>
      <c r="W234" s="415">
        <v>36</v>
      </c>
    </row>
    <row r="235" spans="1:23" ht="21" x14ac:dyDescent="0.2">
      <c r="A235" s="527"/>
      <c r="B235" s="425" t="s">
        <v>85</v>
      </c>
      <c r="C235" s="424"/>
      <c r="D235" s="415">
        <v>4326</v>
      </c>
      <c r="E235" s="415">
        <v>4304</v>
      </c>
      <c r="F235" s="415">
        <v>772</v>
      </c>
      <c r="G235" s="415">
        <v>772</v>
      </c>
      <c r="H235" s="415">
        <v>4356</v>
      </c>
      <c r="I235" s="415">
        <v>4335</v>
      </c>
      <c r="J235" s="415">
        <v>739</v>
      </c>
      <c r="K235" s="415">
        <v>739</v>
      </c>
      <c r="L235" s="415">
        <v>4309</v>
      </c>
      <c r="M235" s="415">
        <v>4292</v>
      </c>
      <c r="N235" s="415">
        <v>716</v>
      </c>
      <c r="O235" s="415">
        <v>716</v>
      </c>
      <c r="P235" s="415">
        <v>4030</v>
      </c>
      <c r="Q235" s="415">
        <v>4000</v>
      </c>
      <c r="R235" s="415">
        <v>541</v>
      </c>
      <c r="S235" s="415">
        <v>541</v>
      </c>
      <c r="T235" s="415">
        <v>3563</v>
      </c>
      <c r="U235" s="415">
        <v>3533</v>
      </c>
      <c r="V235" s="415">
        <v>466</v>
      </c>
      <c r="W235" s="415">
        <v>466</v>
      </c>
    </row>
    <row r="236" spans="1:23" ht="42" x14ac:dyDescent="0.2">
      <c r="A236" s="527"/>
      <c r="B236" s="425" t="s">
        <v>86</v>
      </c>
      <c r="C236" s="424"/>
      <c r="D236" s="415">
        <v>12659</v>
      </c>
      <c r="E236" s="415">
        <v>12425</v>
      </c>
      <c r="F236" s="415">
        <v>1690</v>
      </c>
      <c r="G236" s="415">
        <v>1690</v>
      </c>
      <c r="H236" s="415">
        <v>13888</v>
      </c>
      <c r="I236" s="415">
        <v>13683</v>
      </c>
      <c r="J236" s="415">
        <v>1754</v>
      </c>
      <c r="K236" s="415">
        <v>1754</v>
      </c>
      <c r="L236" s="415">
        <v>15308</v>
      </c>
      <c r="M236" s="415">
        <v>15086</v>
      </c>
      <c r="N236" s="415">
        <v>1714</v>
      </c>
      <c r="O236" s="415">
        <v>1714</v>
      </c>
      <c r="P236" s="415">
        <v>13876</v>
      </c>
      <c r="Q236" s="415">
        <v>13680</v>
      </c>
      <c r="R236" s="415">
        <v>1484</v>
      </c>
      <c r="S236" s="415">
        <v>1484</v>
      </c>
      <c r="T236" s="415">
        <v>13329</v>
      </c>
      <c r="U236" s="415">
        <v>13079</v>
      </c>
      <c r="V236" s="415">
        <v>1075</v>
      </c>
      <c r="W236" s="415">
        <v>1075</v>
      </c>
    </row>
    <row r="237" spans="1:23" ht="21" x14ac:dyDescent="0.2">
      <c r="A237" s="527"/>
      <c r="B237" s="425" t="s">
        <v>87</v>
      </c>
      <c r="C237" s="424"/>
      <c r="D237" s="415">
        <v>149</v>
      </c>
      <c r="E237" s="415">
        <v>149</v>
      </c>
      <c r="F237" s="415">
        <v>11</v>
      </c>
      <c r="G237" s="415">
        <v>11</v>
      </c>
      <c r="H237" s="415">
        <v>154</v>
      </c>
      <c r="I237" s="415">
        <v>154</v>
      </c>
      <c r="J237" s="415">
        <v>8</v>
      </c>
      <c r="K237" s="415">
        <v>8</v>
      </c>
      <c r="L237" s="415">
        <v>129</v>
      </c>
      <c r="M237" s="415">
        <v>129</v>
      </c>
      <c r="N237" s="415">
        <v>4</v>
      </c>
      <c r="O237" s="415">
        <v>4</v>
      </c>
      <c r="P237" s="415">
        <v>133</v>
      </c>
      <c r="Q237" s="415">
        <v>133</v>
      </c>
      <c r="R237" s="415">
        <v>10</v>
      </c>
      <c r="S237" s="415">
        <v>10</v>
      </c>
      <c r="T237" s="415">
        <v>119</v>
      </c>
      <c r="U237" s="415">
        <v>119</v>
      </c>
      <c r="V237" s="415">
        <v>6</v>
      </c>
      <c r="W237" s="415">
        <v>6</v>
      </c>
    </row>
    <row r="238" spans="1:23" ht="21" x14ac:dyDescent="0.2">
      <c r="A238" s="527"/>
      <c r="B238" s="425" t="s">
        <v>88</v>
      </c>
      <c r="C238" s="424"/>
      <c r="D238" s="415">
        <v>333</v>
      </c>
      <c r="E238" s="415">
        <v>333</v>
      </c>
      <c r="F238" s="415">
        <v>50</v>
      </c>
      <c r="G238" s="415">
        <v>50</v>
      </c>
      <c r="H238" s="415">
        <v>329</v>
      </c>
      <c r="I238" s="415">
        <v>329</v>
      </c>
      <c r="J238" s="415">
        <v>54</v>
      </c>
      <c r="K238" s="415">
        <v>54</v>
      </c>
      <c r="L238" s="415">
        <v>328</v>
      </c>
      <c r="M238" s="415">
        <v>328</v>
      </c>
      <c r="N238" s="415">
        <v>45</v>
      </c>
      <c r="O238" s="415">
        <v>45</v>
      </c>
      <c r="P238" s="415">
        <v>260</v>
      </c>
      <c r="Q238" s="415">
        <v>260</v>
      </c>
      <c r="R238" s="415">
        <v>27</v>
      </c>
      <c r="S238" s="415">
        <v>27</v>
      </c>
      <c r="T238" s="415">
        <v>214</v>
      </c>
      <c r="U238" s="415">
        <v>214</v>
      </c>
      <c r="V238" s="415">
        <v>27</v>
      </c>
      <c r="W238" s="415">
        <v>27</v>
      </c>
    </row>
    <row r="239" spans="1:23" ht="21" x14ac:dyDescent="0.2">
      <c r="A239" s="527"/>
      <c r="B239" s="425" t="s">
        <v>89</v>
      </c>
      <c r="C239" s="424"/>
      <c r="D239" s="415">
        <v>11</v>
      </c>
      <c r="E239" s="415">
        <v>11</v>
      </c>
      <c r="F239" s="415">
        <v>0</v>
      </c>
      <c r="G239" s="415">
        <v>0</v>
      </c>
      <c r="H239" s="415">
        <v>13</v>
      </c>
      <c r="I239" s="415">
        <v>13</v>
      </c>
      <c r="J239" s="415" t="s">
        <v>549</v>
      </c>
      <c r="K239" s="415" t="s">
        <v>549</v>
      </c>
      <c r="L239" s="415">
        <v>8</v>
      </c>
      <c r="M239" s="415">
        <v>8</v>
      </c>
      <c r="N239" s="415">
        <v>0</v>
      </c>
      <c r="O239" s="415">
        <v>0</v>
      </c>
      <c r="P239" s="415">
        <v>7</v>
      </c>
      <c r="Q239" s="415">
        <v>7</v>
      </c>
      <c r="R239" s="415">
        <v>0</v>
      </c>
      <c r="S239" s="415">
        <v>0</v>
      </c>
      <c r="T239" s="415">
        <v>7</v>
      </c>
      <c r="U239" s="415">
        <v>7</v>
      </c>
      <c r="V239" s="415">
        <v>0</v>
      </c>
      <c r="W239" s="415">
        <v>0</v>
      </c>
    </row>
    <row r="240" spans="1:23" ht="21" x14ac:dyDescent="0.2">
      <c r="A240" s="527"/>
      <c r="B240" s="425" t="s">
        <v>548</v>
      </c>
      <c r="C240" s="424"/>
      <c r="D240" s="415">
        <v>9</v>
      </c>
      <c r="E240" s="415">
        <v>9</v>
      </c>
      <c r="F240" s="415" t="s">
        <v>549</v>
      </c>
      <c r="G240" s="415" t="s">
        <v>549</v>
      </c>
      <c r="H240" s="415" t="s">
        <v>549</v>
      </c>
      <c r="I240" s="415" t="s">
        <v>549</v>
      </c>
      <c r="J240" s="415" t="s">
        <v>549</v>
      </c>
      <c r="K240" s="415" t="s">
        <v>549</v>
      </c>
      <c r="L240" s="415">
        <v>10</v>
      </c>
      <c r="M240" s="415">
        <v>10</v>
      </c>
      <c r="N240" s="415">
        <v>0</v>
      </c>
      <c r="O240" s="415">
        <v>0</v>
      </c>
      <c r="P240" s="415" t="s">
        <v>549</v>
      </c>
      <c r="Q240" s="415" t="s">
        <v>549</v>
      </c>
      <c r="R240" s="415" t="s">
        <v>549</v>
      </c>
      <c r="S240" s="415" t="s">
        <v>549</v>
      </c>
      <c r="T240" s="415">
        <v>4</v>
      </c>
      <c r="U240" s="415">
        <v>4</v>
      </c>
      <c r="V240" s="415" t="s">
        <v>549</v>
      </c>
      <c r="W240" s="415" t="s">
        <v>549</v>
      </c>
    </row>
    <row r="241" spans="1:23" ht="31.5" x14ac:dyDescent="0.2">
      <c r="A241" s="527"/>
      <c r="B241" s="425" t="s">
        <v>90</v>
      </c>
      <c r="C241" s="424"/>
      <c r="D241" s="415">
        <v>102</v>
      </c>
      <c r="E241" s="415">
        <v>102</v>
      </c>
      <c r="F241" s="415">
        <v>13</v>
      </c>
      <c r="G241" s="415">
        <v>13</v>
      </c>
      <c r="H241" s="415">
        <v>94</v>
      </c>
      <c r="I241" s="415">
        <v>94</v>
      </c>
      <c r="J241" s="415">
        <v>14</v>
      </c>
      <c r="K241" s="415">
        <v>14</v>
      </c>
      <c r="L241" s="415">
        <v>87</v>
      </c>
      <c r="M241" s="415">
        <v>87</v>
      </c>
      <c r="N241" s="415">
        <v>13</v>
      </c>
      <c r="O241" s="415">
        <v>13</v>
      </c>
      <c r="P241" s="415">
        <v>76</v>
      </c>
      <c r="Q241" s="415">
        <v>76</v>
      </c>
      <c r="R241" s="415" t="s">
        <v>549</v>
      </c>
      <c r="S241" s="415" t="s">
        <v>549</v>
      </c>
      <c r="T241" s="415">
        <v>55</v>
      </c>
      <c r="U241" s="415">
        <v>55</v>
      </c>
      <c r="V241" s="415" t="s">
        <v>549</v>
      </c>
      <c r="W241" s="415" t="s">
        <v>549</v>
      </c>
    </row>
    <row r="242" spans="1:23" ht="21" x14ac:dyDescent="0.2">
      <c r="A242" s="527"/>
      <c r="B242" s="425" t="s">
        <v>91</v>
      </c>
      <c r="C242" s="424"/>
      <c r="D242" s="415">
        <v>13</v>
      </c>
      <c r="E242" s="415">
        <v>13</v>
      </c>
      <c r="F242" s="415" t="s">
        <v>549</v>
      </c>
      <c r="G242" s="415" t="s">
        <v>549</v>
      </c>
      <c r="H242" s="415">
        <v>11</v>
      </c>
      <c r="I242" s="415">
        <v>11</v>
      </c>
      <c r="J242" s="415" t="s">
        <v>549</v>
      </c>
      <c r="K242" s="415" t="s">
        <v>549</v>
      </c>
      <c r="L242" s="415">
        <v>12</v>
      </c>
      <c r="M242" s="415">
        <v>12</v>
      </c>
      <c r="N242" s="415" t="s">
        <v>549</v>
      </c>
      <c r="O242" s="415" t="s">
        <v>549</v>
      </c>
      <c r="P242" s="415">
        <v>13</v>
      </c>
      <c r="Q242" s="415">
        <v>13</v>
      </c>
      <c r="R242" s="415">
        <v>0</v>
      </c>
      <c r="S242" s="415">
        <v>0</v>
      </c>
      <c r="T242" s="415">
        <v>8</v>
      </c>
      <c r="U242" s="415">
        <v>8</v>
      </c>
      <c r="V242" s="415" t="s">
        <v>549</v>
      </c>
      <c r="W242" s="415" t="s">
        <v>549</v>
      </c>
    </row>
    <row r="243" spans="1:23" ht="31.5" x14ac:dyDescent="0.2">
      <c r="A243" s="527"/>
      <c r="B243" s="425" t="s">
        <v>92</v>
      </c>
      <c r="C243" s="424"/>
      <c r="D243" s="415">
        <v>4</v>
      </c>
      <c r="E243" s="415">
        <v>4</v>
      </c>
      <c r="F243" s="415">
        <v>0</v>
      </c>
      <c r="G243" s="415">
        <v>0</v>
      </c>
      <c r="H243" s="415" t="s">
        <v>549</v>
      </c>
      <c r="I243" s="415" t="s">
        <v>549</v>
      </c>
      <c r="J243" s="415" t="s">
        <v>549</v>
      </c>
      <c r="K243" s="415" t="s">
        <v>549</v>
      </c>
      <c r="L243" s="415">
        <v>4</v>
      </c>
      <c r="M243" s="415">
        <v>4</v>
      </c>
      <c r="N243" s="415">
        <v>0</v>
      </c>
      <c r="O243" s="415">
        <v>0</v>
      </c>
      <c r="P243" s="415" t="s">
        <v>549</v>
      </c>
      <c r="Q243" s="415" t="s">
        <v>549</v>
      </c>
      <c r="R243" s="415" t="s">
        <v>549</v>
      </c>
      <c r="S243" s="415" t="s">
        <v>549</v>
      </c>
      <c r="T243" s="415" t="s">
        <v>549</v>
      </c>
      <c r="U243" s="415" t="s">
        <v>549</v>
      </c>
      <c r="V243" s="415">
        <v>0</v>
      </c>
      <c r="W243" s="415">
        <v>0</v>
      </c>
    </row>
    <row r="244" spans="1:23" ht="31.5" x14ac:dyDescent="0.2">
      <c r="A244" s="527"/>
      <c r="B244" s="425" t="s">
        <v>93</v>
      </c>
      <c r="C244" s="424"/>
      <c r="D244" s="415">
        <v>191</v>
      </c>
      <c r="E244" s="415">
        <v>191</v>
      </c>
      <c r="F244" s="415">
        <v>19</v>
      </c>
      <c r="G244" s="415">
        <v>19</v>
      </c>
      <c r="H244" s="415">
        <v>186</v>
      </c>
      <c r="I244" s="415">
        <v>186</v>
      </c>
      <c r="J244" s="415">
        <v>30</v>
      </c>
      <c r="K244" s="415">
        <v>30</v>
      </c>
      <c r="L244" s="415">
        <v>190</v>
      </c>
      <c r="M244" s="415">
        <v>190</v>
      </c>
      <c r="N244" s="415">
        <v>26</v>
      </c>
      <c r="O244" s="415">
        <v>26</v>
      </c>
      <c r="P244" s="415">
        <v>166</v>
      </c>
      <c r="Q244" s="415">
        <v>166</v>
      </c>
      <c r="R244" s="415">
        <v>18</v>
      </c>
      <c r="S244" s="415">
        <v>18</v>
      </c>
      <c r="T244" s="415">
        <v>128</v>
      </c>
      <c r="U244" s="415">
        <v>128</v>
      </c>
      <c r="V244" s="415">
        <v>12</v>
      </c>
      <c r="W244" s="415">
        <v>12</v>
      </c>
    </row>
    <row r="245" spans="1:23" ht="21" x14ac:dyDescent="0.2">
      <c r="A245" s="527"/>
      <c r="B245" s="425" t="s">
        <v>94</v>
      </c>
      <c r="C245" s="424"/>
      <c r="D245" s="415">
        <v>474</v>
      </c>
      <c r="E245" s="415">
        <v>470</v>
      </c>
      <c r="F245" s="415">
        <v>7</v>
      </c>
      <c r="G245" s="415">
        <v>7</v>
      </c>
      <c r="H245" s="415">
        <v>356</v>
      </c>
      <c r="I245" s="415">
        <v>346</v>
      </c>
      <c r="J245" s="415">
        <v>13</v>
      </c>
      <c r="K245" s="415">
        <v>13</v>
      </c>
      <c r="L245" s="415">
        <v>356</v>
      </c>
      <c r="M245" s="415">
        <v>343</v>
      </c>
      <c r="N245" s="415" t="s">
        <v>549</v>
      </c>
      <c r="O245" s="415" t="s">
        <v>549</v>
      </c>
      <c r="P245" s="415">
        <v>341</v>
      </c>
      <c r="Q245" s="415">
        <v>335</v>
      </c>
      <c r="R245" s="415">
        <v>41</v>
      </c>
      <c r="S245" s="415">
        <v>41</v>
      </c>
      <c r="T245" s="415">
        <v>338</v>
      </c>
      <c r="U245" s="415">
        <v>331</v>
      </c>
      <c r="V245" s="415">
        <v>6</v>
      </c>
      <c r="W245" s="415">
        <v>6</v>
      </c>
    </row>
    <row r="246" spans="1:23" ht="21" x14ac:dyDescent="0.2">
      <c r="A246" s="523"/>
      <c r="B246" s="425" t="s">
        <v>300</v>
      </c>
      <c r="C246" s="424"/>
      <c r="D246" s="415">
        <v>1725</v>
      </c>
      <c r="E246" s="415">
        <v>1006</v>
      </c>
      <c r="F246" s="415">
        <v>82</v>
      </c>
      <c r="G246" s="415">
        <v>82</v>
      </c>
      <c r="H246" s="415">
        <v>2077</v>
      </c>
      <c r="I246" s="415">
        <v>1106</v>
      </c>
      <c r="J246" s="415">
        <v>56</v>
      </c>
      <c r="K246" s="415">
        <v>56</v>
      </c>
      <c r="L246" s="415">
        <v>1529</v>
      </c>
      <c r="M246" s="415">
        <v>725</v>
      </c>
      <c r="N246" s="415">
        <v>61</v>
      </c>
      <c r="O246" s="415">
        <v>61</v>
      </c>
      <c r="P246" s="415">
        <v>1571</v>
      </c>
      <c r="Q246" s="415">
        <v>676</v>
      </c>
      <c r="R246" s="415">
        <v>76</v>
      </c>
      <c r="S246" s="415">
        <v>76</v>
      </c>
      <c r="T246" s="415">
        <v>1794</v>
      </c>
      <c r="U246" s="415">
        <v>875</v>
      </c>
      <c r="V246" s="415">
        <v>119</v>
      </c>
      <c r="W246" s="415">
        <v>119</v>
      </c>
    </row>
    <row r="247" spans="1:23" ht="12.75" customHeight="1" x14ac:dyDescent="0.2">
      <c r="A247" s="526" t="s">
        <v>122</v>
      </c>
      <c r="B247" s="425" t="s">
        <v>271</v>
      </c>
      <c r="C247" s="424"/>
      <c r="D247" s="415">
        <v>12553</v>
      </c>
      <c r="E247" s="415">
        <v>12007</v>
      </c>
      <c r="F247" s="415">
        <v>1510</v>
      </c>
      <c r="G247" s="415">
        <v>1510</v>
      </c>
      <c r="H247" s="415">
        <v>12973</v>
      </c>
      <c r="I247" s="415">
        <v>12327</v>
      </c>
      <c r="J247" s="415">
        <v>1327</v>
      </c>
      <c r="K247" s="415">
        <v>1327</v>
      </c>
      <c r="L247" s="415">
        <v>12566</v>
      </c>
      <c r="M247" s="415">
        <v>11949</v>
      </c>
      <c r="N247" s="415">
        <v>1281</v>
      </c>
      <c r="O247" s="415">
        <v>1281</v>
      </c>
      <c r="P247" s="415">
        <v>11784</v>
      </c>
      <c r="Q247" s="415">
        <v>11111</v>
      </c>
      <c r="R247" s="415">
        <v>1289</v>
      </c>
      <c r="S247" s="415">
        <v>1289</v>
      </c>
      <c r="T247" s="415">
        <v>11519</v>
      </c>
      <c r="U247" s="415">
        <v>10870</v>
      </c>
      <c r="V247" s="415">
        <v>999</v>
      </c>
      <c r="W247" s="415">
        <v>999</v>
      </c>
    </row>
    <row r="248" spans="1:23" ht="31.5" x14ac:dyDescent="0.2">
      <c r="A248" s="527"/>
      <c r="B248" s="425" t="s">
        <v>84</v>
      </c>
      <c r="C248" s="424"/>
      <c r="D248" s="415">
        <v>256</v>
      </c>
      <c r="E248" s="415">
        <v>234</v>
      </c>
      <c r="F248" s="415">
        <v>15</v>
      </c>
      <c r="G248" s="415">
        <v>15</v>
      </c>
      <c r="H248" s="415">
        <v>221</v>
      </c>
      <c r="I248" s="415">
        <v>184</v>
      </c>
      <c r="J248" s="415" t="s">
        <v>549</v>
      </c>
      <c r="K248" s="415" t="s">
        <v>549</v>
      </c>
      <c r="L248" s="415">
        <v>188</v>
      </c>
      <c r="M248" s="415">
        <v>174</v>
      </c>
      <c r="N248" s="415">
        <v>20</v>
      </c>
      <c r="O248" s="415">
        <v>20</v>
      </c>
      <c r="P248" s="415">
        <v>192</v>
      </c>
      <c r="Q248" s="415">
        <v>164</v>
      </c>
      <c r="R248" s="415" t="s">
        <v>549</v>
      </c>
      <c r="S248" s="415" t="s">
        <v>549</v>
      </c>
      <c r="T248" s="415">
        <v>185</v>
      </c>
      <c r="U248" s="415">
        <v>169</v>
      </c>
      <c r="V248" s="415">
        <v>18</v>
      </c>
      <c r="W248" s="415">
        <v>18</v>
      </c>
    </row>
    <row r="249" spans="1:23" ht="21" x14ac:dyDescent="0.2">
      <c r="A249" s="527"/>
      <c r="B249" s="425" t="s">
        <v>85</v>
      </c>
      <c r="C249" s="424"/>
      <c r="D249" s="415">
        <v>2046</v>
      </c>
      <c r="E249" s="415">
        <v>2034</v>
      </c>
      <c r="F249" s="415">
        <v>313</v>
      </c>
      <c r="G249" s="415">
        <v>313</v>
      </c>
      <c r="H249" s="415">
        <v>2034</v>
      </c>
      <c r="I249" s="415">
        <v>2011</v>
      </c>
      <c r="J249" s="415">
        <v>251</v>
      </c>
      <c r="K249" s="415">
        <v>251</v>
      </c>
      <c r="L249" s="415">
        <v>1766</v>
      </c>
      <c r="M249" s="415">
        <v>1752</v>
      </c>
      <c r="N249" s="415">
        <v>215</v>
      </c>
      <c r="O249" s="415">
        <v>215</v>
      </c>
      <c r="P249" s="415">
        <v>1714</v>
      </c>
      <c r="Q249" s="415">
        <v>1700</v>
      </c>
      <c r="R249" s="415">
        <v>232</v>
      </c>
      <c r="S249" s="415">
        <v>232</v>
      </c>
      <c r="T249" s="415">
        <v>1665</v>
      </c>
      <c r="U249" s="415">
        <v>1654</v>
      </c>
      <c r="V249" s="415">
        <v>222</v>
      </c>
      <c r="W249" s="415">
        <v>222</v>
      </c>
    </row>
    <row r="250" spans="1:23" ht="42" x14ac:dyDescent="0.2">
      <c r="A250" s="527"/>
      <c r="B250" s="425" t="s">
        <v>86</v>
      </c>
      <c r="C250" s="424"/>
      <c r="D250" s="415">
        <v>8350</v>
      </c>
      <c r="E250" s="415">
        <v>8284</v>
      </c>
      <c r="F250" s="415">
        <v>1025</v>
      </c>
      <c r="G250" s="415">
        <v>1025</v>
      </c>
      <c r="H250" s="415">
        <v>8684</v>
      </c>
      <c r="I250" s="415">
        <v>8612</v>
      </c>
      <c r="J250" s="415">
        <v>922</v>
      </c>
      <c r="K250" s="415">
        <v>922</v>
      </c>
      <c r="L250" s="415">
        <v>8756</v>
      </c>
      <c r="M250" s="415">
        <v>8689</v>
      </c>
      <c r="N250" s="415">
        <v>951</v>
      </c>
      <c r="O250" s="415">
        <v>951</v>
      </c>
      <c r="P250" s="415">
        <v>8190</v>
      </c>
      <c r="Q250" s="415">
        <v>8110</v>
      </c>
      <c r="R250" s="415">
        <v>941</v>
      </c>
      <c r="S250" s="415">
        <v>941</v>
      </c>
      <c r="T250" s="415">
        <v>7986</v>
      </c>
      <c r="U250" s="415">
        <v>7918</v>
      </c>
      <c r="V250" s="415">
        <v>641</v>
      </c>
      <c r="W250" s="415">
        <v>641</v>
      </c>
    </row>
    <row r="251" spans="1:23" ht="21" x14ac:dyDescent="0.2">
      <c r="A251" s="527"/>
      <c r="B251" s="425" t="s">
        <v>87</v>
      </c>
      <c r="C251" s="424"/>
      <c r="D251" s="415">
        <v>115</v>
      </c>
      <c r="E251" s="415">
        <v>115</v>
      </c>
      <c r="F251" s="415">
        <v>15</v>
      </c>
      <c r="G251" s="415">
        <v>15</v>
      </c>
      <c r="H251" s="415">
        <v>141</v>
      </c>
      <c r="I251" s="415">
        <v>141</v>
      </c>
      <c r="J251" s="415">
        <v>6</v>
      </c>
      <c r="K251" s="415">
        <v>6</v>
      </c>
      <c r="L251" s="415">
        <v>90</v>
      </c>
      <c r="M251" s="415">
        <v>90</v>
      </c>
      <c r="N251" s="415">
        <v>3</v>
      </c>
      <c r="O251" s="415">
        <v>3</v>
      </c>
      <c r="P251" s="415">
        <v>82</v>
      </c>
      <c r="Q251" s="415">
        <v>82</v>
      </c>
      <c r="R251" s="415" t="s">
        <v>549</v>
      </c>
      <c r="S251" s="415" t="s">
        <v>549</v>
      </c>
      <c r="T251" s="415">
        <v>64</v>
      </c>
      <c r="U251" s="415">
        <v>64</v>
      </c>
      <c r="V251" s="415" t="s">
        <v>549</v>
      </c>
      <c r="W251" s="415" t="s">
        <v>549</v>
      </c>
    </row>
    <row r="252" spans="1:23" ht="21" x14ac:dyDescent="0.2">
      <c r="A252" s="527"/>
      <c r="B252" s="425" t="s">
        <v>88</v>
      </c>
      <c r="C252" s="424"/>
      <c r="D252" s="415">
        <v>126</v>
      </c>
      <c r="E252" s="415">
        <v>126</v>
      </c>
      <c r="F252" s="415">
        <v>17</v>
      </c>
      <c r="G252" s="415">
        <v>17</v>
      </c>
      <c r="H252" s="415">
        <v>139</v>
      </c>
      <c r="I252" s="415">
        <v>139</v>
      </c>
      <c r="J252" s="415">
        <v>23</v>
      </c>
      <c r="K252" s="415">
        <v>23</v>
      </c>
      <c r="L252" s="415">
        <v>128</v>
      </c>
      <c r="M252" s="415">
        <v>128</v>
      </c>
      <c r="N252" s="415">
        <v>15</v>
      </c>
      <c r="O252" s="415">
        <v>15</v>
      </c>
      <c r="P252" s="415">
        <v>103</v>
      </c>
      <c r="Q252" s="415">
        <v>103</v>
      </c>
      <c r="R252" s="415">
        <v>12</v>
      </c>
      <c r="S252" s="415">
        <v>12</v>
      </c>
      <c r="T252" s="415">
        <v>79</v>
      </c>
      <c r="U252" s="415">
        <v>79</v>
      </c>
      <c r="V252" s="415">
        <v>6</v>
      </c>
      <c r="W252" s="415">
        <v>6</v>
      </c>
    </row>
    <row r="253" spans="1:23" ht="21" x14ac:dyDescent="0.2">
      <c r="A253" s="527"/>
      <c r="B253" s="425" t="s">
        <v>89</v>
      </c>
      <c r="C253" s="424"/>
      <c r="D253" s="415">
        <v>9</v>
      </c>
      <c r="E253" s="415">
        <v>9</v>
      </c>
      <c r="F253" s="415" t="s">
        <v>549</v>
      </c>
      <c r="G253" s="415" t="s">
        <v>549</v>
      </c>
      <c r="H253" s="415" t="s">
        <v>549</v>
      </c>
      <c r="I253" s="415" t="s">
        <v>549</v>
      </c>
      <c r="J253" s="415" t="s">
        <v>549</v>
      </c>
      <c r="K253" s="415" t="s">
        <v>549</v>
      </c>
      <c r="L253" s="415">
        <v>9</v>
      </c>
      <c r="M253" s="415">
        <v>9</v>
      </c>
      <c r="N253" s="415" t="s">
        <v>549</v>
      </c>
      <c r="O253" s="415" t="s">
        <v>549</v>
      </c>
      <c r="P253" s="415">
        <v>7</v>
      </c>
      <c r="Q253" s="415">
        <v>7</v>
      </c>
      <c r="R253" s="415" t="s">
        <v>549</v>
      </c>
      <c r="S253" s="415" t="s">
        <v>549</v>
      </c>
      <c r="T253" s="415">
        <v>11</v>
      </c>
      <c r="U253" s="415">
        <v>11</v>
      </c>
      <c r="V253" s="415" t="s">
        <v>549</v>
      </c>
      <c r="W253" s="415" t="s">
        <v>549</v>
      </c>
    </row>
    <row r="254" spans="1:23" ht="21" x14ac:dyDescent="0.2">
      <c r="A254" s="527"/>
      <c r="B254" s="425" t="s">
        <v>548</v>
      </c>
      <c r="C254" s="424"/>
      <c r="D254" s="415">
        <v>13</v>
      </c>
      <c r="E254" s="415">
        <v>13</v>
      </c>
      <c r="F254" s="415">
        <v>0</v>
      </c>
      <c r="G254" s="415">
        <v>0</v>
      </c>
      <c r="H254" s="415">
        <v>15</v>
      </c>
      <c r="I254" s="415">
        <v>15</v>
      </c>
      <c r="J254" s="415" t="s">
        <v>549</v>
      </c>
      <c r="K254" s="415" t="s">
        <v>549</v>
      </c>
      <c r="L254" s="415">
        <v>14</v>
      </c>
      <c r="M254" s="415">
        <v>14</v>
      </c>
      <c r="N254" s="415" t="s">
        <v>549</v>
      </c>
      <c r="O254" s="415" t="s">
        <v>549</v>
      </c>
      <c r="P254" s="415">
        <v>22</v>
      </c>
      <c r="Q254" s="415">
        <v>22</v>
      </c>
      <c r="R254" s="415">
        <v>0</v>
      </c>
      <c r="S254" s="415">
        <v>0</v>
      </c>
      <c r="T254" s="415">
        <v>10</v>
      </c>
      <c r="U254" s="415">
        <v>10</v>
      </c>
      <c r="V254" s="415">
        <v>0</v>
      </c>
      <c r="W254" s="415">
        <v>0</v>
      </c>
    </row>
    <row r="255" spans="1:23" ht="31.5" x14ac:dyDescent="0.2">
      <c r="A255" s="527"/>
      <c r="B255" s="425" t="s">
        <v>90</v>
      </c>
      <c r="C255" s="424"/>
      <c r="D255" s="415">
        <v>47</v>
      </c>
      <c r="E255" s="415">
        <v>47</v>
      </c>
      <c r="F255" s="415">
        <v>7</v>
      </c>
      <c r="G255" s="415">
        <v>7</v>
      </c>
      <c r="H255" s="415">
        <v>36</v>
      </c>
      <c r="I255" s="415">
        <v>36</v>
      </c>
      <c r="J255" s="415">
        <v>5</v>
      </c>
      <c r="K255" s="415">
        <v>5</v>
      </c>
      <c r="L255" s="415">
        <v>24</v>
      </c>
      <c r="M255" s="415">
        <v>24</v>
      </c>
      <c r="N255" s="415" t="s">
        <v>549</v>
      </c>
      <c r="O255" s="415" t="s">
        <v>549</v>
      </c>
      <c r="P255" s="415">
        <v>26</v>
      </c>
      <c r="Q255" s="415">
        <v>26</v>
      </c>
      <c r="R255" s="415">
        <v>5</v>
      </c>
      <c r="S255" s="415">
        <v>5</v>
      </c>
      <c r="T255" s="415">
        <v>27</v>
      </c>
      <c r="U255" s="415">
        <v>27</v>
      </c>
      <c r="V255" s="415">
        <v>7</v>
      </c>
      <c r="W255" s="415">
        <v>7</v>
      </c>
    </row>
    <row r="256" spans="1:23" ht="21" x14ac:dyDescent="0.2">
      <c r="A256" s="527"/>
      <c r="B256" s="425" t="s">
        <v>91</v>
      </c>
      <c r="C256" s="424"/>
      <c r="D256" s="415">
        <v>5</v>
      </c>
      <c r="E256" s="415">
        <v>5</v>
      </c>
      <c r="F256" s="415" t="s">
        <v>549</v>
      </c>
      <c r="G256" s="415" t="s">
        <v>549</v>
      </c>
      <c r="H256" s="415" t="s">
        <v>549</v>
      </c>
      <c r="I256" s="415" t="s">
        <v>549</v>
      </c>
      <c r="J256" s="415" t="s">
        <v>549</v>
      </c>
      <c r="K256" s="415" t="s">
        <v>549</v>
      </c>
      <c r="L256" s="415">
        <v>8</v>
      </c>
      <c r="M256" s="415">
        <v>8</v>
      </c>
      <c r="N256" s="415" t="s">
        <v>549</v>
      </c>
      <c r="O256" s="415" t="s">
        <v>549</v>
      </c>
      <c r="P256" s="415">
        <v>4</v>
      </c>
      <c r="Q256" s="415">
        <v>4</v>
      </c>
      <c r="R256" s="415">
        <v>0</v>
      </c>
      <c r="S256" s="415">
        <v>0</v>
      </c>
      <c r="T256" s="415" t="s">
        <v>549</v>
      </c>
      <c r="U256" s="415" t="s">
        <v>549</v>
      </c>
      <c r="V256" s="415" t="s">
        <v>549</v>
      </c>
      <c r="W256" s="415" t="s">
        <v>549</v>
      </c>
    </row>
    <row r="257" spans="1:23" ht="31.5" x14ac:dyDescent="0.2">
      <c r="A257" s="527"/>
      <c r="B257" s="425" t="s">
        <v>92</v>
      </c>
      <c r="C257" s="424"/>
      <c r="D257" s="416"/>
      <c r="E257" s="416"/>
      <c r="F257" s="416"/>
      <c r="G257" s="416"/>
      <c r="H257" s="416"/>
      <c r="I257" s="416"/>
      <c r="J257" s="416"/>
      <c r="K257" s="416"/>
      <c r="L257" s="416"/>
      <c r="M257" s="416"/>
      <c r="N257" s="416"/>
      <c r="O257" s="416"/>
      <c r="P257" s="416"/>
      <c r="Q257" s="416"/>
      <c r="R257" s="416"/>
      <c r="S257" s="416"/>
      <c r="T257" s="416"/>
      <c r="U257" s="416"/>
      <c r="V257" s="416"/>
      <c r="W257" s="416"/>
    </row>
    <row r="258" spans="1:23" ht="31.5" x14ac:dyDescent="0.2">
      <c r="A258" s="527"/>
      <c r="B258" s="425" t="s">
        <v>93</v>
      </c>
      <c r="C258" s="424"/>
      <c r="D258" s="415">
        <v>105</v>
      </c>
      <c r="E258" s="415">
        <v>105</v>
      </c>
      <c r="F258" s="415">
        <v>17</v>
      </c>
      <c r="G258" s="415">
        <v>17</v>
      </c>
      <c r="H258" s="415">
        <v>126</v>
      </c>
      <c r="I258" s="415">
        <v>126</v>
      </c>
      <c r="J258" s="415">
        <v>23</v>
      </c>
      <c r="K258" s="415">
        <v>23</v>
      </c>
      <c r="L258" s="415">
        <v>143</v>
      </c>
      <c r="M258" s="415">
        <v>143</v>
      </c>
      <c r="N258" s="415">
        <v>16</v>
      </c>
      <c r="O258" s="415">
        <v>16</v>
      </c>
      <c r="P258" s="415">
        <v>120</v>
      </c>
      <c r="Q258" s="415">
        <v>120</v>
      </c>
      <c r="R258" s="415">
        <v>17</v>
      </c>
      <c r="S258" s="415">
        <v>17</v>
      </c>
      <c r="T258" s="415">
        <v>92</v>
      </c>
      <c r="U258" s="415">
        <v>92</v>
      </c>
      <c r="V258" s="415">
        <v>9</v>
      </c>
      <c r="W258" s="415">
        <v>9</v>
      </c>
    </row>
    <row r="259" spans="1:23" ht="21" x14ac:dyDescent="0.2">
      <c r="A259" s="527"/>
      <c r="B259" s="425" t="s">
        <v>94</v>
      </c>
      <c r="C259" s="424"/>
      <c r="D259" s="415">
        <v>289</v>
      </c>
      <c r="E259" s="415">
        <v>286</v>
      </c>
      <c r="F259" s="415" t="s">
        <v>549</v>
      </c>
      <c r="G259" s="415" t="s">
        <v>549</v>
      </c>
      <c r="H259" s="415">
        <v>274</v>
      </c>
      <c r="I259" s="415">
        <v>272</v>
      </c>
      <c r="J259" s="415">
        <v>6</v>
      </c>
      <c r="K259" s="415">
        <v>6</v>
      </c>
      <c r="L259" s="415">
        <v>304</v>
      </c>
      <c r="M259" s="415">
        <v>300</v>
      </c>
      <c r="N259" s="415">
        <v>6</v>
      </c>
      <c r="O259" s="415">
        <v>6</v>
      </c>
      <c r="P259" s="415">
        <v>296</v>
      </c>
      <c r="Q259" s="415">
        <v>292</v>
      </c>
      <c r="R259" s="415" t="s">
        <v>549</v>
      </c>
      <c r="S259" s="415" t="s">
        <v>549</v>
      </c>
      <c r="T259" s="415">
        <v>253</v>
      </c>
      <c r="U259" s="415">
        <v>247</v>
      </c>
      <c r="V259" s="415" t="s">
        <v>549</v>
      </c>
      <c r="W259" s="415" t="s">
        <v>549</v>
      </c>
    </row>
    <row r="260" spans="1:23" ht="21" x14ac:dyDescent="0.2">
      <c r="A260" s="523"/>
      <c r="B260" s="425" t="s">
        <v>300</v>
      </c>
      <c r="C260" s="424"/>
      <c r="D260" s="415">
        <v>1192</v>
      </c>
      <c r="E260" s="415">
        <v>749</v>
      </c>
      <c r="F260" s="415">
        <v>93</v>
      </c>
      <c r="G260" s="415">
        <v>93</v>
      </c>
      <c r="H260" s="415">
        <v>1288</v>
      </c>
      <c r="I260" s="415">
        <v>776</v>
      </c>
      <c r="J260" s="415">
        <v>64</v>
      </c>
      <c r="K260" s="415">
        <v>64</v>
      </c>
      <c r="L260" s="415">
        <v>1136</v>
      </c>
      <c r="M260" s="415">
        <v>618</v>
      </c>
      <c r="N260" s="415">
        <v>49</v>
      </c>
      <c r="O260" s="415">
        <v>49</v>
      </c>
      <c r="P260" s="415">
        <v>1026</v>
      </c>
      <c r="Q260" s="415">
        <v>479</v>
      </c>
      <c r="R260" s="415">
        <v>52</v>
      </c>
      <c r="S260" s="415">
        <v>52</v>
      </c>
      <c r="T260" s="415">
        <v>1143</v>
      </c>
      <c r="U260" s="415">
        <v>595</v>
      </c>
      <c r="V260" s="415">
        <v>86</v>
      </c>
      <c r="W260" s="415">
        <v>86</v>
      </c>
    </row>
    <row r="261" spans="1:23" ht="12.75" customHeight="1" x14ac:dyDescent="0.2">
      <c r="A261" s="526" t="s">
        <v>123</v>
      </c>
      <c r="B261" s="425" t="s">
        <v>271</v>
      </c>
      <c r="C261" s="424"/>
      <c r="D261" s="415">
        <v>12339</v>
      </c>
      <c r="E261" s="415">
        <v>11919</v>
      </c>
      <c r="F261" s="415">
        <v>1917</v>
      </c>
      <c r="G261" s="415">
        <v>1917</v>
      </c>
      <c r="H261" s="415">
        <v>13301</v>
      </c>
      <c r="I261" s="415">
        <v>12653</v>
      </c>
      <c r="J261" s="415">
        <v>1915</v>
      </c>
      <c r="K261" s="415">
        <v>1915</v>
      </c>
      <c r="L261" s="415">
        <v>13636</v>
      </c>
      <c r="M261" s="415">
        <v>13012</v>
      </c>
      <c r="N261" s="415">
        <v>1641</v>
      </c>
      <c r="O261" s="415">
        <v>1641</v>
      </c>
      <c r="P261" s="415">
        <v>12819</v>
      </c>
      <c r="Q261" s="415">
        <v>12228</v>
      </c>
      <c r="R261" s="415">
        <v>1436</v>
      </c>
      <c r="S261" s="415">
        <v>1436</v>
      </c>
      <c r="T261" s="415">
        <v>12214</v>
      </c>
      <c r="U261" s="415">
        <v>11647</v>
      </c>
      <c r="V261" s="415">
        <v>1142</v>
      </c>
      <c r="W261" s="415">
        <v>1142</v>
      </c>
    </row>
    <row r="262" spans="1:23" ht="31.5" x14ac:dyDescent="0.2">
      <c r="A262" s="527"/>
      <c r="B262" s="425" t="s">
        <v>84</v>
      </c>
      <c r="C262" s="424"/>
      <c r="D262" s="415">
        <v>359</v>
      </c>
      <c r="E262" s="415">
        <v>345</v>
      </c>
      <c r="F262" s="415">
        <v>67</v>
      </c>
      <c r="G262" s="415">
        <v>67</v>
      </c>
      <c r="H262" s="415">
        <v>309</v>
      </c>
      <c r="I262" s="415">
        <v>293</v>
      </c>
      <c r="J262" s="415">
        <v>55</v>
      </c>
      <c r="K262" s="415">
        <v>55</v>
      </c>
      <c r="L262" s="415">
        <v>259</v>
      </c>
      <c r="M262" s="415">
        <v>244</v>
      </c>
      <c r="N262" s="415">
        <v>55</v>
      </c>
      <c r="O262" s="415">
        <v>55</v>
      </c>
      <c r="P262" s="415">
        <v>282</v>
      </c>
      <c r="Q262" s="415">
        <v>266</v>
      </c>
      <c r="R262" s="415">
        <v>38</v>
      </c>
      <c r="S262" s="415">
        <v>38</v>
      </c>
      <c r="T262" s="415">
        <v>248</v>
      </c>
      <c r="U262" s="415">
        <v>229</v>
      </c>
      <c r="V262" s="415">
        <v>41</v>
      </c>
      <c r="W262" s="415">
        <v>41</v>
      </c>
    </row>
    <row r="263" spans="1:23" ht="21" x14ac:dyDescent="0.2">
      <c r="A263" s="527"/>
      <c r="B263" s="425" t="s">
        <v>85</v>
      </c>
      <c r="C263" s="424"/>
      <c r="D263" s="415">
        <v>2309</v>
      </c>
      <c r="E263" s="415">
        <v>2301</v>
      </c>
      <c r="F263" s="415">
        <v>455</v>
      </c>
      <c r="G263" s="415">
        <v>455</v>
      </c>
      <c r="H263" s="415">
        <v>2231</v>
      </c>
      <c r="I263" s="415">
        <v>2224</v>
      </c>
      <c r="J263" s="415">
        <v>448</v>
      </c>
      <c r="K263" s="415">
        <v>448</v>
      </c>
      <c r="L263" s="415">
        <v>2193</v>
      </c>
      <c r="M263" s="415">
        <v>2193</v>
      </c>
      <c r="N263" s="415">
        <v>356</v>
      </c>
      <c r="O263" s="415">
        <v>356</v>
      </c>
      <c r="P263" s="415">
        <v>2080</v>
      </c>
      <c r="Q263" s="415">
        <v>2077</v>
      </c>
      <c r="R263" s="415">
        <v>309</v>
      </c>
      <c r="S263" s="415">
        <v>309</v>
      </c>
      <c r="T263" s="415">
        <v>1893</v>
      </c>
      <c r="U263" s="415">
        <v>1889</v>
      </c>
      <c r="V263" s="415">
        <v>243</v>
      </c>
      <c r="W263" s="415">
        <v>243</v>
      </c>
    </row>
    <row r="264" spans="1:23" ht="42" x14ac:dyDescent="0.2">
      <c r="A264" s="527"/>
      <c r="B264" s="425" t="s">
        <v>86</v>
      </c>
      <c r="C264" s="424"/>
      <c r="D264" s="415">
        <v>8224</v>
      </c>
      <c r="E264" s="415">
        <v>8098</v>
      </c>
      <c r="F264" s="415">
        <v>1244</v>
      </c>
      <c r="G264" s="415">
        <v>1244</v>
      </c>
      <c r="H264" s="415">
        <v>9192</v>
      </c>
      <c r="I264" s="415">
        <v>8985</v>
      </c>
      <c r="J264" s="415">
        <v>1287</v>
      </c>
      <c r="K264" s="415">
        <v>1287</v>
      </c>
      <c r="L264" s="415">
        <v>9667</v>
      </c>
      <c r="M264" s="415">
        <v>9436</v>
      </c>
      <c r="N264" s="415">
        <v>1125</v>
      </c>
      <c r="O264" s="415">
        <v>1125</v>
      </c>
      <c r="P264" s="415">
        <v>9016</v>
      </c>
      <c r="Q264" s="415">
        <v>8859</v>
      </c>
      <c r="R264" s="415">
        <v>988</v>
      </c>
      <c r="S264" s="415">
        <v>988</v>
      </c>
      <c r="T264" s="415">
        <v>8525</v>
      </c>
      <c r="U264" s="415">
        <v>8367</v>
      </c>
      <c r="V264" s="415">
        <v>760</v>
      </c>
      <c r="W264" s="415">
        <v>760</v>
      </c>
    </row>
    <row r="265" spans="1:23" ht="21" x14ac:dyDescent="0.2">
      <c r="A265" s="527"/>
      <c r="B265" s="425" t="s">
        <v>87</v>
      </c>
      <c r="C265" s="424"/>
      <c r="D265" s="415">
        <v>123</v>
      </c>
      <c r="E265" s="415">
        <v>123</v>
      </c>
      <c r="F265" s="415">
        <v>12</v>
      </c>
      <c r="G265" s="415">
        <v>12</v>
      </c>
      <c r="H265" s="415">
        <v>142</v>
      </c>
      <c r="I265" s="415">
        <v>142</v>
      </c>
      <c r="J265" s="415">
        <v>12</v>
      </c>
      <c r="K265" s="415">
        <v>12</v>
      </c>
      <c r="L265" s="415">
        <v>140</v>
      </c>
      <c r="M265" s="415">
        <v>140</v>
      </c>
      <c r="N265" s="415">
        <v>18</v>
      </c>
      <c r="O265" s="415">
        <v>18</v>
      </c>
      <c r="P265" s="415">
        <v>127</v>
      </c>
      <c r="Q265" s="415">
        <v>127</v>
      </c>
      <c r="R265" s="415">
        <v>9</v>
      </c>
      <c r="S265" s="415">
        <v>9</v>
      </c>
      <c r="T265" s="415">
        <v>123</v>
      </c>
      <c r="U265" s="415">
        <v>123</v>
      </c>
      <c r="V265" s="415">
        <v>9</v>
      </c>
      <c r="W265" s="415">
        <v>9</v>
      </c>
    </row>
    <row r="266" spans="1:23" ht="21" x14ac:dyDescent="0.2">
      <c r="A266" s="527"/>
      <c r="B266" s="425" t="s">
        <v>88</v>
      </c>
      <c r="C266" s="424"/>
      <c r="D266" s="415">
        <v>101</v>
      </c>
      <c r="E266" s="415">
        <v>101</v>
      </c>
      <c r="F266" s="415">
        <v>11</v>
      </c>
      <c r="G266" s="415">
        <v>11</v>
      </c>
      <c r="H266" s="415">
        <v>109</v>
      </c>
      <c r="I266" s="415">
        <v>109</v>
      </c>
      <c r="J266" s="415">
        <v>25</v>
      </c>
      <c r="K266" s="415">
        <v>25</v>
      </c>
      <c r="L266" s="415">
        <v>137</v>
      </c>
      <c r="M266" s="415">
        <v>137</v>
      </c>
      <c r="N266" s="415">
        <v>22</v>
      </c>
      <c r="O266" s="415">
        <v>22</v>
      </c>
      <c r="P266" s="415">
        <v>120</v>
      </c>
      <c r="Q266" s="415">
        <v>120</v>
      </c>
      <c r="R266" s="415">
        <v>14</v>
      </c>
      <c r="S266" s="415">
        <v>14</v>
      </c>
      <c r="T266" s="415">
        <v>96</v>
      </c>
      <c r="U266" s="415">
        <v>96</v>
      </c>
      <c r="V266" s="415">
        <v>12</v>
      </c>
      <c r="W266" s="415">
        <v>12</v>
      </c>
    </row>
    <row r="267" spans="1:23" ht="21" x14ac:dyDescent="0.2">
      <c r="A267" s="527"/>
      <c r="B267" s="425" t="s">
        <v>89</v>
      </c>
      <c r="C267" s="424"/>
      <c r="D267" s="415" t="s">
        <v>549</v>
      </c>
      <c r="E267" s="415" t="s">
        <v>549</v>
      </c>
      <c r="F267" s="415">
        <v>0</v>
      </c>
      <c r="G267" s="415">
        <v>0</v>
      </c>
      <c r="H267" s="415" t="s">
        <v>549</v>
      </c>
      <c r="I267" s="415" t="s">
        <v>549</v>
      </c>
      <c r="J267" s="415">
        <v>0</v>
      </c>
      <c r="K267" s="415">
        <v>0</v>
      </c>
      <c r="L267" s="415">
        <v>8</v>
      </c>
      <c r="M267" s="415">
        <v>8</v>
      </c>
      <c r="N267" s="415" t="s">
        <v>549</v>
      </c>
      <c r="O267" s="415" t="s">
        <v>549</v>
      </c>
      <c r="P267" s="415" t="s">
        <v>549</v>
      </c>
      <c r="Q267" s="415" t="s">
        <v>549</v>
      </c>
      <c r="R267" s="415">
        <v>0</v>
      </c>
      <c r="S267" s="415">
        <v>0</v>
      </c>
      <c r="T267" s="415">
        <v>5</v>
      </c>
      <c r="U267" s="415">
        <v>5</v>
      </c>
      <c r="V267" s="415">
        <v>0</v>
      </c>
      <c r="W267" s="415">
        <v>0</v>
      </c>
    </row>
    <row r="268" spans="1:23" ht="21" x14ac:dyDescent="0.2">
      <c r="A268" s="527"/>
      <c r="B268" s="425" t="s">
        <v>548</v>
      </c>
      <c r="C268" s="424"/>
      <c r="D268" s="416"/>
      <c r="E268" s="416"/>
      <c r="F268" s="416"/>
      <c r="G268" s="416"/>
      <c r="H268" s="415" t="s">
        <v>549</v>
      </c>
      <c r="I268" s="415" t="s">
        <v>549</v>
      </c>
      <c r="J268" s="415" t="s">
        <v>549</v>
      </c>
      <c r="K268" s="415" t="s">
        <v>549</v>
      </c>
      <c r="L268" s="415">
        <v>3</v>
      </c>
      <c r="M268" s="415">
        <v>3</v>
      </c>
      <c r="N268" s="415">
        <v>0</v>
      </c>
      <c r="O268" s="415">
        <v>0</v>
      </c>
      <c r="P268" s="415" t="s">
        <v>549</v>
      </c>
      <c r="Q268" s="415" t="s">
        <v>549</v>
      </c>
      <c r="R268" s="415">
        <v>0</v>
      </c>
      <c r="S268" s="415">
        <v>0</v>
      </c>
      <c r="T268" s="415" t="s">
        <v>549</v>
      </c>
      <c r="U268" s="415" t="s">
        <v>549</v>
      </c>
      <c r="V268" s="415" t="s">
        <v>549</v>
      </c>
      <c r="W268" s="415" t="s">
        <v>549</v>
      </c>
    </row>
    <row r="269" spans="1:23" ht="31.5" x14ac:dyDescent="0.2">
      <c r="A269" s="527"/>
      <c r="B269" s="425" t="s">
        <v>90</v>
      </c>
      <c r="C269" s="424"/>
      <c r="D269" s="415">
        <v>39</v>
      </c>
      <c r="E269" s="415">
        <v>39</v>
      </c>
      <c r="F269" s="415">
        <v>6</v>
      </c>
      <c r="G269" s="415">
        <v>6</v>
      </c>
      <c r="H269" s="415">
        <v>54</v>
      </c>
      <c r="I269" s="415">
        <v>54</v>
      </c>
      <c r="J269" s="415" t="s">
        <v>549</v>
      </c>
      <c r="K269" s="415" t="s">
        <v>549</v>
      </c>
      <c r="L269" s="415">
        <v>32</v>
      </c>
      <c r="M269" s="415">
        <v>32</v>
      </c>
      <c r="N269" s="415" t="s">
        <v>549</v>
      </c>
      <c r="O269" s="415" t="s">
        <v>549</v>
      </c>
      <c r="P269" s="415">
        <v>26</v>
      </c>
      <c r="Q269" s="415">
        <v>26</v>
      </c>
      <c r="R269" s="415" t="s">
        <v>549</v>
      </c>
      <c r="S269" s="415" t="s">
        <v>549</v>
      </c>
      <c r="T269" s="415">
        <v>19</v>
      </c>
      <c r="U269" s="415">
        <v>19</v>
      </c>
      <c r="V269" s="415" t="s">
        <v>549</v>
      </c>
      <c r="W269" s="415" t="s">
        <v>549</v>
      </c>
    </row>
    <row r="270" spans="1:23" ht="21" x14ac:dyDescent="0.2">
      <c r="A270" s="527"/>
      <c r="B270" s="425" t="s">
        <v>91</v>
      </c>
      <c r="C270" s="424"/>
      <c r="D270" s="415" t="s">
        <v>549</v>
      </c>
      <c r="E270" s="415" t="s">
        <v>549</v>
      </c>
      <c r="F270" s="415">
        <v>0</v>
      </c>
      <c r="G270" s="415">
        <v>0</v>
      </c>
      <c r="H270" s="415">
        <v>4</v>
      </c>
      <c r="I270" s="415">
        <v>4</v>
      </c>
      <c r="J270" s="415" t="s">
        <v>549</v>
      </c>
      <c r="K270" s="415" t="s">
        <v>549</v>
      </c>
      <c r="L270" s="415" t="s">
        <v>549</v>
      </c>
      <c r="M270" s="415" t="s">
        <v>549</v>
      </c>
      <c r="N270" s="415">
        <v>0</v>
      </c>
      <c r="O270" s="415">
        <v>0</v>
      </c>
      <c r="P270" s="415" t="s">
        <v>549</v>
      </c>
      <c r="Q270" s="415" t="s">
        <v>549</v>
      </c>
      <c r="R270" s="415">
        <v>0</v>
      </c>
      <c r="S270" s="415">
        <v>0</v>
      </c>
      <c r="T270" s="415" t="s">
        <v>549</v>
      </c>
      <c r="U270" s="415" t="s">
        <v>549</v>
      </c>
      <c r="V270" s="415">
        <v>0</v>
      </c>
      <c r="W270" s="415">
        <v>0</v>
      </c>
    </row>
    <row r="271" spans="1:23" ht="31.5" x14ac:dyDescent="0.2">
      <c r="A271" s="527"/>
      <c r="B271" s="425" t="s">
        <v>92</v>
      </c>
      <c r="C271" s="424"/>
      <c r="D271" s="416"/>
      <c r="E271" s="416"/>
      <c r="F271" s="416"/>
      <c r="G271" s="416"/>
      <c r="H271" s="416"/>
      <c r="I271" s="416"/>
      <c r="J271" s="416"/>
      <c r="K271" s="416"/>
      <c r="L271" s="415" t="s">
        <v>549</v>
      </c>
      <c r="M271" s="415" t="s">
        <v>549</v>
      </c>
      <c r="N271" s="415">
        <v>0</v>
      </c>
      <c r="O271" s="415">
        <v>0</v>
      </c>
      <c r="P271" s="416"/>
      <c r="Q271" s="416"/>
      <c r="R271" s="416"/>
      <c r="S271" s="416"/>
      <c r="T271" s="415" t="s">
        <v>549</v>
      </c>
      <c r="U271" s="415" t="s">
        <v>549</v>
      </c>
      <c r="V271" s="415">
        <v>0</v>
      </c>
      <c r="W271" s="415">
        <v>0</v>
      </c>
    </row>
    <row r="272" spans="1:23" ht="31.5" x14ac:dyDescent="0.2">
      <c r="A272" s="527"/>
      <c r="B272" s="425" t="s">
        <v>93</v>
      </c>
      <c r="C272" s="424"/>
      <c r="D272" s="415">
        <v>84</v>
      </c>
      <c r="E272" s="415">
        <v>84</v>
      </c>
      <c r="F272" s="415">
        <v>15</v>
      </c>
      <c r="G272" s="415">
        <v>15</v>
      </c>
      <c r="H272" s="415">
        <v>110</v>
      </c>
      <c r="I272" s="415">
        <v>110</v>
      </c>
      <c r="J272" s="415">
        <v>21</v>
      </c>
      <c r="K272" s="415">
        <v>21</v>
      </c>
      <c r="L272" s="415">
        <v>102</v>
      </c>
      <c r="M272" s="415">
        <v>102</v>
      </c>
      <c r="N272" s="415">
        <v>12</v>
      </c>
      <c r="O272" s="415">
        <v>12</v>
      </c>
      <c r="P272" s="415">
        <v>80</v>
      </c>
      <c r="Q272" s="415">
        <v>80</v>
      </c>
      <c r="R272" s="415">
        <v>9</v>
      </c>
      <c r="S272" s="415">
        <v>9</v>
      </c>
      <c r="T272" s="415">
        <v>71</v>
      </c>
      <c r="U272" s="415">
        <v>71</v>
      </c>
      <c r="V272" s="415">
        <v>9</v>
      </c>
      <c r="W272" s="415">
        <v>9</v>
      </c>
    </row>
    <row r="273" spans="1:23" ht="21" x14ac:dyDescent="0.2">
      <c r="A273" s="527"/>
      <c r="B273" s="425" t="s">
        <v>94</v>
      </c>
      <c r="C273" s="424"/>
      <c r="D273" s="415">
        <v>269</v>
      </c>
      <c r="E273" s="415">
        <v>269</v>
      </c>
      <c r="F273" s="415">
        <v>50</v>
      </c>
      <c r="G273" s="415">
        <v>50</v>
      </c>
      <c r="H273" s="415">
        <v>262</v>
      </c>
      <c r="I273" s="415">
        <v>262</v>
      </c>
      <c r="J273" s="415">
        <v>3</v>
      </c>
      <c r="K273" s="415">
        <v>3</v>
      </c>
      <c r="L273" s="415">
        <v>245</v>
      </c>
      <c r="M273" s="415">
        <v>245</v>
      </c>
      <c r="N273" s="415" t="s">
        <v>549</v>
      </c>
      <c r="O273" s="415" t="s">
        <v>549</v>
      </c>
      <c r="P273" s="415">
        <v>270</v>
      </c>
      <c r="Q273" s="415">
        <v>270</v>
      </c>
      <c r="R273" s="415" t="s">
        <v>549</v>
      </c>
      <c r="S273" s="415" t="s">
        <v>549</v>
      </c>
      <c r="T273" s="415">
        <v>338</v>
      </c>
      <c r="U273" s="415">
        <v>338</v>
      </c>
      <c r="V273" s="415" t="s">
        <v>549</v>
      </c>
      <c r="W273" s="415" t="s">
        <v>549</v>
      </c>
    </row>
    <row r="274" spans="1:23" ht="21" x14ac:dyDescent="0.2">
      <c r="A274" s="523"/>
      <c r="B274" s="425" t="s">
        <v>300</v>
      </c>
      <c r="C274" s="424"/>
      <c r="D274" s="415">
        <v>825</v>
      </c>
      <c r="E274" s="415">
        <v>553</v>
      </c>
      <c r="F274" s="415">
        <v>57</v>
      </c>
      <c r="G274" s="415">
        <v>57</v>
      </c>
      <c r="H274" s="415">
        <v>884</v>
      </c>
      <c r="I274" s="415">
        <v>466</v>
      </c>
      <c r="J274" s="415">
        <v>59</v>
      </c>
      <c r="K274" s="415">
        <v>59</v>
      </c>
      <c r="L274" s="415">
        <v>847</v>
      </c>
      <c r="M274" s="415">
        <v>469</v>
      </c>
      <c r="N274" s="415">
        <v>45</v>
      </c>
      <c r="O274" s="415">
        <v>45</v>
      </c>
      <c r="P274" s="415">
        <v>807</v>
      </c>
      <c r="Q274" s="415">
        <v>392</v>
      </c>
      <c r="R274" s="415">
        <v>65</v>
      </c>
      <c r="S274" s="415">
        <v>65</v>
      </c>
      <c r="T274" s="415">
        <v>892</v>
      </c>
      <c r="U274" s="415">
        <v>506</v>
      </c>
      <c r="V274" s="415">
        <v>61</v>
      </c>
      <c r="W274" s="415">
        <v>61</v>
      </c>
    </row>
  </sheetData>
  <mergeCells count="35">
    <mergeCell ref="A79:A92"/>
    <mergeCell ref="A93:A106"/>
    <mergeCell ref="A107:A120"/>
    <mergeCell ref="A121:A134"/>
    <mergeCell ref="A261:A274"/>
    <mergeCell ref="A135:A148"/>
    <mergeCell ref="A149:A162"/>
    <mergeCell ref="A163:A176"/>
    <mergeCell ref="A177:A190"/>
    <mergeCell ref="A191:A204"/>
    <mergeCell ref="A205:A218"/>
    <mergeCell ref="A219:A232"/>
    <mergeCell ref="A233:A246"/>
    <mergeCell ref="A247:A260"/>
    <mergeCell ref="A9:A22"/>
    <mergeCell ref="A23:A36"/>
    <mergeCell ref="A37:A50"/>
    <mergeCell ref="A51:A64"/>
    <mergeCell ref="A65:A78"/>
    <mergeCell ref="T6:W6"/>
    <mergeCell ref="D7:E7"/>
    <mergeCell ref="F7:G7"/>
    <mergeCell ref="H7:I7"/>
    <mergeCell ref="J7:K7"/>
    <mergeCell ref="L7:M7"/>
    <mergeCell ref="N7:O7"/>
    <mergeCell ref="P7:Q7"/>
    <mergeCell ref="R7:S7"/>
    <mergeCell ref="T7:U7"/>
    <mergeCell ref="V7:W7"/>
    <mergeCell ref="A6:A8"/>
    <mergeCell ref="D6:G6"/>
    <mergeCell ref="H6:K6"/>
    <mergeCell ref="L6:O6"/>
    <mergeCell ref="P6:S6"/>
  </mergeCells>
  <conditionalFormatting sqref="C5:F308">
    <cfRule type="cellIs" dxfId="5" priority="3" operator="equal">
      <formula>2</formula>
    </cfRule>
    <cfRule type="cellIs" dxfId="4" priority="4" operator="equal">
      <formula>1</formula>
    </cfRule>
  </conditionalFormatting>
  <pageMargins left="0.7" right="0.7" top="0.78740157499999996" bottom="0.78740157499999996"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Tabelle19">
    <tabColor rgb="FFFFC000"/>
    <pageSetUpPr fitToPage="1"/>
  </sheetPr>
  <dimension ref="A1:R82"/>
  <sheetViews>
    <sheetView showGridLines="0" topLeftCell="A14" zoomScaleNormal="100" zoomScaleSheetLayoutView="85" workbookViewId="0">
      <selection sqref="A1:G1"/>
    </sheetView>
  </sheetViews>
  <sheetFormatPr baseColWidth="10" defaultColWidth="11.42578125" defaultRowHeight="12.75" x14ac:dyDescent="0.2"/>
  <cols>
    <col min="1" max="1" width="29.140625" style="1" customWidth="1"/>
    <col min="2" max="6" width="9.28515625" style="1" customWidth="1"/>
    <col min="7" max="7" width="3.140625" style="1" customWidth="1"/>
    <col min="8" max="16384" width="11.42578125" style="1"/>
  </cols>
  <sheetData>
    <row r="1" spans="1:18" ht="33.75" customHeight="1" x14ac:dyDescent="0.2">
      <c r="A1" s="412"/>
      <c r="B1" s="412"/>
      <c r="C1" s="412"/>
      <c r="D1" s="412"/>
      <c r="E1" s="412"/>
      <c r="F1" s="413" t="s">
        <v>412</v>
      </c>
    </row>
    <row r="2" spans="1:18" ht="11.25" customHeight="1" x14ac:dyDescent="0.2">
      <c r="A2" s="2"/>
      <c r="B2" s="2"/>
      <c r="C2" s="2"/>
      <c r="D2" s="2"/>
      <c r="E2" s="2"/>
      <c r="F2" s="2"/>
      <c r="G2" s="2"/>
      <c r="H2" s="2"/>
      <c r="I2" s="2"/>
      <c r="J2" s="2"/>
      <c r="K2" s="2"/>
      <c r="L2" s="2"/>
      <c r="M2" s="2"/>
      <c r="N2" s="2"/>
      <c r="O2" s="2"/>
      <c r="P2" s="2"/>
      <c r="Q2" s="2"/>
      <c r="R2" s="2"/>
    </row>
    <row r="3" spans="1:18" ht="31.5" customHeight="1" x14ac:dyDescent="0.2">
      <c r="A3" s="531" t="s">
        <v>134</v>
      </c>
      <c r="B3" s="531"/>
      <c r="C3" s="531"/>
      <c r="D3" s="531"/>
      <c r="E3" s="531"/>
      <c r="F3" s="531"/>
      <c r="G3" s="2"/>
      <c r="H3" s="2"/>
      <c r="I3" s="2"/>
      <c r="J3" s="2"/>
      <c r="K3" s="2"/>
      <c r="L3" s="2"/>
      <c r="M3" s="2"/>
      <c r="N3" s="2"/>
      <c r="O3" s="2"/>
      <c r="P3" s="2"/>
      <c r="Q3" s="2"/>
      <c r="R3" s="2"/>
    </row>
    <row r="4" spans="1:18" ht="15.75" customHeight="1" x14ac:dyDescent="0.2">
      <c r="A4" s="4" t="str">
        <f>Org!B1</f>
        <v>Gesamt</v>
      </c>
      <c r="B4" s="4"/>
      <c r="C4" s="4"/>
      <c r="D4" s="4"/>
      <c r="E4" s="4"/>
      <c r="F4" s="4"/>
      <c r="G4" s="4"/>
      <c r="H4" s="4"/>
      <c r="I4" s="4"/>
      <c r="J4" s="4"/>
      <c r="K4" s="4"/>
      <c r="L4" s="4"/>
      <c r="M4" s="4"/>
      <c r="N4" s="4"/>
      <c r="O4" s="4"/>
      <c r="P4" s="4"/>
      <c r="Q4" s="4"/>
      <c r="R4" s="4"/>
    </row>
    <row r="5" spans="1:18" ht="12.75" customHeight="1" x14ac:dyDescent="0.2">
      <c r="A5" s="4" t="s">
        <v>24</v>
      </c>
      <c r="B5" s="4"/>
      <c r="C5" s="4"/>
      <c r="D5" s="4"/>
      <c r="E5" s="4"/>
      <c r="F5" s="4"/>
      <c r="G5" s="4"/>
      <c r="H5" s="4"/>
      <c r="I5" s="4"/>
      <c r="J5" s="4"/>
      <c r="K5" s="4"/>
      <c r="L5" s="4"/>
      <c r="M5" s="4"/>
      <c r="N5" s="4"/>
      <c r="O5" s="4"/>
      <c r="P5" s="4"/>
      <c r="Q5" s="4"/>
      <c r="R5" s="4"/>
    </row>
    <row r="6" spans="1:18" ht="11.25" customHeight="1" x14ac:dyDescent="0.2">
      <c r="A6" s="4"/>
      <c r="B6" s="4"/>
      <c r="C6" s="4"/>
      <c r="D6" s="4"/>
      <c r="E6" s="4"/>
      <c r="F6" s="4"/>
      <c r="G6" s="4"/>
      <c r="H6" s="4"/>
      <c r="I6" s="4"/>
      <c r="J6" s="4"/>
      <c r="K6" s="4"/>
      <c r="L6" s="4"/>
      <c r="M6" s="4"/>
      <c r="N6" s="4"/>
      <c r="O6" s="4"/>
      <c r="P6" s="4"/>
      <c r="Q6" s="4"/>
      <c r="R6" s="4"/>
    </row>
    <row r="7" spans="1:18" ht="11.25" customHeight="1" x14ac:dyDescent="0.2">
      <c r="B7" s="559" t="str">
        <f>IF(Org!C49=1,Org!B49,IF(Org!C49=2,Org!B50,IF(Org!C49=3,Org!B49,)))</f>
        <v>Berufsausbildungsstellen gem</v>
      </c>
      <c r="C7" s="559"/>
      <c r="D7" s="559"/>
      <c r="E7" s="559"/>
      <c r="F7" s="559"/>
      <c r="G7" s="4"/>
      <c r="H7" s="4"/>
      <c r="I7" s="4"/>
      <c r="J7" s="4"/>
      <c r="K7" s="4"/>
      <c r="L7" s="4"/>
      <c r="M7" s="4"/>
      <c r="N7" s="4"/>
      <c r="O7" s="4"/>
      <c r="P7" s="4"/>
      <c r="Q7" s="4"/>
      <c r="R7" s="4"/>
    </row>
    <row r="8" spans="1:18" ht="11.25" customHeight="1" x14ac:dyDescent="0.2">
      <c r="A8" s="557" t="s">
        <v>83</v>
      </c>
      <c r="B8" s="558" t="str">
        <f>IF(Org!C49=1,Org!B51,IF(Org!C49=2,Org!B51,IF(Org!C49=3,Org!B52,)))</f>
        <v>Gesamt</v>
      </c>
      <c r="C8" s="557"/>
      <c r="D8" s="557"/>
      <c r="E8" s="557"/>
      <c r="F8" s="557"/>
      <c r="G8" s="4"/>
      <c r="H8" s="4"/>
      <c r="I8" s="4"/>
      <c r="J8" s="4"/>
      <c r="K8" s="4"/>
      <c r="L8" s="4"/>
      <c r="M8" s="4"/>
      <c r="N8" s="4"/>
      <c r="O8" s="4"/>
      <c r="P8" s="4"/>
      <c r="Q8" s="4"/>
      <c r="R8" s="4"/>
    </row>
    <row r="9" spans="1:18" s="2" customFormat="1" ht="16.5" customHeight="1" x14ac:dyDescent="0.2">
      <c r="A9" s="557"/>
      <c r="B9" s="557"/>
      <c r="C9" s="557"/>
      <c r="D9" s="557"/>
      <c r="E9" s="557"/>
      <c r="F9" s="557"/>
      <c r="G9" s="19"/>
      <c r="H9" s="4"/>
      <c r="I9" s="4"/>
      <c r="J9" s="4"/>
      <c r="K9" s="4"/>
      <c r="L9" s="4"/>
      <c r="M9" s="4"/>
      <c r="N9" s="4"/>
      <c r="O9" s="4"/>
      <c r="P9" s="4"/>
      <c r="Q9" s="4"/>
      <c r="R9" s="4"/>
    </row>
    <row r="10" spans="1:18" s="2" customFormat="1" ht="22.5" x14ac:dyDescent="0.2">
      <c r="A10" s="557"/>
      <c r="B10" s="304" t="str">
        <f>roh_Tab_5!D6</f>
        <v>September 2021</v>
      </c>
      <c r="C10" s="304" t="str">
        <f>roh_Tab_5!H6</f>
        <v>September 2022</v>
      </c>
      <c r="D10" s="304" t="str">
        <f>roh_Tab_5!L6</f>
        <v>September 2023</v>
      </c>
      <c r="E10" s="304" t="str">
        <f>roh_Tab_5!P6</f>
        <v>September 2024</v>
      </c>
      <c r="F10" s="304" t="str">
        <f>roh_Tab_5!T6</f>
        <v>September 2025</v>
      </c>
      <c r="G10" s="19"/>
      <c r="H10" s="20"/>
      <c r="I10" s="4"/>
      <c r="J10" s="4"/>
      <c r="K10" s="4"/>
      <c r="L10" s="4"/>
      <c r="M10" s="4"/>
      <c r="N10" s="4"/>
      <c r="O10" s="4"/>
      <c r="P10" s="4"/>
      <c r="Q10" s="4"/>
      <c r="R10" s="4"/>
    </row>
    <row r="11" spans="1:18" s="2" customFormat="1" ht="12.75" customHeight="1" x14ac:dyDescent="0.2">
      <c r="A11" s="557"/>
      <c r="B11" s="64">
        <v>1</v>
      </c>
      <c r="C11" s="64">
        <v>2</v>
      </c>
      <c r="D11" s="64">
        <v>3</v>
      </c>
      <c r="E11" s="64">
        <v>4</v>
      </c>
      <c r="F11" s="64">
        <v>5</v>
      </c>
      <c r="G11" s="19"/>
      <c r="H11" s="20"/>
      <c r="I11" s="4"/>
      <c r="J11" s="4"/>
      <c r="K11" s="4"/>
      <c r="L11" s="4"/>
      <c r="M11" s="4"/>
      <c r="N11" s="4"/>
      <c r="O11" s="4"/>
      <c r="P11" s="4"/>
      <c r="Q11" s="4"/>
      <c r="R11" s="4"/>
    </row>
    <row r="12" spans="1:18" s="2" customFormat="1" ht="18.75" customHeight="1" x14ac:dyDescent="0.2">
      <c r="A12" s="79" t="s">
        <v>271</v>
      </c>
      <c r="B12" s="65">
        <f t="shared" ref="B12:F26" si="0">INDEX(Tab_5_Werte,MATCH(IF(OR($A$4="Westdeutschland",$A$4="Ostdeutschland"),LEFT($A$4,LEN($A$4)-11),$A$4),Tab_5_Region,0)+MATCH($A12,Tab_5_Merkmal_Kammer,0)-1,MATCH($B$7,Tab_5_Status,0)+MATCH(B$10,Tab_5_Monat,0)+MATCH($B$8,Tab_5_Sonderprogramme,0)-2)</f>
        <v>522867</v>
      </c>
      <c r="C12" s="66">
        <f t="shared" si="0"/>
        <v>545960</v>
      </c>
      <c r="D12" s="66">
        <f t="shared" si="0"/>
        <v>545039</v>
      </c>
      <c r="E12" s="66">
        <f t="shared" si="0"/>
        <v>519399</v>
      </c>
      <c r="F12" s="80">
        <f t="shared" si="0"/>
        <v>501338</v>
      </c>
      <c r="G12" s="20"/>
      <c r="H12" s="20"/>
      <c r="I12" s="4"/>
      <c r="J12" s="4"/>
      <c r="K12" s="4"/>
      <c r="L12" s="4"/>
      <c r="M12" s="4"/>
      <c r="N12" s="4"/>
      <c r="O12" s="4"/>
      <c r="P12" s="4"/>
      <c r="Q12" s="4"/>
      <c r="R12" s="4"/>
    </row>
    <row r="13" spans="1:18" s="2" customFormat="1" ht="18.75" customHeight="1" x14ac:dyDescent="0.2">
      <c r="A13" s="67" t="s">
        <v>84</v>
      </c>
      <c r="B13" s="68">
        <f t="shared" si="0"/>
        <v>5477</v>
      </c>
      <c r="C13" s="69">
        <f t="shared" si="0"/>
        <v>5227</v>
      </c>
      <c r="D13" s="69">
        <f t="shared" si="0"/>
        <v>4796</v>
      </c>
      <c r="E13" s="69">
        <f t="shared" si="0"/>
        <v>4582</v>
      </c>
      <c r="F13" s="81">
        <f t="shared" si="0"/>
        <v>4376</v>
      </c>
      <c r="G13" s="20"/>
      <c r="H13" s="20"/>
      <c r="I13" s="4"/>
      <c r="J13" s="4"/>
      <c r="K13" s="4"/>
      <c r="L13" s="4"/>
      <c r="M13" s="4"/>
      <c r="N13" s="4"/>
      <c r="O13" s="4"/>
      <c r="P13" s="4"/>
      <c r="Q13" s="4"/>
      <c r="R13" s="4"/>
    </row>
    <row r="14" spans="1:18" s="2" customFormat="1" ht="15" customHeight="1" x14ac:dyDescent="0.2">
      <c r="A14" s="67" t="s">
        <v>85</v>
      </c>
      <c r="B14" s="68">
        <f t="shared" si="0"/>
        <v>116029</v>
      </c>
      <c r="C14" s="69">
        <f t="shared" si="0"/>
        <v>114766</v>
      </c>
      <c r="D14" s="69">
        <f t="shared" si="0"/>
        <v>110670</v>
      </c>
      <c r="E14" s="69">
        <f t="shared" si="0"/>
        <v>104786</v>
      </c>
      <c r="F14" s="81">
        <f t="shared" si="0"/>
        <v>97050</v>
      </c>
      <c r="G14" s="20"/>
      <c r="H14" s="20"/>
      <c r="I14" s="4"/>
      <c r="J14" s="4"/>
      <c r="K14" s="4"/>
      <c r="L14" s="4"/>
      <c r="M14" s="4"/>
      <c r="N14" s="4"/>
      <c r="O14" s="4"/>
      <c r="P14" s="4"/>
      <c r="Q14" s="4"/>
      <c r="R14" s="4"/>
    </row>
    <row r="15" spans="1:18" s="2" customFormat="1" ht="15" customHeight="1" x14ac:dyDescent="0.2">
      <c r="A15" s="67" t="s">
        <v>86</v>
      </c>
      <c r="B15" s="68">
        <f t="shared" si="0"/>
        <v>308178</v>
      </c>
      <c r="C15" s="69">
        <f t="shared" si="0"/>
        <v>331355</v>
      </c>
      <c r="D15" s="69">
        <f t="shared" si="0"/>
        <v>343772</v>
      </c>
      <c r="E15" s="69">
        <f t="shared" si="0"/>
        <v>328943</v>
      </c>
      <c r="F15" s="81">
        <f t="shared" si="0"/>
        <v>318833</v>
      </c>
      <c r="G15" s="20"/>
      <c r="H15" s="20"/>
      <c r="I15" s="4"/>
      <c r="J15" s="4"/>
      <c r="K15" s="4"/>
      <c r="L15" s="4"/>
      <c r="M15" s="4"/>
      <c r="N15" s="4"/>
      <c r="O15" s="4"/>
      <c r="P15" s="4"/>
      <c r="Q15" s="4"/>
      <c r="R15" s="4"/>
    </row>
    <row r="16" spans="1:18" s="2" customFormat="1" ht="15" customHeight="1" x14ac:dyDescent="0.2">
      <c r="A16" s="67" t="s">
        <v>87</v>
      </c>
      <c r="B16" s="68">
        <f t="shared" si="0"/>
        <v>14448</v>
      </c>
      <c r="C16" s="69">
        <f t="shared" si="0"/>
        <v>15296</v>
      </c>
      <c r="D16" s="69">
        <f t="shared" si="0"/>
        <v>14766</v>
      </c>
      <c r="E16" s="69">
        <f t="shared" si="0"/>
        <v>13332</v>
      </c>
      <c r="F16" s="81">
        <f t="shared" si="0"/>
        <v>11603</v>
      </c>
      <c r="G16" s="20"/>
      <c r="H16" s="20"/>
      <c r="I16" s="4"/>
      <c r="J16" s="4"/>
      <c r="K16" s="4"/>
      <c r="L16" s="4"/>
      <c r="M16" s="4"/>
      <c r="N16" s="4"/>
      <c r="O16" s="4"/>
      <c r="P16" s="4"/>
      <c r="Q16" s="4"/>
      <c r="R16" s="4"/>
    </row>
    <row r="17" spans="1:18" s="2" customFormat="1" ht="15" customHeight="1" x14ac:dyDescent="0.2">
      <c r="A17" s="67" t="s">
        <v>88</v>
      </c>
      <c r="B17" s="68">
        <f t="shared" si="0"/>
        <v>13048</v>
      </c>
      <c r="C17" s="69">
        <f t="shared" si="0"/>
        <v>13823</v>
      </c>
      <c r="D17" s="69">
        <f t="shared" si="0"/>
        <v>13392</v>
      </c>
      <c r="E17" s="69">
        <f t="shared" si="0"/>
        <v>12195</v>
      </c>
      <c r="F17" s="81">
        <f t="shared" si="0"/>
        <v>10189</v>
      </c>
      <c r="G17" s="20"/>
      <c r="H17" s="20"/>
      <c r="I17" s="4"/>
      <c r="J17" s="4"/>
      <c r="K17" s="4"/>
      <c r="L17" s="4"/>
      <c r="M17" s="4"/>
      <c r="N17" s="4"/>
      <c r="O17" s="4"/>
      <c r="P17" s="4"/>
      <c r="Q17" s="4"/>
      <c r="R17" s="4"/>
    </row>
    <row r="18" spans="1:18" s="2" customFormat="1" ht="15" customHeight="1" x14ac:dyDescent="0.2">
      <c r="A18" s="67" t="s">
        <v>89</v>
      </c>
      <c r="B18" s="68">
        <f t="shared" si="0"/>
        <v>1177</v>
      </c>
      <c r="C18" s="69">
        <f t="shared" si="0"/>
        <v>1321</v>
      </c>
      <c r="D18" s="69">
        <f t="shared" si="0"/>
        <v>1185</v>
      </c>
      <c r="E18" s="69">
        <f t="shared" si="0"/>
        <v>931</v>
      </c>
      <c r="F18" s="81">
        <f t="shared" si="0"/>
        <v>872</v>
      </c>
      <c r="G18" s="20"/>
      <c r="H18" s="20"/>
      <c r="I18" s="4"/>
      <c r="J18" s="4"/>
      <c r="K18" s="4"/>
      <c r="L18" s="4"/>
      <c r="M18" s="4"/>
      <c r="N18" s="4"/>
      <c r="O18" s="4"/>
      <c r="P18" s="4"/>
      <c r="Q18" s="4"/>
      <c r="R18" s="4"/>
    </row>
    <row r="19" spans="1:18" s="2" customFormat="1" ht="15" customHeight="1" x14ac:dyDescent="0.2">
      <c r="A19" s="67" t="s">
        <v>548</v>
      </c>
      <c r="B19" s="68">
        <f t="shared" si="0"/>
        <v>705</v>
      </c>
      <c r="C19" s="69">
        <f t="shared" si="0"/>
        <v>811</v>
      </c>
      <c r="D19" s="69">
        <f t="shared" si="0"/>
        <v>833</v>
      </c>
      <c r="E19" s="69">
        <f t="shared" si="0"/>
        <v>677</v>
      </c>
      <c r="F19" s="81">
        <f t="shared" si="0"/>
        <v>480</v>
      </c>
      <c r="G19" s="20"/>
      <c r="H19" s="20"/>
      <c r="I19" s="4"/>
      <c r="J19" s="4"/>
      <c r="K19" s="4"/>
      <c r="L19" s="4"/>
      <c r="M19" s="4"/>
      <c r="N19" s="4"/>
      <c r="O19" s="4"/>
      <c r="P19" s="4"/>
      <c r="Q19" s="4"/>
      <c r="R19" s="4"/>
    </row>
    <row r="20" spans="1:18" s="2" customFormat="1" ht="15" customHeight="1" x14ac:dyDescent="0.2">
      <c r="A20" s="67" t="s">
        <v>90</v>
      </c>
      <c r="B20" s="68">
        <f t="shared" si="0"/>
        <v>4075</v>
      </c>
      <c r="C20" s="69">
        <f t="shared" si="0"/>
        <v>3860</v>
      </c>
      <c r="D20" s="69">
        <f t="shared" si="0"/>
        <v>3485</v>
      </c>
      <c r="E20" s="69">
        <f t="shared" si="0"/>
        <v>2920</v>
      </c>
      <c r="F20" s="81">
        <f t="shared" si="0"/>
        <v>2398</v>
      </c>
      <c r="G20" s="20"/>
      <c r="H20" s="20"/>
      <c r="I20" s="4"/>
      <c r="J20" s="4"/>
      <c r="K20" s="4"/>
      <c r="L20" s="4"/>
      <c r="M20" s="4"/>
      <c r="N20" s="4"/>
      <c r="O20" s="4"/>
      <c r="P20" s="4"/>
      <c r="Q20" s="4"/>
      <c r="R20" s="4"/>
    </row>
    <row r="21" spans="1:18" s="2" customFormat="1" ht="15" customHeight="1" x14ac:dyDescent="0.2">
      <c r="A21" s="67" t="s">
        <v>91</v>
      </c>
      <c r="B21" s="68">
        <f t="shared" si="0"/>
        <v>362</v>
      </c>
      <c r="C21" s="69">
        <f t="shared" si="0"/>
        <v>384</v>
      </c>
      <c r="D21" s="69">
        <f t="shared" si="0"/>
        <v>378</v>
      </c>
      <c r="E21" s="69">
        <f t="shared" si="0"/>
        <v>369</v>
      </c>
      <c r="F21" s="81">
        <f t="shared" si="0"/>
        <v>318</v>
      </c>
      <c r="G21" s="20"/>
      <c r="H21" s="20"/>
      <c r="I21" s="4"/>
      <c r="J21" s="4"/>
      <c r="K21" s="4"/>
      <c r="L21" s="4"/>
      <c r="M21" s="4"/>
      <c r="N21" s="4"/>
      <c r="O21" s="4"/>
      <c r="P21" s="4"/>
      <c r="Q21" s="4"/>
      <c r="R21" s="4"/>
    </row>
    <row r="22" spans="1:18" s="2" customFormat="1" ht="15" customHeight="1" x14ac:dyDescent="0.2">
      <c r="A22" s="67" t="s">
        <v>92</v>
      </c>
      <c r="B22" s="68">
        <f t="shared" si="0"/>
        <v>107</v>
      </c>
      <c r="C22" s="69">
        <f t="shared" si="0"/>
        <v>126</v>
      </c>
      <c r="D22" s="69">
        <f t="shared" si="0"/>
        <v>129</v>
      </c>
      <c r="E22" s="69">
        <f t="shared" si="0"/>
        <v>93</v>
      </c>
      <c r="F22" s="81">
        <f t="shared" si="0"/>
        <v>74</v>
      </c>
      <c r="G22" s="20"/>
      <c r="H22" s="20"/>
      <c r="I22" s="4"/>
      <c r="J22" s="4"/>
      <c r="K22" s="4"/>
      <c r="L22" s="4"/>
      <c r="M22" s="4"/>
      <c r="N22" s="4"/>
      <c r="O22" s="4"/>
      <c r="P22" s="4"/>
      <c r="Q22" s="4"/>
      <c r="R22" s="4"/>
    </row>
    <row r="23" spans="1:18" s="2" customFormat="1" ht="15" customHeight="1" x14ac:dyDescent="0.2">
      <c r="A23" s="67" t="s">
        <v>93</v>
      </c>
      <c r="B23" s="68">
        <f t="shared" si="0"/>
        <v>5066</v>
      </c>
      <c r="C23" s="69">
        <f t="shared" si="0"/>
        <v>5538</v>
      </c>
      <c r="D23" s="69">
        <f t="shared" si="0"/>
        <v>5426</v>
      </c>
      <c r="E23" s="69">
        <f t="shared" si="0"/>
        <v>4789</v>
      </c>
      <c r="F23" s="81">
        <f t="shared" si="0"/>
        <v>4133</v>
      </c>
      <c r="G23" s="20"/>
      <c r="H23" s="20"/>
      <c r="I23" s="4"/>
      <c r="J23" s="4"/>
      <c r="K23" s="4"/>
      <c r="L23" s="4"/>
      <c r="M23" s="4"/>
      <c r="N23" s="4"/>
      <c r="O23" s="4"/>
      <c r="P23" s="4"/>
      <c r="Q23" s="4"/>
      <c r="R23" s="4"/>
    </row>
    <row r="24" spans="1:18" s="2" customFormat="1" ht="15" customHeight="1" x14ac:dyDescent="0.2">
      <c r="A24" s="67" t="s">
        <v>94</v>
      </c>
      <c r="B24" s="68">
        <f t="shared" si="0"/>
        <v>14251</v>
      </c>
      <c r="C24" s="69">
        <f t="shared" si="0"/>
        <v>11854</v>
      </c>
      <c r="D24" s="69">
        <f t="shared" si="0"/>
        <v>11801</v>
      </c>
      <c r="E24" s="69">
        <f t="shared" si="0"/>
        <v>12321</v>
      </c>
      <c r="F24" s="81">
        <f t="shared" si="0"/>
        <v>11473</v>
      </c>
      <c r="G24" s="20"/>
      <c r="H24" s="20"/>
      <c r="I24" s="4"/>
      <c r="J24" s="4"/>
      <c r="K24" s="4"/>
      <c r="L24" s="4"/>
      <c r="M24" s="4"/>
      <c r="N24" s="4"/>
      <c r="O24" s="4"/>
      <c r="P24" s="4"/>
      <c r="Q24" s="4"/>
      <c r="R24" s="4"/>
    </row>
    <row r="25" spans="1:18" s="2" customFormat="1" ht="15" customHeight="1" x14ac:dyDescent="0.2">
      <c r="A25" s="67" t="s">
        <v>300</v>
      </c>
      <c r="B25" s="68">
        <f t="shared" si="0"/>
        <v>39944</v>
      </c>
      <c r="C25" s="69">
        <f t="shared" si="0"/>
        <v>41596</v>
      </c>
      <c r="D25" s="69">
        <f t="shared" si="0"/>
        <v>34329</v>
      </c>
      <c r="E25" s="69">
        <f t="shared" si="0"/>
        <v>33363</v>
      </c>
      <c r="F25" s="81">
        <f t="shared" si="0"/>
        <v>39430</v>
      </c>
      <c r="G25" s="20"/>
      <c r="H25" s="20"/>
      <c r="I25" s="4"/>
      <c r="J25" s="4"/>
      <c r="K25" s="4"/>
      <c r="L25" s="4"/>
      <c r="M25" s="4"/>
      <c r="N25" s="4"/>
      <c r="O25" s="4"/>
      <c r="P25" s="4"/>
      <c r="Q25" s="4"/>
      <c r="R25" s="4"/>
    </row>
    <row r="26" spans="1:18" s="2" customFormat="1" ht="15" customHeight="1" x14ac:dyDescent="0.2">
      <c r="A26" s="117" t="s">
        <v>301</v>
      </c>
      <c r="B26" s="70" t="e">
        <f t="shared" si="0"/>
        <v>#N/A</v>
      </c>
      <c r="C26" s="71" t="e">
        <f t="shared" si="0"/>
        <v>#N/A</v>
      </c>
      <c r="D26" s="71" t="e">
        <f t="shared" si="0"/>
        <v>#N/A</v>
      </c>
      <c r="E26" s="71" t="e">
        <f t="shared" si="0"/>
        <v>#N/A</v>
      </c>
      <c r="F26" s="82" t="e">
        <f t="shared" si="0"/>
        <v>#N/A</v>
      </c>
      <c r="G26" s="20"/>
      <c r="H26" s="20"/>
      <c r="I26" s="72"/>
      <c r="J26" s="4"/>
      <c r="K26" s="4"/>
      <c r="L26" s="4"/>
      <c r="M26" s="4"/>
      <c r="N26" s="4"/>
      <c r="O26" s="4"/>
      <c r="P26" s="4"/>
      <c r="Q26" s="4"/>
      <c r="R26" s="4"/>
    </row>
    <row r="27" spans="1:18" s="11" customFormat="1" ht="11.25" customHeight="1" x14ac:dyDescent="0.15">
      <c r="A27" s="8" t="s">
        <v>99</v>
      </c>
      <c r="B27" s="73"/>
      <c r="C27" s="73"/>
      <c r="D27" s="73"/>
      <c r="E27" s="74"/>
      <c r="F27" s="111" t="s">
        <v>16</v>
      </c>
      <c r="G27" s="9"/>
      <c r="H27" s="9"/>
      <c r="I27" s="9"/>
      <c r="J27" s="9"/>
      <c r="K27" s="9"/>
      <c r="L27" s="9"/>
      <c r="M27" s="9"/>
      <c r="N27" s="9"/>
      <c r="O27" s="9"/>
      <c r="P27" s="9"/>
      <c r="Q27" s="9"/>
      <c r="R27" s="9"/>
    </row>
    <row r="28" spans="1:18" s="11" customFormat="1" ht="11.25" customHeight="1" x14ac:dyDescent="0.15">
      <c r="A28" s="10"/>
      <c r="B28" s="10"/>
      <c r="C28" s="10"/>
      <c r="D28" s="10"/>
      <c r="E28" s="10"/>
      <c r="F28" s="10"/>
      <c r="G28" s="9"/>
      <c r="H28" s="9"/>
      <c r="I28" s="9"/>
      <c r="J28" s="9"/>
      <c r="K28" s="9"/>
      <c r="L28" s="9"/>
      <c r="M28" s="9"/>
      <c r="N28" s="9"/>
      <c r="O28" s="9"/>
      <c r="P28" s="9"/>
      <c r="Q28" s="9"/>
      <c r="R28" s="9"/>
    </row>
    <row r="29" spans="1:18" s="11" customFormat="1" ht="16.5" customHeight="1" x14ac:dyDescent="0.15">
      <c r="A29" s="532" t="s">
        <v>22</v>
      </c>
      <c r="B29" s="532"/>
      <c r="C29" s="532"/>
      <c r="D29" s="532"/>
      <c r="E29" s="532"/>
      <c r="F29" s="532"/>
      <c r="G29" s="9"/>
      <c r="H29" s="9"/>
      <c r="I29" s="9"/>
      <c r="J29" s="9"/>
      <c r="K29" s="9"/>
      <c r="L29" s="9"/>
      <c r="M29" s="9"/>
      <c r="N29" s="9"/>
      <c r="O29" s="9"/>
      <c r="P29" s="9"/>
      <c r="Q29" s="9"/>
      <c r="R29" s="9"/>
    </row>
    <row r="30" spans="1:18" s="11" customFormat="1" ht="11.25" customHeight="1" x14ac:dyDescent="0.15">
      <c r="A30" s="18" t="s">
        <v>23</v>
      </c>
      <c r="B30" s="10"/>
      <c r="C30" s="10"/>
      <c r="D30" s="10"/>
      <c r="E30" s="10"/>
      <c r="F30" s="10"/>
      <c r="G30" s="9"/>
      <c r="H30" s="9"/>
      <c r="I30" s="9"/>
      <c r="J30" s="9"/>
      <c r="K30" s="9"/>
      <c r="L30" s="9"/>
      <c r="M30" s="9"/>
      <c r="N30" s="9"/>
      <c r="O30" s="9"/>
      <c r="P30" s="9"/>
      <c r="Q30" s="9"/>
      <c r="R30" s="9"/>
    </row>
    <row r="31" spans="1:18" s="11" customFormat="1" ht="11.25" customHeight="1" x14ac:dyDescent="0.2">
      <c r="A31" s="9"/>
      <c r="B31" s="20"/>
      <c r="C31" s="20"/>
      <c r="D31" s="20"/>
      <c r="E31" s="20"/>
      <c r="F31" s="20"/>
      <c r="G31" s="9"/>
      <c r="H31" s="9"/>
      <c r="I31" s="9"/>
      <c r="J31" s="9"/>
      <c r="K31" s="9"/>
      <c r="L31" s="9"/>
      <c r="M31" s="9"/>
      <c r="N31" s="9"/>
      <c r="O31" s="9"/>
      <c r="P31" s="9"/>
      <c r="Q31" s="9"/>
      <c r="R31" s="9"/>
    </row>
    <row r="32" spans="1:18" ht="15.75" customHeight="1" x14ac:dyDescent="0.2">
      <c r="A32" s="557" t="s">
        <v>83</v>
      </c>
      <c r="B32" s="558">
        <f>IF(Org!C78=1,Org!B78,IF(Org!C78=2,Org!B79,))</f>
        <v>0</v>
      </c>
      <c r="C32" s="557"/>
      <c r="D32" s="557"/>
      <c r="E32" s="557"/>
      <c r="F32" s="557"/>
      <c r="G32" s="4"/>
      <c r="H32" s="4"/>
      <c r="I32" s="4"/>
      <c r="J32" s="4"/>
      <c r="K32" s="4"/>
      <c r="L32" s="4"/>
      <c r="M32" s="4"/>
      <c r="N32" s="4"/>
      <c r="O32" s="4"/>
      <c r="P32" s="4"/>
      <c r="Q32" s="4"/>
      <c r="R32" s="4"/>
    </row>
    <row r="33" spans="1:18" ht="15.75" customHeight="1" x14ac:dyDescent="0.2">
      <c r="A33" s="557"/>
      <c r="B33" s="557"/>
      <c r="C33" s="557"/>
      <c r="D33" s="557"/>
      <c r="E33" s="557"/>
      <c r="F33" s="557"/>
      <c r="G33" s="4"/>
      <c r="H33" s="4"/>
      <c r="I33" s="4"/>
      <c r="J33" s="4"/>
      <c r="K33" s="4"/>
      <c r="L33" s="4"/>
      <c r="M33" s="4"/>
      <c r="N33" s="4"/>
      <c r="O33" s="4"/>
      <c r="P33" s="4"/>
      <c r="Q33" s="4"/>
      <c r="R33" s="4"/>
    </row>
    <row r="34" spans="1:18" ht="15.75" customHeight="1" x14ac:dyDescent="0.2">
      <c r="A34" s="557"/>
      <c r="B34" s="304" t="str">
        <f>B10</f>
        <v>September 2021</v>
      </c>
      <c r="C34" s="98" t="str">
        <f t="shared" ref="C34:F34" si="1">C10</f>
        <v>September 2022</v>
      </c>
      <c r="D34" s="98" t="str">
        <f t="shared" si="1"/>
        <v>September 2023</v>
      </c>
      <c r="E34" s="98" t="str">
        <f t="shared" si="1"/>
        <v>September 2024</v>
      </c>
      <c r="F34" s="98" t="str">
        <f t="shared" si="1"/>
        <v>September 2025</v>
      </c>
      <c r="G34" s="4"/>
      <c r="H34" s="4"/>
      <c r="I34" s="4"/>
      <c r="J34" s="4"/>
      <c r="K34" s="4"/>
      <c r="L34" s="4"/>
      <c r="M34" s="4"/>
      <c r="N34" s="4"/>
      <c r="O34" s="4"/>
      <c r="P34" s="4"/>
      <c r="Q34" s="4"/>
      <c r="R34" s="4"/>
    </row>
    <row r="35" spans="1:18" ht="15.75" customHeight="1" x14ac:dyDescent="0.2">
      <c r="A35" s="557"/>
      <c r="B35" s="64">
        <v>1</v>
      </c>
      <c r="C35" s="64">
        <v>2</v>
      </c>
      <c r="D35" s="64">
        <v>3</v>
      </c>
      <c r="E35" s="64">
        <v>4</v>
      </c>
      <c r="F35" s="64">
        <v>5</v>
      </c>
      <c r="G35" s="4"/>
      <c r="H35" s="4"/>
      <c r="I35" s="4"/>
      <c r="J35" s="4"/>
      <c r="K35" s="4"/>
      <c r="L35" s="4"/>
      <c r="M35" s="4"/>
      <c r="N35" s="4"/>
      <c r="O35" s="4"/>
      <c r="P35" s="4"/>
      <c r="Q35" s="4"/>
      <c r="R35" s="4"/>
    </row>
    <row r="36" spans="1:18" ht="15.75" customHeight="1" x14ac:dyDescent="0.2">
      <c r="A36" s="79" t="s">
        <v>177</v>
      </c>
      <c r="B36" s="109">
        <f t="shared" ref="B36:F50" si="2">B12/B$12</f>
        <v>1</v>
      </c>
      <c r="C36" s="120">
        <f t="shared" si="2"/>
        <v>1</v>
      </c>
      <c r="D36" s="120">
        <f t="shared" si="2"/>
        <v>1</v>
      </c>
      <c r="E36" s="120">
        <f t="shared" si="2"/>
        <v>1</v>
      </c>
      <c r="F36" s="121">
        <f t="shared" si="2"/>
        <v>1</v>
      </c>
      <c r="G36" s="4"/>
      <c r="H36" s="4"/>
      <c r="I36" s="4"/>
      <c r="J36" s="4"/>
      <c r="K36" s="4"/>
      <c r="L36" s="4"/>
      <c r="M36" s="4"/>
      <c r="N36" s="4"/>
      <c r="O36" s="4"/>
      <c r="P36" s="4"/>
      <c r="Q36" s="4"/>
      <c r="R36" s="4"/>
    </row>
    <row r="37" spans="1:18" ht="15.75" customHeight="1" x14ac:dyDescent="0.2">
      <c r="A37" s="67" t="s">
        <v>178</v>
      </c>
      <c r="B37" s="122">
        <f t="shared" si="2"/>
        <v>1.0474939133661142E-2</v>
      </c>
      <c r="C37" s="123">
        <f t="shared" si="2"/>
        <v>9.5739614623781954E-3</v>
      </c>
      <c r="D37" s="123">
        <f t="shared" si="2"/>
        <v>8.7993703202890062E-3</v>
      </c>
      <c r="E37" s="123">
        <f t="shared" si="2"/>
        <v>8.8217343506629773E-3</v>
      </c>
      <c r="F37" s="124">
        <f t="shared" si="2"/>
        <v>8.7286421535969737E-3</v>
      </c>
      <c r="G37" s="4"/>
      <c r="H37" s="4"/>
      <c r="I37" s="4"/>
      <c r="J37" s="4"/>
      <c r="K37" s="4"/>
      <c r="L37" s="4"/>
      <c r="M37" s="4"/>
      <c r="N37" s="4"/>
      <c r="O37" s="4"/>
      <c r="P37" s="4"/>
      <c r="Q37" s="4"/>
      <c r="R37" s="4"/>
    </row>
    <row r="38" spans="1:18" ht="15.75" customHeight="1" x14ac:dyDescent="0.2">
      <c r="A38" s="67" t="s">
        <v>179</v>
      </c>
      <c r="B38" s="122">
        <f t="shared" si="2"/>
        <v>0.22190920444395992</v>
      </c>
      <c r="C38" s="123">
        <f t="shared" si="2"/>
        <v>0.21020953916037804</v>
      </c>
      <c r="D38" s="123">
        <f t="shared" si="2"/>
        <v>0.2030496900221819</v>
      </c>
      <c r="E38" s="123">
        <f t="shared" si="2"/>
        <v>0.20174470878842662</v>
      </c>
      <c r="F38" s="124">
        <f t="shared" si="2"/>
        <v>0.1935819746358744</v>
      </c>
      <c r="G38" s="4"/>
      <c r="H38" s="4"/>
      <c r="I38" s="4"/>
      <c r="J38" s="4"/>
      <c r="K38" s="4"/>
      <c r="L38" s="4"/>
      <c r="M38" s="4"/>
      <c r="N38" s="4"/>
      <c r="O38" s="4"/>
      <c r="P38" s="4"/>
      <c r="Q38" s="4"/>
      <c r="R38" s="4"/>
    </row>
    <row r="39" spans="1:18" ht="15.75" customHeight="1" x14ac:dyDescent="0.2">
      <c r="A39" s="67" t="s">
        <v>180</v>
      </c>
      <c r="B39" s="122">
        <f t="shared" si="2"/>
        <v>0.58940036376363392</v>
      </c>
      <c r="C39" s="123">
        <f t="shared" si="2"/>
        <v>0.60692175250934133</v>
      </c>
      <c r="D39" s="123">
        <f t="shared" si="2"/>
        <v>0.63072917717814692</v>
      </c>
      <c r="E39" s="123">
        <f t="shared" si="2"/>
        <v>0.63331465790269137</v>
      </c>
      <c r="F39" s="124">
        <f t="shared" si="2"/>
        <v>0.63596415990808597</v>
      </c>
      <c r="G39" s="4"/>
      <c r="H39" s="4"/>
      <c r="I39" s="4"/>
      <c r="J39" s="4"/>
      <c r="K39" s="4"/>
      <c r="L39" s="4"/>
      <c r="M39" s="4"/>
      <c r="N39" s="4"/>
      <c r="O39" s="4"/>
      <c r="P39" s="4"/>
      <c r="Q39" s="4"/>
      <c r="R39" s="4"/>
    </row>
    <row r="40" spans="1:18" ht="15.75" customHeight="1" x14ac:dyDescent="0.2">
      <c r="A40" s="67" t="s">
        <v>181</v>
      </c>
      <c r="B40" s="122">
        <f t="shared" si="2"/>
        <v>2.7632265949084567E-2</v>
      </c>
      <c r="C40" s="123">
        <f t="shared" si="2"/>
        <v>2.8016704520477692E-2</v>
      </c>
      <c r="D40" s="123">
        <f t="shared" si="2"/>
        <v>2.7091639313883961E-2</v>
      </c>
      <c r="E40" s="123">
        <f t="shared" si="2"/>
        <v>2.5668127970981846E-2</v>
      </c>
      <c r="F40" s="124">
        <f t="shared" si="2"/>
        <v>2.3144066478104592E-2</v>
      </c>
      <c r="G40" s="4"/>
      <c r="H40" s="4"/>
      <c r="I40" s="4"/>
      <c r="J40" s="4"/>
      <c r="K40" s="4"/>
      <c r="L40" s="4"/>
      <c r="M40" s="4"/>
      <c r="N40" s="4"/>
      <c r="O40" s="4"/>
      <c r="P40" s="4"/>
      <c r="Q40" s="4"/>
      <c r="R40" s="4"/>
    </row>
    <row r="41" spans="1:18" ht="15.75" customHeight="1" x14ac:dyDescent="0.2">
      <c r="A41" s="67" t="s">
        <v>182</v>
      </c>
      <c r="B41" s="122">
        <f t="shared" si="2"/>
        <v>2.4954720798979473E-2</v>
      </c>
      <c r="C41" s="123">
        <f t="shared" si="2"/>
        <v>2.5318704667008571E-2</v>
      </c>
      <c r="D41" s="123">
        <f t="shared" si="2"/>
        <v>2.4570718792600161E-2</v>
      </c>
      <c r="E41" s="123">
        <f t="shared" si="2"/>
        <v>2.347905945140441E-2</v>
      </c>
      <c r="F41" s="124">
        <f t="shared" si="2"/>
        <v>2.0323614008912153E-2</v>
      </c>
      <c r="G41" s="4"/>
      <c r="H41" s="4"/>
      <c r="I41" s="4"/>
      <c r="J41" s="4"/>
      <c r="K41" s="4"/>
      <c r="L41" s="4"/>
      <c r="M41" s="4"/>
      <c r="N41" s="4"/>
      <c r="O41" s="4"/>
      <c r="P41" s="4"/>
      <c r="Q41" s="4"/>
      <c r="R41" s="4"/>
    </row>
    <row r="42" spans="1:18" ht="15.75" customHeight="1" x14ac:dyDescent="0.2">
      <c r="A42" s="67" t="s">
        <v>183</v>
      </c>
      <c r="B42" s="122">
        <f t="shared" si="2"/>
        <v>2.2510504583383539E-3</v>
      </c>
      <c r="C42" s="123">
        <f t="shared" si="2"/>
        <v>2.4195911788409408E-3</v>
      </c>
      <c r="D42" s="123">
        <f t="shared" si="2"/>
        <v>2.1741563447753281E-3</v>
      </c>
      <c r="E42" s="123">
        <f t="shared" si="2"/>
        <v>1.7924562812019276E-3</v>
      </c>
      <c r="F42" s="124">
        <f t="shared" si="2"/>
        <v>1.7393455114114629E-3</v>
      </c>
      <c r="G42" s="4"/>
      <c r="H42" s="4"/>
      <c r="I42" s="4"/>
      <c r="J42" s="4"/>
      <c r="K42" s="4"/>
      <c r="L42" s="4"/>
      <c r="M42" s="4"/>
      <c r="N42" s="4"/>
      <c r="O42" s="4"/>
      <c r="P42" s="4"/>
      <c r="Q42" s="4"/>
      <c r="R42" s="4"/>
    </row>
    <row r="43" spans="1:18" ht="15.75" customHeight="1" x14ac:dyDescent="0.2">
      <c r="A43" s="67" t="s">
        <v>550</v>
      </c>
      <c r="B43" s="122">
        <f t="shared" si="2"/>
        <v>1.3483352363029221E-3</v>
      </c>
      <c r="C43" s="123">
        <f t="shared" si="2"/>
        <v>1.4854568100227123E-3</v>
      </c>
      <c r="D43" s="123">
        <f t="shared" si="2"/>
        <v>1.5283310001669606E-3</v>
      </c>
      <c r="E43" s="123">
        <f t="shared" si="2"/>
        <v>1.3034295406806713E-3</v>
      </c>
      <c r="F43" s="124">
        <f t="shared" si="2"/>
        <v>9.5743789618979609E-4</v>
      </c>
      <c r="G43" s="4"/>
      <c r="H43" s="4"/>
      <c r="I43" s="4"/>
      <c r="J43" s="4"/>
      <c r="K43" s="4"/>
      <c r="L43" s="4"/>
      <c r="M43" s="4"/>
      <c r="N43" s="4"/>
      <c r="O43" s="4"/>
      <c r="P43" s="4"/>
      <c r="Q43" s="4"/>
      <c r="R43" s="4"/>
    </row>
    <row r="44" spans="1:18" ht="15.75" customHeight="1" x14ac:dyDescent="0.2">
      <c r="A44" s="67" t="s">
        <v>184</v>
      </c>
      <c r="B44" s="122">
        <f t="shared" si="2"/>
        <v>7.7935689190558972E-3</v>
      </c>
      <c r="C44" s="123">
        <f t="shared" si="2"/>
        <v>7.0701150267418857E-3</v>
      </c>
      <c r="D44" s="123">
        <f t="shared" si="2"/>
        <v>6.3940378578413656E-3</v>
      </c>
      <c r="E44" s="123">
        <f t="shared" si="2"/>
        <v>5.6218822138664106E-3</v>
      </c>
      <c r="F44" s="124">
        <f t="shared" si="2"/>
        <v>4.7832001563815228E-3</v>
      </c>
      <c r="G44" s="4"/>
      <c r="H44" s="4"/>
      <c r="I44" s="4"/>
      <c r="J44" s="4"/>
      <c r="K44" s="4"/>
      <c r="L44" s="4"/>
      <c r="M44" s="4"/>
      <c r="N44" s="4"/>
      <c r="O44" s="4"/>
      <c r="P44" s="4"/>
      <c r="Q44" s="4"/>
      <c r="R44" s="4"/>
    </row>
    <row r="45" spans="1:18" ht="15.75" customHeight="1" x14ac:dyDescent="0.2">
      <c r="A45" s="67" t="s">
        <v>185</v>
      </c>
      <c r="B45" s="122">
        <f t="shared" si="2"/>
        <v>6.9233667452717423E-4</v>
      </c>
      <c r="C45" s="123">
        <f t="shared" si="2"/>
        <v>7.0334823063960725E-4</v>
      </c>
      <c r="D45" s="123">
        <f t="shared" si="2"/>
        <v>6.9352835301694012E-4</v>
      </c>
      <c r="E45" s="123">
        <f t="shared" si="2"/>
        <v>7.1043648524544718E-4</v>
      </c>
      <c r="F45" s="124">
        <f t="shared" si="2"/>
        <v>6.3430260622573996E-4</v>
      </c>
      <c r="G45" s="4"/>
      <c r="H45" s="4"/>
      <c r="I45" s="4"/>
      <c r="J45" s="4"/>
      <c r="K45" s="4"/>
      <c r="L45" s="4"/>
      <c r="M45" s="4"/>
      <c r="N45" s="4"/>
      <c r="O45" s="4"/>
      <c r="P45" s="4"/>
      <c r="Q45" s="4"/>
      <c r="R45" s="4"/>
    </row>
    <row r="46" spans="1:18" ht="15.75" customHeight="1" x14ac:dyDescent="0.2">
      <c r="A46" s="67" t="s">
        <v>186</v>
      </c>
      <c r="B46" s="122">
        <f t="shared" si="2"/>
        <v>2.0464095075803216E-4</v>
      </c>
      <c r="C46" s="123">
        <f t="shared" si="2"/>
        <v>2.3078613817862116E-4</v>
      </c>
      <c r="D46" s="123">
        <f t="shared" si="2"/>
        <v>2.3668031095022557E-4</v>
      </c>
      <c r="E46" s="123">
        <f t="shared" si="2"/>
        <v>1.7905309790738913E-4</v>
      </c>
      <c r="F46" s="124">
        <f t="shared" si="2"/>
        <v>1.4760500899592689E-4</v>
      </c>
      <c r="G46" s="4"/>
      <c r="H46" s="4"/>
      <c r="I46" s="4"/>
      <c r="J46" s="4"/>
      <c r="K46" s="4"/>
      <c r="L46" s="4"/>
      <c r="M46" s="4"/>
      <c r="N46" s="4"/>
      <c r="O46" s="4"/>
      <c r="P46" s="4"/>
      <c r="Q46" s="4"/>
      <c r="R46" s="4"/>
    </row>
    <row r="47" spans="1:18" ht="15.75" customHeight="1" x14ac:dyDescent="0.2">
      <c r="A47" s="67" t="s">
        <v>187</v>
      </c>
      <c r="B47" s="122">
        <f t="shared" si="2"/>
        <v>9.6888883788802897E-3</v>
      </c>
      <c r="C47" s="123">
        <f t="shared" si="2"/>
        <v>1.0143600263755586E-2</v>
      </c>
      <c r="D47" s="123">
        <f t="shared" si="2"/>
        <v>9.9552509086505737E-3</v>
      </c>
      <c r="E47" s="123">
        <f t="shared" si="2"/>
        <v>9.2202718911665212E-3</v>
      </c>
      <c r="F47" s="124">
        <f t="shared" si="2"/>
        <v>8.2439392186508895E-3</v>
      </c>
      <c r="G47" s="4"/>
      <c r="H47" s="4"/>
      <c r="I47" s="4"/>
      <c r="J47" s="4"/>
      <c r="K47" s="4"/>
      <c r="L47" s="4"/>
      <c r="M47" s="4"/>
      <c r="N47" s="4"/>
      <c r="O47" s="4"/>
      <c r="P47" s="4"/>
      <c r="Q47" s="4"/>
      <c r="R47" s="4"/>
    </row>
    <row r="48" spans="1:18" ht="15.75" customHeight="1" x14ac:dyDescent="0.2">
      <c r="A48" s="67" t="s">
        <v>188</v>
      </c>
      <c r="B48" s="122">
        <f t="shared" si="2"/>
        <v>2.7255497095819779E-2</v>
      </c>
      <c r="C48" s="123">
        <f t="shared" si="2"/>
        <v>2.1712213348963293E-2</v>
      </c>
      <c r="D48" s="123">
        <f t="shared" si="2"/>
        <v>2.1651661624214048E-2</v>
      </c>
      <c r="E48" s="123">
        <f t="shared" si="2"/>
        <v>2.3721647519537002E-2</v>
      </c>
      <c r="F48" s="124">
        <f t="shared" si="2"/>
        <v>2.2884760381219855E-2</v>
      </c>
      <c r="G48" s="4"/>
      <c r="H48" s="4"/>
      <c r="I48" s="4"/>
      <c r="J48" s="4"/>
      <c r="K48" s="4"/>
      <c r="L48" s="4"/>
      <c r="M48" s="4"/>
      <c r="N48" s="4"/>
      <c r="O48" s="4"/>
      <c r="P48" s="4"/>
      <c r="Q48" s="4"/>
      <c r="R48" s="4"/>
    </row>
    <row r="49" spans="1:18" ht="15.75" customHeight="1" x14ac:dyDescent="0.2">
      <c r="A49" s="67" t="s">
        <v>189</v>
      </c>
      <c r="B49" s="122">
        <f t="shared" si="2"/>
        <v>7.6394188196998475E-2</v>
      </c>
      <c r="C49" s="123">
        <f t="shared" si="2"/>
        <v>7.6188731775221633E-2</v>
      </c>
      <c r="D49" s="123">
        <f t="shared" si="2"/>
        <v>6.2984483679149564E-2</v>
      </c>
      <c r="E49" s="123">
        <f t="shared" si="2"/>
        <v>6.4233854897679812E-2</v>
      </c>
      <c r="F49" s="124">
        <f t="shared" si="2"/>
        <v>7.8649533847424291E-2</v>
      </c>
      <c r="G49" s="4"/>
      <c r="H49" s="4"/>
      <c r="I49" s="4"/>
      <c r="J49" s="4"/>
      <c r="K49" s="4"/>
      <c r="L49" s="4"/>
      <c r="M49" s="4"/>
      <c r="N49" s="4"/>
      <c r="O49" s="4"/>
      <c r="P49" s="4"/>
      <c r="Q49" s="4"/>
      <c r="R49" s="4"/>
    </row>
    <row r="50" spans="1:18" ht="15.75" customHeight="1" x14ac:dyDescent="0.2">
      <c r="A50" s="117" t="s">
        <v>190</v>
      </c>
      <c r="B50" s="125" t="e">
        <f t="shared" si="2"/>
        <v>#N/A</v>
      </c>
      <c r="C50" s="126" t="e">
        <f t="shared" si="2"/>
        <v>#N/A</v>
      </c>
      <c r="D50" s="126" t="e">
        <f t="shared" si="2"/>
        <v>#N/A</v>
      </c>
      <c r="E50" s="126" t="e">
        <f t="shared" si="2"/>
        <v>#N/A</v>
      </c>
      <c r="F50" s="127" t="e">
        <f t="shared" si="2"/>
        <v>#N/A</v>
      </c>
      <c r="G50" s="4"/>
      <c r="H50" s="4"/>
      <c r="I50" s="4"/>
      <c r="J50" s="4"/>
      <c r="K50" s="4"/>
      <c r="L50" s="4"/>
      <c r="M50" s="4"/>
      <c r="N50" s="4"/>
      <c r="O50" s="4"/>
      <c r="P50" s="4"/>
      <c r="Q50" s="4"/>
      <c r="R50" s="4"/>
    </row>
    <row r="51" spans="1:18" ht="15.75" customHeight="1" x14ac:dyDescent="0.2">
      <c r="A51" s="4"/>
      <c r="B51" s="4"/>
      <c r="C51" s="4"/>
      <c r="D51" s="4"/>
      <c r="E51" s="4"/>
      <c r="F51" s="4"/>
      <c r="G51" s="4"/>
      <c r="H51" s="4"/>
      <c r="I51" s="4"/>
      <c r="J51" s="4"/>
      <c r="K51" s="4"/>
      <c r="L51" s="4"/>
      <c r="M51" s="4"/>
      <c r="N51" s="4"/>
      <c r="O51" s="4"/>
      <c r="P51" s="4"/>
      <c r="Q51" s="4"/>
      <c r="R51" s="4"/>
    </row>
    <row r="52" spans="1:18" ht="15.75" customHeight="1" x14ac:dyDescent="0.2">
      <c r="A52" s="4"/>
      <c r="B52" s="4"/>
      <c r="C52" s="4"/>
      <c r="D52" s="4"/>
      <c r="E52" s="4"/>
      <c r="F52" s="4"/>
      <c r="G52" s="4"/>
      <c r="H52" s="4"/>
      <c r="I52" s="4"/>
      <c r="J52" s="4"/>
      <c r="K52" s="4"/>
      <c r="L52" s="4"/>
      <c r="M52" s="4"/>
      <c r="N52" s="4"/>
      <c r="O52" s="4"/>
      <c r="P52" s="4"/>
      <c r="Q52" s="4"/>
      <c r="R52" s="4"/>
    </row>
    <row r="53" spans="1:18" ht="15.75" customHeight="1" x14ac:dyDescent="0.2">
      <c r="A53" s="4"/>
      <c r="B53" s="4"/>
      <c r="C53" s="4"/>
      <c r="D53" s="4"/>
      <c r="E53" s="4"/>
      <c r="F53" s="4"/>
      <c r="G53" s="4"/>
      <c r="H53" s="4"/>
      <c r="I53" s="4"/>
      <c r="J53" s="4"/>
      <c r="K53" s="4"/>
      <c r="L53" s="4"/>
      <c r="M53" s="4"/>
      <c r="N53" s="4"/>
      <c r="O53" s="4"/>
      <c r="P53" s="4"/>
      <c r="Q53" s="4"/>
      <c r="R53" s="4"/>
    </row>
    <row r="54" spans="1:18" ht="15.75" customHeight="1" x14ac:dyDescent="0.2">
      <c r="A54" s="4"/>
      <c r="B54" s="4"/>
      <c r="C54" s="4"/>
      <c r="D54" s="4"/>
      <c r="E54" s="4"/>
      <c r="F54" s="4"/>
      <c r="G54" s="4"/>
      <c r="H54" s="4"/>
      <c r="I54" s="4"/>
      <c r="J54" s="4"/>
      <c r="K54" s="4"/>
      <c r="L54" s="4"/>
      <c r="M54" s="4"/>
      <c r="N54" s="4"/>
      <c r="O54" s="4"/>
      <c r="P54" s="4"/>
      <c r="Q54" s="4"/>
      <c r="R54" s="4"/>
    </row>
    <row r="55" spans="1:18" ht="15.75" customHeight="1" x14ac:dyDescent="0.2">
      <c r="A55" s="4"/>
      <c r="B55" s="4"/>
      <c r="C55" s="4"/>
      <c r="D55" s="4"/>
      <c r="E55" s="4"/>
      <c r="F55" s="4"/>
      <c r="G55" s="4"/>
      <c r="H55" s="4"/>
      <c r="I55" s="4"/>
      <c r="J55" s="4"/>
      <c r="K55" s="4"/>
      <c r="L55" s="4"/>
      <c r="M55" s="4"/>
      <c r="N55" s="4"/>
      <c r="O55" s="4"/>
      <c r="P55" s="4"/>
      <c r="Q55" s="4"/>
      <c r="R55" s="4"/>
    </row>
    <row r="56" spans="1:18" ht="15.75" customHeight="1" x14ac:dyDescent="0.2">
      <c r="A56" s="4"/>
      <c r="B56" s="4"/>
      <c r="C56" s="4"/>
      <c r="D56" s="4"/>
      <c r="E56" s="4"/>
      <c r="F56" s="4"/>
      <c r="G56" s="4"/>
      <c r="H56" s="4"/>
      <c r="I56" s="4"/>
      <c r="J56" s="4"/>
      <c r="K56" s="4"/>
      <c r="L56" s="4"/>
      <c r="M56" s="4"/>
      <c r="N56" s="4"/>
      <c r="O56" s="4"/>
      <c r="P56" s="4"/>
      <c r="Q56" s="4"/>
      <c r="R56" s="4"/>
    </row>
    <row r="57" spans="1:18" ht="15.75" customHeight="1" x14ac:dyDescent="0.2">
      <c r="A57" s="4"/>
      <c r="B57" s="4"/>
      <c r="C57" s="4"/>
      <c r="D57" s="4"/>
      <c r="E57" s="4"/>
      <c r="F57" s="4"/>
      <c r="G57" s="4"/>
      <c r="H57" s="4"/>
      <c r="I57" s="4"/>
      <c r="J57" s="4"/>
      <c r="K57" s="4"/>
      <c r="L57" s="4"/>
      <c r="M57" s="4"/>
      <c r="N57" s="4"/>
      <c r="O57" s="4"/>
      <c r="P57" s="4"/>
      <c r="Q57" s="4"/>
      <c r="R57" s="4"/>
    </row>
    <row r="58" spans="1:18" ht="15.75" customHeight="1" x14ac:dyDescent="0.2">
      <c r="A58" s="4"/>
      <c r="B58" s="4"/>
      <c r="C58" s="4"/>
      <c r="D58" s="4"/>
      <c r="E58" s="4"/>
      <c r="F58" s="4"/>
      <c r="G58" s="4"/>
      <c r="H58" s="4"/>
      <c r="I58" s="4"/>
      <c r="J58" s="4"/>
      <c r="K58" s="4"/>
      <c r="L58" s="4"/>
      <c r="M58" s="4"/>
      <c r="N58" s="4"/>
      <c r="O58" s="4"/>
      <c r="P58" s="4"/>
      <c r="Q58" s="4"/>
      <c r="R58" s="4"/>
    </row>
    <row r="59" spans="1:18" ht="15.75" customHeight="1" x14ac:dyDescent="0.2">
      <c r="A59" s="4"/>
      <c r="B59" s="4"/>
      <c r="C59" s="4"/>
      <c r="D59" s="4"/>
      <c r="E59" s="4"/>
      <c r="F59" s="4"/>
      <c r="G59" s="4"/>
      <c r="H59" s="4"/>
      <c r="I59" s="4"/>
      <c r="J59" s="4"/>
      <c r="K59" s="4"/>
      <c r="L59" s="4"/>
      <c r="M59" s="4"/>
      <c r="N59" s="4"/>
      <c r="O59" s="4"/>
      <c r="P59" s="4"/>
      <c r="Q59" s="4"/>
      <c r="R59" s="4"/>
    </row>
    <row r="60" spans="1:18" ht="15.75" customHeight="1" x14ac:dyDescent="0.2">
      <c r="A60" s="4"/>
      <c r="B60" s="4"/>
      <c r="C60" s="4"/>
      <c r="D60" s="4"/>
      <c r="E60" s="4"/>
      <c r="F60" s="4"/>
      <c r="G60" s="4"/>
      <c r="H60" s="4"/>
      <c r="I60" s="4"/>
      <c r="J60" s="4"/>
      <c r="K60" s="4"/>
      <c r="L60" s="4"/>
      <c r="M60" s="4"/>
      <c r="N60" s="4"/>
      <c r="O60" s="4"/>
      <c r="P60" s="4"/>
      <c r="Q60" s="4"/>
      <c r="R60" s="4"/>
    </row>
    <row r="61" spans="1:18" ht="15.75" customHeight="1" x14ac:dyDescent="0.2">
      <c r="A61" s="4"/>
      <c r="B61" s="4"/>
      <c r="C61" s="4"/>
      <c r="D61" s="4"/>
      <c r="E61" s="4"/>
      <c r="F61" s="4"/>
      <c r="G61" s="4"/>
      <c r="H61" s="4"/>
      <c r="I61" s="4"/>
      <c r="J61" s="4"/>
      <c r="K61" s="4"/>
      <c r="L61" s="4"/>
      <c r="M61" s="4"/>
      <c r="N61" s="4"/>
      <c r="O61" s="4"/>
      <c r="P61" s="4"/>
      <c r="Q61" s="4"/>
      <c r="R61" s="4"/>
    </row>
    <row r="62" spans="1:18" ht="15.75" customHeight="1" x14ac:dyDescent="0.2">
      <c r="A62" s="4"/>
      <c r="B62" s="4"/>
      <c r="C62" s="4"/>
      <c r="D62" s="4"/>
      <c r="E62" s="4"/>
      <c r="F62" s="4"/>
      <c r="G62" s="4"/>
      <c r="H62" s="4"/>
      <c r="I62" s="4"/>
      <c r="J62" s="4"/>
      <c r="K62" s="4"/>
      <c r="L62" s="4"/>
      <c r="M62" s="4"/>
      <c r="N62" s="4"/>
      <c r="O62" s="4"/>
      <c r="P62" s="4"/>
      <c r="Q62" s="4"/>
      <c r="R62" s="4"/>
    </row>
    <row r="63" spans="1:18" ht="15.75" customHeight="1" x14ac:dyDescent="0.2">
      <c r="A63" s="4"/>
      <c r="B63" s="4"/>
      <c r="C63" s="4"/>
      <c r="D63" s="4"/>
      <c r="E63" s="4"/>
      <c r="F63" s="4"/>
      <c r="G63" s="4"/>
      <c r="H63" s="4"/>
      <c r="I63" s="4"/>
      <c r="J63" s="4"/>
      <c r="K63" s="4"/>
      <c r="L63" s="4"/>
      <c r="M63" s="4"/>
      <c r="N63" s="4"/>
      <c r="O63" s="4"/>
      <c r="P63" s="4"/>
      <c r="Q63" s="4"/>
      <c r="R63" s="4"/>
    </row>
    <row r="64" spans="1:18" ht="15.75" customHeight="1" x14ac:dyDescent="0.2">
      <c r="A64" s="4"/>
      <c r="B64" s="4"/>
      <c r="C64" s="4"/>
      <c r="D64" s="4"/>
      <c r="E64" s="4"/>
      <c r="F64" s="4"/>
      <c r="G64" s="4"/>
      <c r="H64" s="4"/>
      <c r="I64" s="4"/>
      <c r="J64" s="4"/>
      <c r="K64" s="4"/>
      <c r="L64" s="4"/>
      <c r="M64" s="4"/>
      <c r="N64" s="4"/>
      <c r="O64" s="4"/>
      <c r="P64" s="4"/>
      <c r="Q64" s="4"/>
      <c r="R64" s="4"/>
    </row>
    <row r="65" spans="1:18" ht="15.75" customHeight="1" x14ac:dyDescent="0.2">
      <c r="A65" s="4"/>
      <c r="B65" s="4"/>
      <c r="C65" s="4"/>
      <c r="D65" s="4"/>
      <c r="E65" s="4"/>
      <c r="F65" s="4"/>
      <c r="G65" s="4"/>
      <c r="H65" s="4"/>
      <c r="I65" s="4"/>
      <c r="J65" s="4"/>
      <c r="K65" s="4"/>
      <c r="L65" s="4"/>
      <c r="M65" s="4"/>
      <c r="N65" s="4"/>
      <c r="O65" s="4"/>
      <c r="P65" s="4"/>
      <c r="Q65" s="4"/>
      <c r="R65" s="4"/>
    </row>
    <row r="66" spans="1:18" ht="15.75" customHeight="1" x14ac:dyDescent="0.2">
      <c r="A66" s="4"/>
      <c r="B66" s="4"/>
      <c r="C66" s="4"/>
      <c r="D66" s="4"/>
      <c r="E66" s="4"/>
      <c r="F66" s="4"/>
      <c r="G66" s="4"/>
      <c r="H66" s="4"/>
      <c r="I66" s="4"/>
      <c r="J66" s="4"/>
      <c r="K66" s="4"/>
      <c r="L66" s="4"/>
      <c r="M66" s="4"/>
      <c r="N66" s="4"/>
      <c r="O66" s="4"/>
      <c r="P66" s="4"/>
      <c r="Q66" s="4"/>
      <c r="R66" s="4"/>
    </row>
    <row r="67" spans="1:18" ht="15.75" customHeight="1" x14ac:dyDescent="0.2">
      <c r="A67" s="4"/>
      <c r="B67" s="4"/>
      <c r="C67" s="4"/>
      <c r="D67" s="4"/>
      <c r="E67" s="4"/>
      <c r="F67" s="4"/>
      <c r="G67" s="4"/>
      <c r="H67" s="4"/>
      <c r="I67" s="4"/>
      <c r="J67" s="4"/>
      <c r="K67" s="4"/>
      <c r="L67" s="4"/>
      <c r="M67" s="4"/>
      <c r="N67" s="4"/>
      <c r="O67" s="4"/>
      <c r="P67" s="4"/>
      <c r="Q67" s="4"/>
      <c r="R67" s="4"/>
    </row>
    <row r="68" spans="1:18" ht="15.75" customHeight="1" x14ac:dyDescent="0.2"/>
    <row r="69" spans="1:18" ht="15.75" customHeight="1" x14ac:dyDescent="0.2"/>
    <row r="70" spans="1:18" ht="15.75" customHeight="1" x14ac:dyDescent="0.2"/>
    <row r="71" spans="1:18" ht="15.75" customHeight="1" x14ac:dyDescent="0.2"/>
    <row r="72" spans="1:18" ht="15.75" customHeight="1" x14ac:dyDescent="0.2"/>
    <row r="73" spans="1:18" ht="15.75" customHeight="1" x14ac:dyDescent="0.2"/>
    <row r="74" spans="1:18" ht="15.75" customHeight="1" x14ac:dyDescent="0.2"/>
    <row r="75" spans="1:18" ht="15.75" customHeight="1" x14ac:dyDescent="0.2"/>
    <row r="76" spans="1:18" ht="15.75" customHeight="1" x14ac:dyDescent="0.2"/>
    <row r="77" spans="1:18" ht="15.75" customHeight="1" x14ac:dyDescent="0.2"/>
    <row r="78" spans="1:18" ht="15.75" customHeight="1" x14ac:dyDescent="0.2"/>
    <row r="79" spans="1:18" ht="15.75" customHeight="1" x14ac:dyDescent="0.2"/>
    <row r="80" spans="1:18" ht="15.75" customHeight="1" x14ac:dyDescent="0.2"/>
    <row r="81" ht="15.75" customHeight="1" x14ac:dyDescent="0.2"/>
    <row r="82" ht="15.75" customHeight="1" x14ac:dyDescent="0.2"/>
  </sheetData>
  <mergeCells count="7">
    <mergeCell ref="A32:A35"/>
    <mergeCell ref="B32:F33"/>
    <mergeCell ref="A3:F3"/>
    <mergeCell ref="A8:A11"/>
    <mergeCell ref="B8:F9"/>
    <mergeCell ref="A29:F29"/>
    <mergeCell ref="B7:F7"/>
  </mergeCells>
  <printOptions horizontalCentered="1"/>
  <pageMargins left="0.70866141732283472" right="0.39370078740157483" top="0.39370078740157483" bottom="0.39370078740157483" header="0.11811023622047245" footer="0.11811023622047245"/>
  <pageSetup paperSize="9" scale="69" orientation="landscape" r:id="rId1"/>
  <headerFooter alignWithMargins="0">
    <oddFooter>&amp;R&amp;7&amp;P von &amp;N</oddFoot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Tabelle20">
    <tabColor rgb="FFFF0000"/>
  </sheetPr>
  <dimension ref="A1:L27"/>
  <sheetViews>
    <sheetView workbookViewId="0">
      <selection sqref="A1:G1"/>
    </sheetView>
  </sheetViews>
  <sheetFormatPr baseColWidth="10" defaultColWidth="9.140625" defaultRowHeight="12.75" x14ac:dyDescent="0.2"/>
  <sheetData>
    <row r="1" spans="1:12" ht="22.5" x14ac:dyDescent="0.2">
      <c r="A1" s="390" t="s">
        <v>241</v>
      </c>
    </row>
    <row r="3" spans="1:12" x14ac:dyDescent="0.2">
      <c r="A3" s="391" t="s">
        <v>275</v>
      </c>
    </row>
    <row r="4" spans="1:12" x14ac:dyDescent="0.2">
      <c r="A4" s="391" t="s">
        <v>421</v>
      </c>
    </row>
    <row r="6" spans="1:12" ht="12.75" customHeight="1" x14ac:dyDescent="0.2">
      <c r="A6" s="423"/>
      <c r="B6" s="423"/>
      <c r="C6" s="524" t="s">
        <v>278</v>
      </c>
      <c r="D6" s="524"/>
      <c r="E6" s="524"/>
      <c r="F6" s="524"/>
      <c r="G6" s="524"/>
      <c r="H6" s="524"/>
      <c r="I6" s="524"/>
      <c r="J6" s="524"/>
      <c r="K6" s="524"/>
      <c r="L6" s="524"/>
    </row>
    <row r="7" spans="1:12" ht="12.75" customHeight="1" x14ac:dyDescent="0.2">
      <c r="A7" s="423" t="s">
        <v>175</v>
      </c>
      <c r="B7" s="423"/>
      <c r="C7" s="524" t="s">
        <v>443</v>
      </c>
      <c r="D7" s="524"/>
      <c r="E7" s="524" t="s">
        <v>464</v>
      </c>
      <c r="F7" s="524"/>
      <c r="G7" s="524" t="s">
        <v>476</v>
      </c>
      <c r="H7" s="524"/>
      <c r="I7" s="524" t="s">
        <v>490</v>
      </c>
      <c r="J7" s="524"/>
      <c r="K7" s="524" t="s">
        <v>502</v>
      </c>
      <c r="L7" s="524"/>
    </row>
    <row r="8" spans="1:12" ht="52.5" x14ac:dyDescent="0.2">
      <c r="A8" s="423" t="s">
        <v>276</v>
      </c>
      <c r="B8" s="423"/>
      <c r="C8" s="421" t="s">
        <v>271</v>
      </c>
      <c r="D8" s="421" t="s">
        <v>272</v>
      </c>
      <c r="E8" s="421" t="s">
        <v>271</v>
      </c>
      <c r="F8" s="421" t="s">
        <v>272</v>
      </c>
      <c r="G8" s="421" t="s">
        <v>271</v>
      </c>
      <c r="H8" s="421" t="s">
        <v>272</v>
      </c>
      <c r="I8" s="421" t="s">
        <v>271</v>
      </c>
      <c r="J8" s="421" t="s">
        <v>272</v>
      </c>
      <c r="K8" s="421" t="s">
        <v>271</v>
      </c>
      <c r="L8" s="421" t="s">
        <v>272</v>
      </c>
    </row>
    <row r="9" spans="1:12" x14ac:dyDescent="0.2">
      <c r="A9" s="422" t="s">
        <v>271</v>
      </c>
      <c r="B9" s="424"/>
      <c r="C9" s="415">
        <v>433543</v>
      </c>
      <c r="D9" s="415">
        <v>24614</v>
      </c>
      <c r="E9" s="415">
        <v>422400</v>
      </c>
      <c r="F9" s="415">
        <v>22685</v>
      </c>
      <c r="G9" s="415">
        <v>422059</v>
      </c>
      <c r="H9" s="415">
        <v>26381</v>
      </c>
      <c r="I9" s="415">
        <v>431552</v>
      </c>
      <c r="J9" s="415">
        <v>31151</v>
      </c>
      <c r="K9" s="415">
        <v>444335</v>
      </c>
      <c r="L9" s="415">
        <v>39868</v>
      </c>
    </row>
    <row r="10" spans="1:12" ht="12.75" customHeight="1" x14ac:dyDescent="0.2">
      <c r="A10" s="422" t="s">
        <v>124</v>
      </c>
      <c r="B10" s="424"/>
      <c r="C10" s="415">
        <v>356201</v>
      </c>
      <c r="D10" s="415">
        <v>17939</v>
      </c>
      <c r="E10" s="415">
        <v>345595</v>
      </c>
      <c r="F10" s="415">
        <v>16388</v>
      </c>
      <c r="G10" s="415">
        <v>345163</v>
      </c>
      <c r="H10" s="415">
        <v>19144</v>
      </c>
      <c r="I10" s="415">
        <v>353213</v>
      </c>
      <c r="J10" s="415">
        <v>23105</v>
      </c>
      <c r="K10" s="415">
        <v>363133</v>
      </c>
      <c r="L10" s="415">
        <v>30453</v>
      </c>
    </row>
    <row r="11" spans="1:12" ht="12.75" customHeight="1" x14ac:dyDescent="0.2">
      <c r="A11" s="422" t="s">
        <v>108</v>
      </c>
      <c r="B11" s="424"/>
      <c r="C11" s="415">
        <v>14782</v>
      </c>
      <c r="D11" s="415">
        <v>1834</v>
      </c>
      <c r="E11" s="415">
        <v>13662</v>
      </c>
      <c r="F11" s="415">
        <v>1407</v>
      </c>
      <c r="G11" s="415">
        <v>13123</v>
      </c>
      <c r="H11" s="415">
        <v>2032</v>
      </c>
      <c r="I11" s="415">
        <v>14780</v>
      </c>
      <c r="J11" s="415">
        <v>1731</v>
      </c>
      <c r="K11" s="415">
        <v>14811</v>
      </c>
      <c r="L11" s="415">
        <v>2228</v>
      </c>
    </row>
    <row r="12" spans="1:12" ht="12.75" customHeight="1" x14ac:dyDescent="0.2">
      <c r="A12" s="422" t="s">
        <v>109</v>
      </c>
      <c r="B12" s="424"/>
      <c r="C12" s="415">
        <v>7787</v>
      </c>
      <c r="D12" s="415">
        <v>999</v>
      </c>
      <c r="E12" s="415">
        <v>6730</v>
      </c>
      <c r="F12" s="415">
        <v>716</v>
      </c>
      <c r="G12" s="415">
        <v>6246</v>
      </c>
      <c r="H12" s="415">
        <v>758</v>
      </c>
      <c r="I12" s="415">
        <v>7038</v>
      </c>
      <c r="J12" s="415">
        <v>1024</v>
      </c>
      <c r="K12" s="415">
        <v>8077</v>
      </c>
      <c r="L12" s="415">
        <v>1408</v>
      </c>
    </row>
    <row r="13" spans="1:12" ht="12.75" customHeight="1" x14ac:dyDescent="0.2">
      <c r="A13" s="422" t="s">
        <v>110</v>
      </c>
      <c r="B13" s="424"/>
      <c r="C13" s="415">
        <v>45926</v>
      </c>
      <c r="D13" s="415">
        <v>2387</v>
      </c>
      <c r="E13" s="415">
        <v>44818</v>
      </c>
      <c r="F13" s="415">
        <v>2376</v>
      </c>
      <c r="G13" s="415">
        <v>45412</v>
      </c>
      <c r="H13" s="415">
        <v>2679</v>
      </c>
      <c r="I13" s="415">
        <v>46064</v>
      </c>
      <c r="J13" s="415">
        <v>3379</v>
      </c>
      <c r="K13" s="415">
        <v>47472</v>
      </c>
      <c r="L13" s="415">
        <v>4234</v>
      </c>
    </row>
    <row r="14" spans="1:12" ht="12.75" customHeight="1" x14ac:dyDescent="0.2">
      <c r="A14" s="422" t="s">
        <v>111</v>
      </c>
      <c r="B14" s="424"/>
      <c r="C14" s="415">
        <v>4726</v>
      </c>
      <c r="D14" s="415">
        <v>335</v>
      </c>
      <c r="E14" s="415">
        <v>4709</v>
      </c>
      <c r="F14" s="415">
        <v>262</v>
      </c>
      <c r="G14" s="415">
        <v>4533</v>
      </c>
      <c r="H14" s="415">
        <v>396</v>
      </c>
      <c r="I14" s="415">
        <v>4657</v>
      </c>
      <c r="J14" s="415">
        <v>363</v>
      </c>
      <c r="K14" s="415">
        <v>4729</v>
      </c>
      <c r="L14" s="415">
        <v>429</v>
      </c>
    </row>
    <row r="15" spans="1:12" ht="12.75" customHeight="1" x14ac:dyDescent="0.2">
      <c r="A15" s="422" t="s">
        <v>112</v>
      </c>
      <c r="B15" s="424"/>
      <c r="C15" s="415">
        <v>107529</v>
      </c>
      <c r="D15" s="415">
        <v>6993</v>
      </c>
      <c r="E15" s="415">
        <v>105286</v>
      </c>
      <c r="F15" s="415">
        <v>6680</v>
      </c>
      <c r="G15" s="415">
        <v>103697</v>
      </c>
      <c r="H15" s="415">
        <v>7590</v>
      </c>
      <c r="I15" s="415">
        <v>105734</v>
      </c>
      <c r="J15" s="415">
        <v>9660</v>
      </c>
      <c r="K15" s="415">
        <v>108910</v>
      </c>
      <c r="L15" s="415">
        <v>12437</v>
      </c>
    </row>
    <row r="16" spans="1:12" ht="12.75" customHeight="1" x14ac:dyDescent="0.2">
      <c r="A16" s="422" t="s">
        <v>113</v>
      </c>
      <c r="B16" s="424"/>
      <c r="C16" s="415">
        <v>35242</v>
      </c>
      <c r="D16" s="415">
        <v>1956</v>
      </c>
      <c r="E16" s="415">
        <v>33722</v>
      </c>
      <c r="F16" s="415">
        <v>1704</v>
      </c>
      <c r="G16" s="415">
        <v>34636</v>
      </c>
      <c r="H16" s="415">
        <v>2009</v>
      </c>
      <c r="I16" s="415">
        <v>34658</v>
      </c>
      <c r="J16" s="415">
        <v>2416</v>
      </c>
      <c r="K16" s="415">
        <v>36273</v>
      </c>
      <c r="L16" s="415">
        <v>3642</v>
      </c>
    </row>
    <row r="17" spans="1:12" ht="12.75" customHeight="1" x14ac:dyDescent="0.2">
      <c r="A17" s="422" t="s">
        <v>114</v>
      </c>
      <c r="B17" s="424"/>
      <c r="C17" s="415">
        <v>21573</v>
      </c>
      <c r="D17" s="415">
        <v>1148</v>
      </c>
      <c r="E17" s="415">
        <v>20107</v>
      </c>
      <c r="F17" s="415">
        <v>1106</v>
      </c>
      <c r="G17" s="415">
        <v>20526</v>
      </c>
      <c r="H17" s="415">
        <v>1268</v>
      </c>
      <c r="I17" s="415">
        <v>20346</v>
      </c>
      <c r="J17" s="415">
        <v>1463</v>
      </c>
      <c r="K17" s="415">
        <v>20912</v>
      </c>
      <c r="L17" s="415">
        <v>1372</v>
      </c>
    </row>
    <row r="18" spans="1:12" ht="12.75" customHeight="1" x14ac:dyDescent="0.2">
      <c r="A18" s="422" t="s">
        <v>115</v>
      </c>
      <c r="B18" s="424"/>
      <c r="C18" s="415">
        <v>52296</v>
      </c>
      <c r="D18" s="415">
        <v>1118</v>
      </c>
      <c r="E18" s="415">
        <v>50695</v>
      </c>
      <c r="F18" s="415">
        <v>1010</v>
      </c>
      <c r="G18" s="415">
        <v>51896</v>
      </c>
      <c r="H18" s="415">
        <v>1134</v>
      </c>
      <c r="I18" s="415">
        <v>52768</v>
      </c>
      <c r="J18" s="415">
        <v>1490</v>
      </c>
      <c r="K18" s="415">
        <v>53781</v>
      </c>
      <c r="L18" s="415">
        <v>2718</v>
      </c>
    </row>
    <row r="19" spans="1:12" ht="12.75" customHeight="1" x14ac:dyDescent="0.2">
      <c r="A19" s="422" t="s">
        <v>116</v>
      </c>
      <c r="B19" s="424"/>
      <c r="C19" s="415">
        <v>61877</v>
      </c>
      <c r="D19" s="415">
        <v>1085</v>
      </c>
      <c r="E19" s="415">
        <v>61293</v>
      </c>
      <c r="F19" s="415">
        <v>1040</v>
      </c>
      <c r="G19" s="415">
        <v>60466</v>
      </c>
      <c r="H19" s="415">
        <v>1169</v>
      </c>
      <c r="I19" s="415">
        <v>62161</v>
      </c>
      <c r="J19" s="415">
        <v>1481</v>
      </c>
      <c r="K19" s="415">
        <v>63297</v>
      </c>
      <c r="L19" s="415">
        <v>1846</v>
      </c>
    </row>
    <row r="20" spans="1:12" ht="12.75" customHeight="1" x14ac:dyDescent="0.2">
      <c r="A20" s="422" t="s">
        <v>117</v>
      </c>
      <c r="B20" s="424"/>
      <c r="C20" s="415">
        <v>4463</v>
      </c>
      <c r="D20" s="415">
        <v>84</v>
      </c>
      <c r="E20" s="415">
        <v>4573</v>
      </c>
      <c r="F20" s="415">
        <v>87</v>
      </c>
      <c r="G20" s="415">
        <v>4628</v>
      </c>
      <c r="H20" s="415">
        <v>109</v>
      </c>
      <c r="I20" s="415">
        <v>5007</v>
      </c>
      <c r="J20" s="415">
        <v>98</v>
      </c>
      <c r="K20" s="415">
        <v>4871</v>
      </c>
      <c r="L20" s="415">
        <v>139</v>
      </c>
    </row>
    <row r="21" spans="1:12" ht="12.75" customHeight="1" x14ac:dyDescent="0.2">
      <c r="A21" s="422" t="s">
        <v>125</v>
      </c>
      <c r="B21" s="424"/>
      <c r="C21" s="415">
        <v>76789</v>
      </c>
      <c r="D21" s="415">
        <v>6515</v>
      </c>
      <c r="E21" s="415">
        <v>76186</v>
      </c>
      <c r="F21" s="415">
        <v>6099</v>
      </c>
      <c r="G21" s="415">
        <v>75808</v>
      </c>
      <c r="H21" s="415">
        <v>6799</v>
      </c>
      <c r="I21" s="415">
        <v>76435</v>
      </c>
      <c r="J21" s="415">
        <v>7095</v>
      </c>
      <c r="K21" s="415">
        <v>78324</v>
      </c>
      <c r="L21" s="415">
        <v>8332</v>
      </c>
    </row>
    <row r="22" spans="1:12" x14ac:dyDescent="0.2">
      <c r="A22" s="422" t="s">
        <v>118</v>
      </c>
      <c r="B22" s="424"/>
      <c r="C22" s="415">
        <v>20788</v>
      </c>
      <c r="D22" s="415">
        <v>3394</v>
      </c>
      <c r="E22" s="415">
        <v>20902</v>
      </c>
      <c r="F22" s="415">
        <v>3135</v>
      </c>
      <c r="G22" s="415">
        <v>21176</v>
      </c>
      <c r="H22" s="415">
        <v>3707</v>
      </c>
      <c r="I22" s="415">
        <v>22152</v>
      </c>
      <c r="J22" s="415">
        <v>3453</v>
      </c>
      <c r="K22" s="415">
        <v>23196</v>
      </c>
      <c r="L22" s="415">
        <v>3835</v>
      </c>
    </row>
    <row r="23" spans="1:12" ht="12.75" customHeight="1" x14ac:dyDescent="0.2">
      <c r="A23" s="422" t="s">
        <v>119</v>
      </c>
      <c r="B23" s="424"/>
      <c r="C23" s="415">
        <v>12817</v>
      </c>
      <c r="D23" s="415">
        <v>1329</v>
      </c>
      <c r="E23" s="415">
        <v>12525</v>
      </c>
      <c r="F23" s="415">
        <v>1179</v>
      </c>
      <c r="G23" s="415">
        <v>12370</v>
      </c>
      <c r="H23" s="415">
        <v>1328</v>
      </c>
      <c r="I23" s="415">
        <v>12670</v>
      </c>
      <c r="J23" s="415">
        <v>1375</v>
      </c>
      <c r="K23" s="415">
        <v>12697</v>
      </c>
      <c r="L23" s="415">
        <v>1691</v>
      </c>
    </row>
    <row r="24" spans="1:12" ht="12.75" customHeight="1" x14ac:dyDescent="0.2">
      <c r="A24" s="422" t="s">
        <v>120</v>
      </c>
      <c r="B24" s="424"/>
      <c r="C24" s="415">
        <v>6505</v>
      </c>
      <c r="D24" s="415">
        <v>330</v>
      </c>
      <c r="E24" s="415">
        <v>6138</v>
      </c>
      <c r="F24" s="415">
        <v>365</v>
      </c>
      <c r="G24" s="415">
        <v>6251</v>
      </c>
      <c r="H24" s="415">
        <v>438</v>
      </c>
      <c r="I24" s="415">
        <v>6263</v>
      </c>
      <c r="J24" s="415">
        <v>478</v>
      </c>
      <c r="K24" s="415">
        <v>6545</v>
      </c>
      <c r="L24" s="415">
        <v>448</v>
      </c>
    </row>
    <row r="25" spans="1:12" ht="12.75" customHeight="1" x14ac:dyDescent="0.2">
      <c r="A25" s="422" t="s">
        <v>121</v>
      </c>
      <c r="B25" s="424"/>
      <c r="C25" s="415">
        <v>19325</v>
      </c>
      <c r="D25" s="415">
        <v>816</v>
      </c>
      <c r="E25" s="415">
        <v>19218</v>
      </c>
      <c r="F25" s="415">
        <v>762</v>
      </c>
      <c r="G25" s="415">
        <v>18932</v>
      </c>
      <c r="H25" s="415">
        <v>669</v>
      </c>
      <c r="I25" s="415">
        <v>18614</v>
      </c>
      <c r="J25" s="415">
        <v>969</v>
      </c>
      <c r="K25" s="415">
        <v>18607</v>
      </c>
      <c r="L25" s="415">
        <v>1270</v>
      </c>
    </row>
    <row r="26" spans="1:12" ht="12.75" customHeight="1" x14ac:dyDescent="0.2">
      <c r="A26" s="422" t="s">
        <v>122</v>
      </c>
      <c r="B26" s="424"/>
      <c r="C26" s="415">
        <v>9290</v>
      </c>
      <c r="D26" s="415">
        <v>298</v>
      </c>
      <c r="E26" s="415">
        <v>9258</v>
      </c>
      <c r="F26" s="415">
        <v>336</v>
      </c>
      <c r="G26" s="415">
        <v>9257</v>
      </c>
      <c r="H26" s="415">
        <v>314</v>
      </c>
      <c r="I26" s="415">
        <v>9120</v>
      </c>
      <c r="J26" s="415">
        <v>409</v>
      </c>
      <c r="K26" s="415">
        <v>9423</v>
      </c>
      <c r="L26" s="415">
        <v>492</v>
      </c>
    </row>
    <row r="27" spans="1:12" ht="12.75" customHeight="1" x14ac:dyDescent="0.2">
      <c r="A27" s="422" t="s">
        <v>123</v>
      </c>
      <c r="B27" s="424"/>
      <c r="C27" s="415">
        <v>8064</v>
      </c>
      <c r="D27" s="415">
        <v>348</v>
      </c>
      <c r="E27" s="415">
        <v>8145</v>
      </c>
      <c r="F27" s="415">
        <v>322</v>
      </c>
      <c r="G27" s="415">
        <v>7822</v>
      </c>
      <c r="H27" s="415">
        <v>343</v>
      </c>
      <c r="I27" s="415">
        <v>7616</v>
      </c>
      <c r="J27" s="415">
        <v>411</v>
      </c>
      <c r="K27" s="415">
        <v>7856</v>
      </c>
      <c r="L27" s="415">
        <v>596</v>
      </c>
    </row>
  </sheetData>
  <mergeCells count="6">
    <mergeCell ref="C6:L6"/>
    <mergeCell ref="C7:D7"/>
    <mergeCell ref="E7:F7"/>
    <mergeCell ref="G7:H7"/>
    <mergeCell ref="I7:J7"/>
    <mergeCell ref="K7:L7"/>
  </mergeCells>
  <conditionalFormatting sqref="B5:E23">
    <cfRule type="cellIs" dxfId="3" priority="3" operator="equal">
      <formula>2</formula>
    </cfRule>
    <cfRule type="cellIs" dxfId="2" priority="4" operator="equal">
      <formula>1</formula>
    </cfRule>
  </conditionalFormatting>
  <pageMargins left="0.7" right="0.7" top="0.78740157499999996" bottom="0.78740157499999996"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Tabelle21">
    <tabColor rgb="FFFF0000"/>
  </sheetPr>
  <dimension ref="A1:V27"/>
  <sheetViews>
    <sheetView workbookViewId="0">
      <selection sqref="A1:G1"/>
    </sheetView>
  </sheetViews>
  <sheetFormatPr baseColWidth="10" defaultColWidth="9.140625" defaultRowHeight="12.75" x14ac:dyDescent="0.2"/>
  <sheetData>
    <row r="1" spans="1:22" ht="22.5" x14ac:dyDescent="0.2">
      <c r="A1" s="390" t="s">
        <v>246</v>
      </c>
    </row>
    <row r="3" spans="1:22" x14ac:dyDescent="0.2">
      <c r="A3" s="391" t="s">
        <v>275</v>
      </c>
    </row>
    <row r="4" spans="1:22" x14ac:dyDescent="0.2">
      <c r="A4" s="391" t="s">
        <v>422</v>
      </c>
    </row>
    <row r="6" spans="1:22" ht="12.75" customHeight="1" x14ac:dyDescent="0.2">
      <c r="A6" s="427" t="s">
        <v>175</v>
      </c>
      <c r="B6" s="427"/>
      <c r="C6" s="524" t="s">
        <v>443</v>
      </c>
      <c r="D6" s="524"/>
      <c r="E6" s="524"/>
      <c r="F6" s="524"/>
      <c r="G6" s="524" t="s">
        <v>464</v>
      </c>
      <c r="H6" s="524"/>
      <c r="I6" s="524"/>
      <c r="J6" s="524"/>
      <c r="K6" s="524" t="s">
        <v>476</v>
      </c>
      <c r="L6" s="524"/>
      <c r="M6" s="524"/>
      <c r="N6" s="524"/>
      <c r="O6" s="524" t="s">
        <v>490</v>
      </c>
      <c r="P6" s="524"/>
      <c r="Q6" s="524"/>
      <c r="R6" s="524"/>
      <c r="S6" s="524" t="s">
        <v>502</v>
      </c>
      <c r="T6" s="524"/>
      <c r="U6" s="524"/>
      <c r="V6" s="524"/>
    </row>
    <row r="7" spans="1:22" ht="12.75" customHeight="1" x14ac:dyDescent="0.2">
      <c r="A7" s="427"/>
      <c r="B7" s="427"/>
      <c r="C7" s="524" t="s">
        <v>405</v>
      </c>
      <c r="D7" s="524"/>
      <c r="E7" s="524" t="s">
        <v>406</v>
      </c>
      <c r="F7" s="524"/>
      <c r="G7" s="524" t="s">
        <v>405</v>
      </c>
      <c r="H7" s="524"/>
      <c r="I7" s="524" t="s">
        <v>406</v>
      </c>
      <c r="J7" s="524"/>
      <c r="K7" s="524" t="s">
        <v>405</v>
      </c>
      <c r="L7" s="524"/>
      <c r="M7" s="524" t="s">
        <v>406</v>
      </c>
      <c r="N7" s="524"/>
      <c r="O7" s="524" t="s">
        <v>405</v>
      </c>
      <c r="P7" s="524"/>
      <c r="Q7" s="524" t="s">
        <v>406</v>
      </c>
      <c r="R7" s="524"/>
      <c r="S7" s="524" t="s">
        <v>405</v>
      </c>
      <c r="T7" s="524"/>
      <c r="U7" s="524" t="s">
        <v>406</v>
      </c>
      <c r="V7" s="524"/>
    </row>
    <row r="8" spans="1:22" ht="63" x14ac:dyDescent="0.2">
      <c r="A8" s="427" t="s">
        <v>444</v>
      </c>
      <c r="B8" s="427"/>
      <c r="C8" s="426" t="s">
        <v>271</v>
      </c>
      <c r="D8" s="426" t="s">
        <v>273</v>
      </c>
      <c r="E8" s="426" t="s">
        <v>271</v>
      </c>
      <c r="F8" s="426" t="s">
        <v>273</v>
      </c>
      <c r="G8" s="426" t="s">
        <v>271</v>
      </c>
      <c r="H8" s="426" t="s">
        <v>273</v>
      </c>
      <c r="I8" s="426" t="s">
        <v>271</v>
      </c>
      <c r="J8" s="426" t="s">
        <v>273</v>
      </c>
      <c r="K8" s="426" t="s">
        <v>271</v>
      </c>
      <c r="L8" s="426" t="s">
        <v>273</v>
      </c>
      <c r="M8" s="426" t="s">
        <v>271</v>
      </c>
      <c r="N8" s="426" t="s">
        <v>273</v>
      </c>
      <c r="O8" s="426" t="s">
        <v>271</v>
      </c>
      <c r="P8" s="426" t="s">
        <v>273</v>
      </c>
      <c r="Q8" s="426" t="s">
        <v>271</v>
      </c>
      <c r="R8" s="426" t="s">
        <v>273</v>
      </c>
      <c r="S8" s="426" t="s">
        <v>271</v>
      </c>
      <c r="T8" s="426" t="s">
        <v>273</v>
      </c>
      <c r="U8" s="426" t="s">
        <v>271</v>
      </c>
      <c r="V8" s="426" t="s">
        <v>273</v>
      </c>
    </row>
    <row r="9" spans="1:22" x14ac:dyDescent="0.2">
      <c r="A9" s="425" t="s">
        <v>271</v>
      </c>
      <c r="B9" s="424"/>
      <c r="C9" s="415">
        <v>522867</v>
      </c>
      <c r="D9" s="415">
        <v>508420</v>
      </c>
      <c r="E9" s="415">
        <v>63176</v>
      </c>
      <c r="F9" s="415">
        <v>63176</v>
      </c>
      <c r="G9" s="415">
        <v>545960</v>
      </c>
      <c r="H9" s="415">
        <v>528297</v>
      </c>
      <c r="I9" s="415">
        <v>68868</v>
      </c>
      <c r="J9" s="415">
        <v>68868</v>
      </c>
      <c r="K9" s="415">
        <v>545039</v>
      </c>
      <c r="L9" s="415">
        <v>528666</v>
      </c>
      <c r="M9" s="415">
        <v>73444</v>
      </c>
      <c r="N9" s="415">
        <v>73444</v>
      </c>
      <c r="O9" s="415">
        <v>519399</v>
      </c>
      <c r="P9" s="415">
        <v>502320</v>
      </c>
      <c r="Q9" s="415">
        <v>69405</v>
      </c>
      <c r="R9" s="415">
        <v>69405</v>
      </c>
      <c r="S9" s="415">
        <v>501338</v>
      </c>
      <c r="T9" s="415">
        <v>484033</v>
      </c>
      <c r="U9" s="415">
        <v>56378</v>
      </c>
      <c r="V9" s="415">
        <v>56378</v>
      </c>
    </row>
    <row r="10" spans="1:22" x14ac:dyDescent="0.2">
      <c r="A10" s="425" t="s">
        <v>269</v>
      </c>
      <c r="B10" s="424"/>
      <c r="C10" s="415">
        <v>436976</v>
      </c>
      <c r="D10" s="415">
        <v>426558</v>
      </c>
      <c r="E10" s="415">
        <v>52204</v>
      </c>
      <c r="F10" s="415">
        <v>52204</v>
      </c>
      <c r="G10" s="415">
        <v>455436</v>
      </c>
      <c r="H10" s="415">
        <v>442333</v>
      </c>
      <c r="I10" s="415">
        <v>57397</v>
      </c>
      <c r="J10" s="415">
        <v>57397</v>
      </c>
      <c r="K10" s="415">
        <v>453424</v>
      </c>
      <c r="L10" s="415">
        <v>441143</v>
      </c>
      <c r="M10" s="415">
        <v>62461</v>
      </c>
      <c r="N10" s="415">
        <v>62461</v>
      </c>
      <c r="O10" s="415">
        <v>433532</v>
      </c>
      <c r="P10" s="415">
        <v>420467</v>
      </c>
      <c r="Q10" s="415">
        <v>59904</v>
      </c>
      <c r="R10" s="415">
        <v>59904</v>
      </c>
      <c r="S10" s="415">
        <v>420211</v>
      </c>
      <c r="T10" s="415">
        <v>406980</v>
      </c>
      <c r="U10" s="415">
        <v>48712</v>
      </c>
      <c r="V10" s="415">
        <v>48712</v>
      </c>
    </row>
    <row r="11" spans="1:22" ht="12.75" customHeight="1" x14ac:dyDescent="0.2">
      <c r="A11" s="425" t="s">
        <v>108</v>
      </c>
      <c r="B11" s="424"/>
      <c r="C11" s="415">
        <v>18952</v>
      </c>
      <c r="D11" s="415">
        <v>18490</v>
      </c>
      <c r="E11" s="415">
        <v>2310</v>
      </c>
      <c r="F11" s="415">
        <v>2310</v>
      </c>
      <c r="G11" s="415">
        <v>19568</v>
      </c>
      <c r="H11" s="415">
        <v>18921</v>
      </c>
      <c r="I11" s="415">
        <v>2902</v>
      </c>
      <c r="J11" s="415">
        <v>2902</v>
      </c>
      <c r="K11" s="415">
        <v>19954</v>
      </c>
      <c r="L11" s="415">
        <v>19437</v>
      </c>
      <c r="M11" s="415">
        <v>2865</v>
      </c>
      <c r="N11" s="415">
        <v>2865</v>
      </c>
      <c r="O11" s="415">
        <v>17569</v>
      </c>
      <c r="P11" s="415">
        <v>17002</v>
      </c>
      <c r="Q11" s="415">
        <v>3260</v>
      </c>
      <c r="R11" s="415">
        <v>3260</v>
      </c>
      <c r="S11" s="415">
        <v>17834</v>
      </c>
      <c r="T11" s="415">
        <v>17253</v>
      </c>
      <c r="U11" s="415">
        <v>2290</v>
      </c>
      <c r="V11" s="415">
        <v>2290</v>
      </c>
    </row>
    <row r="12" spans="1:22" ht="12.75" customHeight="1" x14ac:dyDescent="0.2">
      <c r="A12" s="425" t="s">
        <v>109</v>
      </c>
      <c r="B12" s="424"/>
      <c r="C12" s="415">
        <v>9489</v>
      </c>
      <c r="D12" s="415">
        <v>9214</v>
      </c>
      <c r="E12" s="415">
        <v>275</v>
      </c>
      <c r="F12" s="415">
        <v>275</v>
      </c>
      <c r="G12" s="415">
        <v>9785</v>
      </c>
      <c r="H12" s="415">
        <v>9430</v>
      </c>
      <c r="I12" s="415">
        <v>1032</v>
      </c>
      <c r="J12" s="415">
        <v>1032</v>
      </c>
      <c r="K12" s="415">
        <v>10631</v>
      </c>
      <c r="L12" s="415">
        <v>10197</v>
      </c>
      <c r="M12" s="415">
        <v>1012</v>
      </c>
      <c r="N12" s="415">
        <v>1012</v>
      </c>
      <c r="O12" s="415">
        <v>10589</v>
      </c>
      <c r="P12" s="415">
        <v>10195</v>
      </c>
      <c r="Q12" s="415">
        <v>1240</v>
      </c>
      <c r="R12" s="415">
        <v>1240</v>
      </c>
      <c r="S12" s="415">
        <v>10365</v>
      </c>
      <c r="T12" s="415">
        <v>10005</v>
      </c>
      <c r="U12" s="415">
        <v>980</v>
      </c>
      <c r="V12" s="415">
        <v>980</v>
      </c>
    </row>
    <row r="13" spans="1:22" ht="12.75" customHeight="1" x14ac:dyDescent="0.2">
      <c r="A13" s="425" t="s">
        <v>110</v>
      </c>
      <c r="B13" s="424"/>
      <c r="C13" s="415">
        <v>55197</v>
      </c>
      <c r="D13" s="415">
        <v>53410</v>
      </c>
      <c r="E13" s="415">
        <v>4841</v>
      </c>
      <c r="F13" s="415">
        <v>4841</v>
      </c>
      <c r="G13" s="415">
        <v>55493</v>
      </c>
      <c r="H13" s="415">
        <v>53785</v>
      </c>
      <c r="I13" s="415">
        <v>4641</v>
      </c>
      <c r="J13" s="415">
        <v>4641</v>
      </c>
      <c r="K13" s="415">
        <v>54052</v>
      </c>
      <c r="L13" s="415">
        <v>52350</v>
      </c>
      <c r="M13" s="415">
        <v>4715</v>
      </c>
      <c r="N13" s="415">
        <v>4715</v>
      </c>
      <c r="O13" s="415">
        <v>50041</v>
      </c>
      <c r="P13" s="415">
        <v>48372</v>
      </c>
      <c r="Q13" s="415">
        <v>4589</v>
      </c>
      <c r="R13" s="415">
        <v>4589</v>
      </c>
      <c r="S13" s="415">
        <v>48618</v>
      </c>
      <c r="T13" s="415">
        <v>47051</v>
      </c>
      <c r="U13" s="415">
        <v>3965</v>
      </c>
      <c r="V13" s="415">
        <v>3965</v>
      </c>
    </row>
    <row r="14" spans="1:22" ht="12.75" customHeight="1" x14ac:dyDescent="0.2">
      <c r="A14" s="425" t="s">
        <v>111</v>
      </c>
      <c r="B14" s="424"/>
      <c r="C14" s="415">
        <v>5480</v>
      </c>
      <c r="D14" s="415">
        <v>5277</v>
      </c>
      <c r="E14" s="415">
        <v>374</v>
      </c>
      <c r="F14" s="415">
        <v>374</v>
      </c>
      <c r="G14" s="415">
        <v>5689</v>
      </c>
      <c r="H14" s="415">
        <v>5373</v>
      </c>
      <c r="I14" s="415">
        <v>573</v>
      </c>
      <c r="J14" s="415">
        <v>573</v>
      </c>
      <c r="K14" s="415">
        <v>5786</v>
      </c>
      <c r="L14" s="415">
        <v>5499</v>
      </c>
      <c r="M14" s="415">
        <v>467</v>
      </c>
      <c r="N14" s="415">
        <v>467</v>
      </c>
      <c r="O14" s="415">
        <v>5266</v>
      </c>
      <c r="P14" s="415">
        <v>4830</v>
      </c>
      <c r="Q14" s="415">
        <v>358</v>
      </c>
      <c r="R14" s="415">
        <v>358</v>
      </c>
      <c r="S14" s="415">
        <v>5040</v>
      </c>
      <c r="T14" s="415">
        <v>4631</v>
      </c>
      <c r="U14" s="415">
        <v>265</v>
      </c>
      <c r="V14" s="415">
        <v>265</v>
      </c>
    </row>
    <row r="15" spans="1:22" ht="12.75" customHeight="1" x14ac:dyDescent="0.2">
      <c r="A15" s="425" t="s">
        <v>112</v>
      </c>
      <c r="B15" s="424"/>
      <c r="C15" s="415">
        <v>110100</v>
      </c>
      <c r="D15" s="415">
        <v>106823</v>
      </c>
      <c r="E15" s="415">
        <v>11440</v>
      </c>
      <c r="F15" s="415">
        <v>11440</v>
      </c>
      <c r="G15" s="415">
        <v>114640</v>
      </c>
      <c r="H15" s="415">
        <v>110387</v>
      </c>
      <c r="I15" s="415">
        <v>10144</v>
      </c>
      <c r="J15" s="415">
        <v>10144</v>
      </c>
      <c r="K15" s="415">
        <v>111743</v>
      </c>
      <c r="L15" s="415">
        <v>108186</v>
      </c>
      <c r="M15" s="415">
        <v>11527</v>
      </c>
      <c r="N15" s="415">
        <v>11527</v>
      </c>
      <c r="O15" s="415">
        <v>107599</v>
      </c>
      <c r="P15" s="415">
        <v>103731</v>
      </c>
      <c r="Q15" s="415">
        <v>12393</v>
      </c>
      <c r="R15" s="415">
        <v>12393</v>
      </c>
      <c r="S15" s="415">
        <v>104692</v>
      </c>
      <c r="T15" s="415">
        <v>100892</v>
      </c>
      <c r="U15" s="415">
        <v>10402</v>
      </c>
      <c r="V15" s="415">
        <v>10402</v>
      </c>
    </row>
    <row r="16" spans="1:22" ht="12.75" customHeight="1" x14ac:dyDescent="0.2">
      <c r="A16" s="425" t="s">
        <v>113</v>
      </c>
      <c r="B16" s="424"/>
      <c r="C16" s="415">
        <v>33670</v>
      </c>
      <c r="D16" s="415">
        <v>32894</v>
      </c>
      <c r="E16" s="415">
        <v>3033</v>
      </c>
      <c r="F16" s="415">
        <v>3033</v>
      </c>
      <c r="G16" s="415">
        <v>35590</v>
      </c>
      <c r="H16" s="415">
        <v>34509</v>
      </c>
      <c r="I16" s="415">
        <v>3611</v>
      </c>
      <c r="J16" s="415">
        <v>3611</v>
      </c>
      <c r="K16" s="415">
        <v>35322</v>
      </c>
      <c r="L16" s="415">
        <v>34327</v>
      </c>
      <c r="M16" s="415">
        <v>3931</v>
      </c>
      <c r="N16" s="415">
        <v>3931</v>
      </c>
      <c r="O16" s="415">
        <v>34688</v>
      </c>
      <c r="P16" s="415">
        <v>33623</v>
      </c>
      <c r="Q16" s="415">
        <v>4370</v>
      </c>
      <c r="R16" s="415">
        <v>4370</v>
      </c>
      <c r="S16" s="415">
        <v>32882</v>
      </c>
      <c r="T16" s="415">
        <v>31660</v>
      </c>
      <c r="U16" s="415">
        <v>2950</v>
      </c>
      <c r="V16" s="415">
        <v>2950</v>
      </c>
    </row>
    <row r="17" spans="1:22" ht="12.75" customHeight="1" x14ac:dyDescent="0.2">
      <c r="A17" s="425" t="s">
        <v>114</v>
      </c>
      <c r="B17" s="424"/>
      <c r="C17" s="415">
        <v>25232</v>
      </c>
      <c r="D17" s="415">
        <v>24617</v>
      </c>
      <c r="E17" s="415">
        <v>3334</v>
      </c>
      <c r="F17" s="415">
        <v>3334</v>
      </c>
      <c r="G17" s="415">
        <v>26237</v>
      </c>
      <c r="H17" s="415">
        <v>25528</v>
      </c>
      <c r="I17" s="415">
        <v>3551</v>
      </c>
      <c r="J17" s="415">
        <v>3551</v>
      </c>
      <c r="K17" s="415">
        <v>25807</v>
      </c>
      <c r="L17" s="415">
        <v>25075</v>
      </c>
      <c r="M17" s="415">
        <v>3912</v>
      </c>
      <c r="N17" s="415">
        <v>3912</v>
      </c>
      <c r="O17" s="415">
        <v>24522</v>
      </c>
      <c r="P17" s="415">
        <v>23747</v>
      </c>
      <c r="Q17" s="415">
        <v>3350</v>
      </c>
      <c r="R17" s="415">
        <v>3350</v>
      </c>
      <c r="S17" s="415">
        <v>24135</v>
      </c>
      <c r="T17" s="415">
        <v>23349</v>
      </c>
      <c r="U17" s="415">
        <v>2738</v>
      </c>
      <c r="V17" s="415">
        <v>2738</v>
      </c>
    </row>
    <row r="18" spans="1:22" ht="12.75" customHeight="1" x14ac:dyDescent="0.2">
      <c r="A18" s="425" t="s">
        <v>115</v>
      </c>
      <c r="B18" s="424"/>
      <c r="C18" s="415">
        <v>74134</v>
      </c>
      <c r="D18" s="415">
        <v>72363</v>
      </c>
      <c r="E18" s="415">
        <v>10174</v>
      </c>
      <c r="F18" s="415">
        <v>10174</v>
      </c>
      <c r="G18" s="415">
        <v>79640</v>
      </c>
      <c r="H18" s="415">
        <v>77688</v>
      </c>
      <c r="I18" s="415">
        <v>11357</v>
      </c>
      <c r="J18" s="415">
        <v>11357</v>
      </c>
      <c r="K18" s="415">
        <v>79610</v>
      </c>
      <c r="L18" s="415">
        <v>77580</v>
      </c>
      <c r="M18" s="415">
        <v>12909</v>
      </c>
      <c r="N18" s="415">
        <v>12909</v>
      </c>
      <c r="O18" s="415">
        <v>77397</v>
      </c>
      <c r="P18" s="415">
        <v>75259</v>
      </c>
      <c r="Q18" s="415">
        <v>12548</v>
      </c>
      <c r="R18" s="415">
        <v>12548</v>
      </c>
      <c r="S18" s="415">
        <v>74767</v>
      </c>
      <c r="T18" s="415">
        <v>72496</v>
      </c>
      <c r="U18" s="415">
        <v>10137</v>
      </c>
      <c r="V18" s="415">
        <v>10137</v>
      </c>
    </row>
    <row r="19" spans="1:22" ht="12.75" customHeight="1" x14ac:dyDescent="0.2">
      <c r="A19" s="425" t="s">
        <v>116</v>
      </c>
      <c r="B19" s="424"/>
      <c r="C19" s="415">
        <v>98192</v>
      </c>
      <c r="D19" s="415">
        <v>97217</v>
      </c>
      <c r="E19" s="415">
        <v>15609</v>
      </c>
      <c r="F19" s="415">
        <v>15609</v>
      </c>
      <c r="G19" s="415">
        <v>101481</v>
      </c>
      <c r="H19" s="415">
        <v>99651</v>
      </c>
      <c r="I19" s="415">
        <v>18483</v>
      </c>
      <c r="J19" s="415">
        <v>18483</v>
      </c>
      <c r="K19" s="415">
        <v>103344</v>
      </c>
      <c r="L19" s="415">
        <v>101482</v>
      </c>
      <c r="M19" s="415">
        <v>20225</v>
      </c>
      <c r="N19" s="415">
        <v>20225</v>
      </c>
      <c r="O19" s="415">
        <v>99722</v>
      </c>
      <c r="P19" s="415">
        <v>97805</v>
      </c>
      <c r="Q19" s="415">
        <v>17124</v>
      </c>
      <c r="R19" s="415">
        <v>17124</v>
      </c>
      <c r="S19" s="415">
        <v>95859</v>
      </c>
      <c r="T19" s="415">
        <v>93870</v>
      </c>
      <c r="U19" s="415">
        <v>14508</v>
      </c>
      <c r="V19" s="415">
        <v>14508</v>
      </c>
    </row>
    <row r="20" spans="1:22" ht="12.75" customHeight="1" x14ac:dyDescent="0.2">
      <c r="A20" s="425" t="s">
        <v>117</v>
      </c>
      <c r="B20" s="424"/>
      <c r="C20" s="415">
        <v>6530</v>
      </c>
      <c r="D20" s="415">
        <v>6253</v>
      </c>
      <c r="E20" s="415">
        <v>814</v>
      </c>
      <c r="F20" s="415">
        <v>814</v>
      </c>
      <c r="G20" s="415">
        <v>7313</v>
      </c>
      <c r="H20" s="415">
        <v>7061</v>
      </c>
      <c r="I20" s="415">
        <v>1103</v>
      </c>
      <c r="J20" s="415">
        <v>1103</v>
      </c>
      <c r="K20" s="415">
        <v>7175</v>
      </c>
      <c r="L20" s="415">
        <v>7010</v>
      </c>
      <c r="M20" s="415">
        <v>898</v>
      </c>
      <c r="N20" s="415">
        <v>898</v>
      </c>
      <c r="O20" s="415">
        <v>6139</v>
      </c>
      <c r="P20" s="415">
        <v>5903</v>
      </c>
      <c r="Q20" s="415">
        <v>672</v>
      </c>
      <c r="R20" s="415">
        <v>672</v>
      </c>
      <c r="S20" s="415">
        <v>6019</v>
      </c>
      <c r="T20" s="415">
        <v>5773</v>
      </c>
      <c r="U20" s="415">
        <v>477</v>
      </c>
      <c r="V20" s="415">
        <v>477</v>
      </c>
    </row>
    <row r="21" spans="1:22" x14ac:dyDescent="0.2">
      <c r="A21" s="425" t="s">
        <v>270</v>
      </c>
      <c r="B21" s="424"/>
      <c r="C21" s="415">
        <v>85752</v>
      </c>
      <c r="D21" s="415">
        <v>81723</v>
      </c>
      <c r="E21" s="415">
        <v>10956</v>
      </c>
      <c r="F21" s="415">
        <v>10956</v>
      </c>
      <c r="G21" s="415">
        <v>90347</v>
      </c>
      <c r="H21" s="415">
        <v>85788</v>
      </c>
      <c r="I21" s="415">
        <v>11460</v>
      </c>
      <c r="J21" s="415">
        <v>11460</v>
      </c>
      <c r="K21" s="415">
        <v>91531</v>
      </c>
      <c r="L21" s="415">
        <v>87439</v>
      </c>
      <c r="M21" s="415">
        <v>10969</v>
      </c>
      <c r="N21" s="415">
        <v>10969</v>
      </c>
      <c r="O21" s="415">
        <v>85825</v>
      </c>
      <c r="P21" s="415">
        <v>81811</v>
      </c>
      <c r="Q21" s="415">
        <v>9494</v>
      </c>
      <c r="R21" s="415">
        <v>9494</v>
      </c>
      <c r="S21" s="415">
        <v>81091</v>
      </c>
      <c r="T21" s="415">
        <v>77017</v>
      </c>
      <c r="U21" s="415">
        <v>7653</v>
      </c>
      <c r="V21" s="415">
        <v>7653</v>
      </c>
    </row>
    <row r="22" spans="1:22" x14ac:dyDescent="0.2">
      <c r="A22" s="425" t="s">
        <v>118</v>
      </c>
      <c r="B22" s="424"/>
      <c r="C22" s="415">
        <v>15329</v>
      </c>
      <c r="D22" s="415">
        <v>13982</v>
      </c>
      <c r="E22" s="415">
        <v>1112</v>
      </c>
      <c r="F22" s="415">
        <v>1112</v>
      </c>
      <c r="G22" s="415">
        <v>16104</v>
      </c>
      <c r="H22" s="415">
        <v>15016</v>
      </c>
      <c r="I22" s="415">
        <v>1502</v>
      </c>
      <c r="J22" s="415">
        <v>1502</v>
      </c>
      <c r="K22" s="415">
        <v>16813</v>
      </c>
      <c r="L22" s="415">
        <v>15832</v>
      </c>
      <c r="M22" s="415">
        <v>1328</v>
      </c>
      <c r="N22" s="415">
        <v>1328</v>
      </c>
      <c r="O22" s="415">
        <v>16722</v>
      </c>
      <c r="P22" s="415">
        <v>15957</v>
      </c>
      <c r="Q22" s="415">
        <v>1145</v>
      </c>
      <c r="R22" s="415">
        <v>1145</v>
      </c>
      <c r="S22" s="415">
        <v>14892</v>
      </c>
      <c r="T22" s="415">
        <v>14153</v>
      </c>
      <c r="U22" s="415">
        <v>920</v>
      </c>
      <c r="V22" s="415">
        <v>920</v>
      </c>
    </row>
    <row r="23" spans="1:22" ht="12.75" customHeight="1" x14ac:dyDescent="0.2">
      <c r="A23" s="425" t="s">
        <v>119</v>
      </c>
      <c r="B23" s="424"/>
      <c r="C23" s="415">
        <v>14451</v>
      </c>
      <c r="D23" s="415">
        <v>14069</v>
      </c>
      <c r="E23" s="415">
        <v>2081</v>
      </c>
      <c r="F23" s="415">
        <v>2081</v>
      </c>
      <c r="G23" s="415">
        <v>14918</v>
      </c>
      <c r="H23" s="415">
        <v>14461</v>
      </c>
      <c r="I23" s="415">
        <v>2453</v>
      </c>
      <c r="J23" s="415">
        <v>2453</v>
      </c>
      <c r="K23" s="415">
        <v>15319</v>
      </c>
      <c r="L23" s="415">
        <v>14964</v>
      </c>
      <c r="M23" s="415">
        <v>2645</v>
      </c>
      <c r="N23" s="415">
        <v>2645</v>
      </c>
      <c r="O23" s="415">
        <v>14519</v>
      </c>
      <c r="P23" s="415">
        <v>14015</v>
      </c>
      <c r="Q23" s="415">
        <v>2185</v>
      </c>
      <c r="R23" s="415">
        <v>2185</v>
      </c>
      <c r="S23" s="415">
        <v>13527</v>
      </c>
      <c r="T23" s="415">
        <v>13008</v>
      </c>
      <c r="U23" s="415">
        <v>1895</v>
      </c>
      <c r="V23" s="415">
        <v>1895</v>
      </c>
    </row>
    <row r="24" spans="1:22" ht="12.75" customHeight="1" x14ac:dyDescent="0.2">
      <c r="A24" s="425" t="s">
        <v>120</v>
      </c>
      <c r="B24" s="424"/>
      <c r="C24" s="415">
        <v>10733</v>
      </c>
      <c r="D24" s="415">
        <v>10392</v>
      </c>
      <c r="E24" s="415">
        <v>1641</v>
      </c>
      <c r="F24" s="415">
        <v>1641</v>
      </c>
      <c r="G24" s="415">
        <v>11159</v>
      </c>
      <c r="H24" s="415">
        <v>10666</v>
      </c>
      <c r="I24" s="415">
        <v>1542</v>
      </c>
      <c r="J24" s="415">
        <v>1542</v>
      </c>
      <c r="K24" s="415">
        <v>10566</v>
      </c>
      <c r="L24" s="415">
        <v>10115</v>
      </c>
      <c r="M24" s="415">
        <v>1431</v>
      </c>
      <c r="N24" s="415">
        <v>1431</v>
      </c>
      <c r="O24" s="415">
        <v>9151</v>
      </c>
      <c r="P24" s="415">
        <v>8811</v>
      </c>
      <c r="Q24" s="415">
        <v>1189</v>
      </c>
      <c r="R24" s="415">
        <v>1189</v>
      </c>
      <c r="S24" s="415">
        <v>9055</v>
      </c>
      <c r="T24" s="415">
        <v>8670</v>
      </c>
      <c r="U24" s="415">
        <v>946</v>
      </c>
      <c r="V24" s="415">
        <v>946</v>
      </c>
    </row>
    <row r="25" spans="1:22" ht="12.75" customHeight="1" x14ac:dyDescent="0.2">
      <c r="A25" s="425" t="s">
        <v>121</v>
      </c>
      <c r="B25" s="424"/>
      <c r="C25" s="415">
        <v>20347</v>
      </c>
      <c r="D25" s="415">
        <v>19354</v>
      </c>
      <c r="E25" s="415">
        <v>2695</v>
      </c>
      <c r="F25" s="415">
        <v>2695</v>
      </c>
      <c r="G25" s="415">
        <v>21892</v>
      </c>
      <c r="H25" s="415">
        <v>20665</v>
      </c>
      <c r="I25" s="415">
        <v>2721</v>
      </c>
      <c r="J25" s="415">
        <v>2721</v>
      </c>
      <c r="K25" s="415">
        <v>22631</v>
      </c>
      <c r="L25" s="415">
        <v>21567</v>
      </c>
      <c r="M25" s="415">
        <v>2643</v>
      </c>
      <c r="N25" s="415">
        <v>2643</v>
      </c>
      <c r="O25" s="415">
        <v>20830</v>
      </c>
      <c r="P25" s="415">
        <v>19689</v>
      </c>
      <c r="Q25" s="415">
        <v>2250</v>
      </c>
      <c r="R25" s="415">
        <v>2250</v>
      </c>
      <c r="S25" s="415">
        <v>19884</v>
      </c>
      <c r="T25" s="415">
        <v>18669</v>
      </c>
      <c r="U25" s="415">
        <v>1751</v>
      </c>
      <c r="V25" s="415">
        <v>1751</v>
      </c>
    </row>
    <row r="26" spans="1:22" ht="12.75" customHeight="1" x14ac:dyDescent="0.2">
      <c r="A26" s="425" t="s">
        <v>122</v>
      </c>
      <c r="B26" s="424"/>
      <c r="C26" s="415">
        <v>12553</v>
      </c>
      <c r="D26" s="415">
        <v>12007</v>
      </c>
      <c r="E26" s="415">
        <v>1510</v>
      </c>
      <c r="F26" s="415">
        <v>1510</v>
      </c>
      <c r="G26" s="415">
        <v>12973</v>
      </c>
      <c r="H26" s="415">
        <v>12327</v>
      </c>
      <c r="I26" s="415">
        <v>1327</v>
      </c>
      <c r="J26" s="415">
        <v>1327</v>
      </c>
      <c r="K26" s="415">
        <v>12566</v>
      </c>
      <c r="L26" s="415">
        <v>11949</v>
      </c>
      <c r="M26" s="415">
        <v>1281</v>
      </c>
      <c r="N26" s="415">
        <v>1281</v>
      </c>
      <c r="O26" s="415">
        <v>11784</v>
      </c>
      <c r="P26" s="415">
        <v>11111</v>
      </c>
      <c r="Q26" s="415">
        <v>1289</v>
      </c>
      <c r="R26" s="415">
        <v>1289</v>
      </c>
      <c r="S26" s="415">
        <v>11519</v>
      </c>
      <c r="T26" s="415">
        <v>10870</v>
      </c>
      <c r="U26" s="415">
        <v>999</v>
      </c>
      <c r="V26" s="415">
        <v>999</v>
      </c>
    </row>
    <row r="27" spans="1:22" ht="12.75" customHeight="1" x14ac:dyDescent="0.2">
      <c r="A27" s="425" t="s">
        <v>123</v>
      </c>
      <c r="B27" s="424"/>
      <c r="C27" s="415">
        <v>12339</v>
      </c>
      <c r="D27" s="415">
        <v>11919</v>
      </c>
      <c r="E27" s="415">
        <v>1917</v>
      </c>
      <c r="F27" s="415">
        <v>1917</v>
      </c>
      <c r="G27" s="415">
        <v>13301</v>
      </c>
      <c r="H27" s="415">
        <v>12653</v>
      </c>
      <c r="I27" s="415">
        <v>1915</v>
      </c>
      <c r="J27" s="415">
        <v>1915</v>
      </c>
      <c r="K27" s="415">
        <v>13636</v>
      </c>
      <c r="L27" s="415">
        <v>13012</v>
      </c>
      <c r="M27" s="415">
        <v>1641</v>
      </c>
      <c r="N27" s="415">
        <v>1641</v>
      </c>
      <c r="O27" s="415">
        <v>12819</v>
      </c>
      <c r="P27" s="415">
        <v>12228</v>
      </c>
      <c r="Q27" s="415">
        <v>1436</v>
      </c>
      <c r="R27" s="415">
        <v>1436</v>
      </c>
      <c r="S27" s="415">
        <v>12214</v>
      </c>
      <c r="T27" s="415">
        <v>11647</v>
      </c>
      <c r="U27" s="415">
        <v>1142</v>
      </c>
      <c r="V27" s="415">
        <v>1142</v>
      </c>
    </row>
  </sheetData>
  <mergeCells count="15">
    <mergeCell ref="S6:V6"/>
    <mergeCell ref="C7:D7"/>
    <mergeCell ref="E7:F7"/>
    <mergeCell ref="G7:H7"/>
    <mergeCell ref="I7:J7"/>
    <mergeCell ref="K7:L7"/>
    <mergeCell ref="M7:N7"/>
    <mergeCell ref="O7:P7"/>
    <mergeCell ref="Q7:R7"/>
    <mergeCell ref="S7:T7"/>
    <mergeCell ref="U7:V7"/>
    <mergeCell ref="C6:F6"/>
    <mergeCell ref="G6:J6"/>
    <mergeCell ref="K6:N6"/>
    <mergeCell ref="O6:R6"/>
  </mergeCells>
  <conditionalFormatting sqref="B5:E23">
    <cfRule type="cellIs" dxfId="1" priority="3" operator="equal">
      <formula>2</formula>
    </cfRule>
    <cfRule type="cellIs" dxfId="0" priority="4" operator="equal">
      <formula>1</formula>
    </cfRule>
  </conditionalFormatting>
  <pageMargins left="0.7" right="0.7" top="0.78740157499999996" bottom="0.78740157499999996"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Tabelle22">
    <tabColor rgb="FFFFC000"/>
    <pageSetUpPr fitToPage="1"/>
  </sheetPr>
  <dimension ref="A1:V85"/>
  <sheetViews>
    <sheetView showGridLines="0" zoomScaleNormal="100" zoomScaleSheetLayoutView="85" workbookViewId="0">
      <selection sqref="A1:G1"/>
    </sheetView>
  </sheetViews>
  <sheetFormatPr baseColWidth="10" defaultColWidth="11.42578125" defaultRowHeight="12.75" x14ac:dyDescent="0.2"/>
  <cols>
    <col min="1" max="1" width="29.140625" style="1" customWidth="1"/>
    <col min="2" max="11" width="9" style="1" customWidth="1"/>
    <col min="12" max="12" width="3.140625" style="1" customWidth="1"/>
    <col min="13" max="16384" width="11.42578125" style="1"/>
  </cols>
  <sheetData>
    <row r="1" spans="1:22" ht="33.75" customHeight="1" x14ac:dyDescent="0.2">
      <c r="A1" s="412"/>
      <c r="B1" s="412"/>
      <c r="C1" s="412"/>
      <c r="D1" s="412"/>
      <c r="E1" s="412"/>
      <c r="F1" s="412"/>
      <c r="G1" s="412"/>
      <c r="H1" s="414"/>
      <c r="I1" s="412"/>
      <c r="J1" s="412"/>
      <c r="K1" s="413" t="s">
        <v>412</v>
      </c>
    </row>
    <row r="2" spans="1:22" ht="11.25" customHeight="1" x14ac:dyDescent="0.2">
      <c r="A2" s="2"/>
      <c r="B2" s="2"/>
      <c r="C2" s="2"/>
      <c r="D2" s="2"/>
      <c r="E2" s="2"/>
      <c r="F2" s="2"/>
      <c r="G2" s="2"/>
      <c r="H2" s="2"/>
      <c r="I2" s="2"/>
      <c r="J2" s="2"/>
      <c r="K2" s="2"/>
      <c r="L2" s="2"/>
      <c r="M2" s="2"/>
      <c r="N2" s="2"/>
      <c r="O2" s="2"/>
      <c r="P2" s="2"/>
      <c r="Q2" s="2"/>
      <c r="R2" s="2"/>
      <c r="S2" s="2"/>
      <c r="T2" s="2"/>
      <c r="U2" s="2"/>
      <c r="V2" s="2"/>
    </row>
    <row r="3" spans="1:22" ht="15.75" customHeight="1" x14ac:dyDescent="0.2">
      <c r="A3" s="3" t="s">
        <v>191</v>
      </c>
      <c r="B3" s="2"/>
      <c r="C3" s="2"/>
      <c r="D3" s="2"/>
      <c r="E3" s="2"/>
      <c r="F3" s="2"/>
      <c r="G3" s="2"/>
      <c r="H3" s="2"/>
      <c r="I3" s="2"/>
      <c r="J3" s="2"/>
      <c r="K3" s="2"/>
      <c r="L3" s="2"/>
      <c r="M3" s="2"/>
      <c r="N3" s="2"/>
      <c r="O3" s="2"/>
      <c r="P3" s="2"/>
      <c r="Q3" s="2"/>
      <c r="R3" s="2"/>
      <c r="S3" s="2"/>
      <c r="T3" s="2"/>
      <c r="U3" s="2"/>
      <c r="V3" s="2"/>
    </row>
    <row r="4" spans="1:22" ht="15.75" customHeight="1" x14ac:dyDescent="0.2">
      <c r="A4" s="4" t="s">
        <v>107</v>
      </c>
      <c r="B4" s="4"/>
      <c r="C4" s="4"/>
      <c r="D4" s="4"/>
      <c r="E4" s="4"/>
      <c r="F4" s="4"/>
      <c r="G4" s="4"/>
      <c r="H4" s="4"/>
      <c r="I4" s="4"/>
      <c r="J4" s="4"/>
      <c r="K4" s="4"/>
      <c r="L4" s="4"/>
      <c r="M4" s="4"/>
      <c r="N4" s="4"/>
      <c r="O4" s="4"/>
      <c r="P4" s="4"/>
      <c r="Q4" s="4"/>
      <c r="R4" s="4"/>
      <c r="S4" s="4"/>
      <c r="T4" s="4"/>
      <c r="U4" s="4"/>
      <c r="V4" s="4"/>
    </row>
    <row r="5" spans="1:22" ht="12.75" customHeight="1" x14ac:dyDescent="0.2">
      <c r="A5" s="4" t="s">
        <v>24</v>
      </c>
      <c r="B5" s="4"/>
      <c r="C5" s="4"/>
      <c r="D5" s="4"/>
      <c r="E5" s="4"/>
      <c r="F5" s="4"/>
      <c r="G5" s="4"/>
      <c r="H5" s="4"/>
      <c r="I5" s="4"/>
      <c r="J5" s="4"/>
      <c r="K5" s="4"/>
      <c r="L5" s="4"/>
      <c r="M5" s="4"/>
      <c r="N5" s="4"/>
      <c r="O5" s="4"/>
      <c r="P5" s="4"/>
      <c r="Q5" s="4"/>
      <c r="R5" s="4"/>
      <c r="S5" s="4"/>
      <c r="T5" s="4"/>
      <c r="U5" s="4"/>
      <c r="V5" s="4"/>
    </row>
    <row r="6" spans="1:22" ht="11.25" customHeight="1" x14ac:dyDescent="0.2">
      <c r="A6" s="4"/>
      <c r="B6" s="4"/>
      <c r="C6" s="4"/>
      <c r="D6" s="4"/>
      <c r="E6" s="4"/>
      <c r="F6" s="4"/>
      <c r="G6" s="4"/>
      <c r="H6" s="4"/>
      <c r="I6" s="4"/>
      <c r="J6" s="4"/>
      <c r="K6" s="4"/>
      <c r="L6" s="4"/>
      <c r="M6" s="4"/>
      <c r="N6" s="4"/>
      <c r="O6" s="4"/>
      <c r="P6" s="4"/>
      <c r="Q6" s="4"/>
      <c r="R6" s="4"/>
      <c r="S6" s="4"/>
      <c r="T6" s="4"/>
      <c r="U6" s="4"/>
      <c r="V6" s="4"/>
    </row>
    <row r="7" spans="1:22" ht="11.25" customHeight="1" x14ac:dyDescent="0.2">
      <c r="B7" s="4" t="str">
        <f>IF(Org!$C$56=1,Org!$B$58,IF(Org!$C$56=2,Org!$B$59,IF(Org!$C$56=3,Org!$B$58,)))</f>
        <v>Berufsausbildungsstellen gem</v>
      </c>
      <c r="C7" s="4"/>
      <c r="D7" s="4" t="str">
        <f>IF(Org!$C$56=1,Org!$B$58,IF(Org!$C$56=2,Org!$B$59,IF(Org!$C$56=3,Org!$B$58,)))</f>
        <v>Berufsausbildungsstellen gem</v>
      </c>
      <c r="E7" s="4"/>
      <c r="F7" s="4" t="str">
        <f>IF(Org!$C$56=1,Org!$B$58,IF(Org!$C$56=2,Org!$B$59,IF(Org!$C$56=3,Org!$B$58,)))</f>
        <v>Berufsausbildungsstellen gem</v>
      </c>
      <c r="G7" s="4"/>
      <c r="H7" s="4" t="str">
        <f>IF(Org!$C$56=1,Org!$B$58,IF(Org!$C$56=2,Org!$B$59,IF(Org!$C$56=3,Org!$B$58,)))</f>
        <v>Berufsausbildungsstellen gem</v>
      </c>
      <c r="I7" s="4"/>
      <c r="J7" s="4" t="str">
        <f>IF(Org!$C$56=1,Org!$B$58,IF(Org!$C$56=2,Org!$B$59,IF(Org!$C$56=3,Org!$B$58,)))</f>
        <v>Berufsausbildungsstellen gem</v>
      </c>
      <c r="K7" s="4"/>
      <c r="L7" s="4"/>
      <c r="M7" s="4"/>
      <c r="N7" s="4"/>
      <c r="O7" s="4"/>
      <c r="P7" s="4"/>
      <c r="Q7" s="4"/>
      <c r="R7" s="4"/>
      <c r="S7" s="4"/>
      <c r="T7" s="4"/>
      <c r="U7" s="4"/>
      <c r="V7" s="4"/>
    </row>
    <row r="8" spans="1:22" s="2" customFormat="1" ht="22.5" x14ac:dyDescent="0.2">
      <c r="A8" s="560" t="s">
        <v>126</v>
      </c>
      <c r="B8" s="328" t="str">
        <f>roh_Tab_6_Stellen!C6</f>
        <v>September 2021</v>
      </c>
      <c r="C8" s="328" t="str">
        <f>roh_Tab_6_Bew!C7</f>
        <v>September 2021</v>
      </c>
      <c r="D8" s="328" t="str">
        <f>roh_Tab_6_Stellen!G6</f>
        <v>September 2022</v>
      </c>
      <c r="E8" s="328" t="str">
        <f>roh_Tab_6_Bew!E7</f>
        <v>September 2022</v>
      </c>
      <c r="F8" s="328" t="str">
        <f>roh_Tab_6_Stellen!K6</f>
        <v>September 2023</v>
      </c>
      <c r="G8" s="328" t="str">
        <f>roh_Tab_6_Bew!G7</f>
        <v>September 2023</v>
      </c>
      <c r="H8" s="328" t="str">
        <f>roh_Tab_6_Stellen!O6</f>
        <v>September 2024</v>
      </c>
      <c r="I8" s="328" t="str">
        <f>roh_Tab_6_Bew!I7</f>
        <v>September 2024</v>
      </c>
      <c r="J8" s="328" t="str">
        <f>roh_Tab_6_Stellen!S6</f>
        <v>September 2025</v>
      </c>
      <c r="K8" s="328" t="str">
        <f>roh_Tab_6_Bew!K7</f>
        <v>September 2025</v>
      </c>
      <c r="L8" s="19"/>
      <c r="M8" s="4"/>
      <c r="N8" s="4"/>
      <c r="O8" s="4"/>
      <c r="P8" s="4"/>
      <c r="Q8" s="4"/>
      <c r="R8" s="4"/>
      <c r="S8" s="4"/>
      <c r="T8" s="4"/>
      <c r="U8" s="4"/>
      <c r="V8" s="4"/>
    </row>
    <row r="9" spans="1:22" s="2" customFormat="1" ht="67.5" customHeight="1" x14ac:dyDescent="0.2">
      <c r="A9" s="561"/>
      <c r="B9" s="101" t="str">
        <f>IF(Org!$C$56=1,Org!$B$60,IF(Org!$C$56=2,Org!$B$60,IF(Org!$C$56=3,Org!$B$61,)))</f>
        <v>Gesamt</v>
      </c>
      <c r="C9" s="101" t="str">
        <f>IF(Org!$C$56=1,Org!$B$56,IF(Org!$C$56=2,Org!$B$57,IF(Org!$C$56=3,Org!$B$56,)))</f>
        <v>Gesamt</v>
      </c>
      <c r="D9" s="101" t="str">
        <f>IF(Org!$C$56=1,Org!$B$60,IF(Org!$C$56=2,Org!$B$60,IF(Org!$C$56=3,Org!$B$61,)))</f>
        <v>Gesamt</v>
      </c>
      <c r="E9" s="101" t="str">
        <f>IF(Org!$C$56=1,Org!$B$56,IF(Org!$C$56=2,Org!$B$57,IF(Org!$C$56=3,Org!$B$56,)))</f>
        <v>Gesamt</v>
      </c>
      <c r="F9" s="101" t="str">
        <f>IF(Org!$C$56=1,Org!$B$60,IF(Org!$C$56=2,Org!$B$60,IF(Org!$C$56=3,Org!$B$61,)))</f>
        <v>Gesamt</v>
      </c>
      <c r="G9" s="101" t="str">
        <f>IF(Org!$C$56=1,Org!$B$56,IF(Org!$C$56=2,Org!$B$57,IF(Org!$C$56=3,Org!$B$56,)))</f>
        <v>Gesamt</v>
      </c>
      <c r="H9" s="101" t="str">
        <f>IF(Org!$C$56=1,Org!$B$60,IF(Org!$C$56=2,Org!$B$60,IF(Org!$C$56=3,Org!$B$61,)))</f>
        <v>Gesamt</v>
      </c>
      <c r="I9" s="101" t="str">
        <f>IF(Org!$C$56=1,Org!$B$56,IF(Org!$C$56=2,Org!$B$57,IF(Org!$C$56=3,Org!$B$56,)))</f>
        <v>Gesamt</v>
      </c>
      <c r="J9" s="101" t="str">
        <f>IF(Org!$C$56=1,Org!$B$60,IF(Org!$C$56=2,Org!$B$60,IF(Org!$C$56=3,Org!$B$61,)))</f>
        <v>Gesamt</v>
      </c>
      <c r="K9" s="101" t="str">
        <f>IF(Org!$C$56=1,Org!$B$56,IF(Org!$C$56=2,Org!$B$57,IF(Org!$C$56=3,Org!$B$56,)))</f>
        <v>Gesamt</v>
      </c>
      <c r="L9" s="19"/>
      <c r="M9" s="4"/>
      <c r="N9" s="4"/>
      <c r="O9" s="4"/>
      <c r="P9" s="4"/>
      <c r="Q9" s="4"/>
      <c r="R9" s="4"/>
      <c r="S9" s="4"/>
      <c r="T9" s="4"/>
      <c r="U9" s="4"/>
      <c r="V9" s="4"/>
    </row>
    <row r="10" spans="1:22" s="2" customFormat="1" ht="12.75" customHeight="1" x14ac:dyDescent="0.2">
      <c r="A10" s="562"/>
      <c r="B10" s="64">
        <v>1</v>
      </c>
      <c r="C10" s="64">
        <v>2</v>
      </c>
      <c r="D10" s="64">
        <v>4</v>
      </c>
      <c r="E10" s="64">
        <v>5</v>
      </c>
      <c r="F10" s="64">
        <v>7</v>
      </c>
      <c r="G10" s="64">
        <v>8</v>
      </c>
      <c r="H10" s="64">
        <v>10</v>
      </c>
      <c r="I10" s="64">
        <v>11</v>
      </c>
      <c r="J10" s="64">
        <v>13</v>
      </c>
      <c r="K10" s="64">
        <v>14</v>
      </c>
      <c r="L10" s="19"/>
      <c r="M10" s="4"/>
      <c r="N10" s="4"/>
      <c r="O10" s="4"/>
      <c r="P10" s="4"/>
      <c r="Q10" s="4"/>
      <c r="R10" s="4"/>
      <c r="S10" s="4"/>
      <c r="T10" s="4"/>
      <c r="U10" s="4"/>
      <c r="V10" s="4"/>
    </row>
    <row r="11" spans="1:22" s="2" customFormat="1" ht="18.75" customHeight="1" x14ac:dyDescent="0.2">
      <c r="A11" s="79" t="s">
        <v>271</v>
      </c>
      <c r="B11" s="65">
        <f t="shared" ref="B11:B29" si="0">INDEX(Tab_6_Stellen_Werte,MATCH(IF(OR($A11="Westdeutschland",$A11="Ostdeutschland"),LEFT($A11,LEN($A11)-11),$A11),Tab_6_Stellen_Region,0),MATCH(B$8,Tab_6_Stellen_Monat,0)+MATCH(B$7,Tab_6_Stellen_Status,0)+MATCH(B$9,Tab_6_Stellen_Sonderprogramme,0)-2)</f>
        <v>522867</v>
      </c>
      <c r="C11" s="80">
        <f t="shared" ref="C11:C29" si="1">INDEX(Tab_6_Bew_Werte,MATCH($A11,Tab_6_Bew_Region,0),MATCH(C$8,Tab_6_Bew_Monat,0)+MATCH(C$9,Tab_6_Bew_Status,0)-1)</f>
        <v>433543</v>
      </c>
      <c r="D11" s="65">
        <f t="shared" ref="D11:D29" si="2">INDEX(Tab_6_Stellen_Werte,MATCH(IF(OR($A11="Westdeutschland",$A11="Ostdeutschland"),LEFT($A11,LEN($A11)-11),$A11),Tab_6_Stellen_Region,0),MATCH(D$8,Tab_6_Stellen_Monat,0)+MATCH(D$7,Tab_6_Stellen_Status,0)+MATCH(D$9,Tab_6_Stellen_Sonderprogramme,0)-2)</f>
        <v>545960</v>
      </c>
      <c r="E11" s="80">
        <f t="shared" ref="E11:E29" si="3">INDEX(Tab_6_Bew_Werte,MATCH($A11,Tab_6_Bew_Region,0),MATCH(E$8,Tab_6_Bew_Monat,0)+MATCH(E$9,Tab_6_Bew_Status,0)-1)</f>
        <v>422400</v>
      </c>
      <c r="F11" s="65">
        <f t="shared" ref="F11:F29" si="4">INDEX(Tab_6_Stellen_Werte,MATCH(IF(OR($A11="Westdeutschland",$A11="Ostdeutschland"),LEFT($A11,LEN($A11)-11),$A11),Tab_6_Stellen_Region,0),MATCH(F$8,Tab_6_Stellen_Monat,0)+MATCH(F$7,Tab_6_Stellen_Status,0)+MATCH(F$9,Tab_6_Stellen_Sonderprogramme,0)-2)</f>
        <v>545039</v>
      </c>
      <c r="G11" s="80">
        <f t="shared" ref="G11:G29" si="5">INDEX(Tab_6_Bew_Werte,MATCH($A11,Tab_6_Bew_Region,0),MATCH(G$8,Tab_6_Bew_Monat,0)+MATCH(G$9,Tab_6_Bew_Status,0)-1)</f>
        <v>422059</v>
      </c>
      <c r="H11" s="65">
        <f t="shared" ref="H11:H29" si="6">INDEX(Tab_6_Stellen_Werte,MATCH(IF(OR($A11="Westdeutschland",$A11="Ostdeutschland"),LEFT($A11,LEN($A11)-11),$A11),Tab_6_Stellen_Region,0),MATCH(H$8,Tab_6_Stellen_Monat,0)+MATCH(H$7,Tab_6_Stellen_Status,0)+MATCH(H$9,Tab_6_Stellen_Sonderprogramme,0)-2)</f>
        <v>519399</v>
      </c>
      <c r="I11" s="80">
        <f t="shared" ref="I11:I29" si="7">INDEX(Tab_6_Bew_Werte,MATCH($A11,Tab_6_Bew_Region,0),MATCH(I$8,Tab_6_Bew_Monat,0)+MATCH(I$9,Tab_6_Bew_Status,0)-1)</f>
        <v>431552</v>
      </c>
      <c r="J11" s="65">
        <f t="shared" ref="J11:J29" si="8">INDEX(Tab_6_Stellen_Werte,MATCH(IF(OR($A11="Westdeutschland",$A11="Ostdeutschland"),LEFT($A11,LEN($A11)-11),$A11),Tab_6_Stellen_Region,0),MATCH(J$8,Tab_6_Stellen_Monat,0)+MATCH(J$7,Tab_6_Stellen_Status,0)+MATCH(J$9,Tab_6_Stellen_Sonderprogramme,0)-2)</f>
        <v>501338</v>
      </c>
      <c r="K11" s="80">
        <f t="shared" ref="K11:K29" si="9">INDEX(Tab_6_Bew_Werte,MATCH($A11,Tab_6_Bew_Region,0),MATCH(K$8,Tab_6_Bew_Monat,0)+MATCH(K$9,Tab_6_Bew_Status,0)-1)</f>
        <v>444335</v>
      </c>
      <c r="L11" s="20"/>
      <c r="M11" s="4"/>
      <c r="N11" s="4"/>
      <c r="O11" s="4"/>
      <c r="P11" s="4"/>
      <c r="Q11" s="4"/>
      <c r="R11" s="4"/>
      <c r="S11" s="4"/>
      <c r="T11" s="4"/>
      <c r="U11" s="4"/>
      <c r="V11" s="4"/>
    </row>
    <row r="12" spans="1:22" s="2" customFormat="1" ht="18.75" customHeight="1" x14ac:dyDescent="0.2">
      <c r="A12" s="67" t="s">
        <v>124</v>
      </c>
      <c r="B12" s="68">
        <f t="shared" si="0"/>
        <v>436976</v>
      </c>
      <c r="C12" s="81">
        <f t="shared" si="1"/>
        <v>356201</v>
      </c>
      <c r="D12" s="68">
        <f t="shared" si="2"/>
        <v>455436</v>
      </c>
      <c r="E12" s="81">
        <f t="shared" si="3"/>
        <v>345595</v>
      </c>
      <c r="F12" s="68">
        <f t="shared" si="4"/>
        <v>453424</v>
      </c>
      <c r="G12" s="81">
        <f t="shared" si="5"/>
        <v>345163</v>
      </c>
      <c r="H12" s="68">
        <f t="shared" si="6"/>
        <v>433532</v>
      </c>
      <c r="I12" s="81">
        <f t="shared" si="7"/>
        <v>353213</v>
      </c>
      <c r="J12" s="68">
        <f t="shared" si="8"/>
        <v>420211</v>
      </c>
      <c r="K12" s="81">
        <f t="shared" si="9"/>
        <v>363133</v>
      </c>
      <c r="L12" s="20"/>
      <c r="M12" s="4"/>
      <c r="N12" s="4"/>
      <c r="O12" s="4"/>
      <c r="P12" s="4"/>
      <c r="Q12" s="4"/>
      <c r="R12" s="4"/>
      <c r="S12" s="4"/>
      <c r="T12" s="4"/>
      <c r="U12" s="4"/>
      <c r="V12" s="4"/>
    </row>
    <row r="13" spans="1:22" s="2" customFormat="1" ht="15" customHeight="1" x14ac:dyDescent="0.2">
      <c r="A13" s="67" t="s">
        <v>125</v>
      </c>
      <c r="B13" s="68">
        <f t="shared" si="0"/>
        <v>85752</v>
      </c>
      <c r="C13" s="81">
        <f t="shared" si="1"/>
        <v>76789</v>
      </c>
      <c r="D13" s="68">
        <f t="shared" si="2"/>
        <v>90347</v>
      </c>
      <c r="E13" s="81">
        <f t="shared" si="3"/>
        <v>76186</v>
      </c>
      <c r="F13" s="68">
        <f t="shared" si="4"/>
        <v>91531</v>
      </c>
      <c r="G13" s="81">
        <f t="shared" si="5"/>
        <v>75808</v>
      </c>
      <c r="H13" s="68">
        <f t="shared" si="6"/>
        <v>85825</v>
      </c>
      <c r="I13" s="81">
        <f t="shared" si="7"/>
        <v>76435</v>
      </c>
      <c r="J13" s="68">
        <f t="shared" si="8"/>
        <v>81091</v>
      </c>
      <c r="K13" s="81">
        <f t="shared" si="9"/>
        <v>78324</v>
      </c>
      <c r="L13" s="20"/>
      <c r="M13" s="4"/>
      <c r="N13" s="4"/>
      <c r="O13" s="4"/>
      <c r="P13" s="4"/>
      <c r="Q13" s="4"/>
      <c r="R13" s="4"/>
      <c r="S13" s="4"/>
      <c r="T13" s="4"/>
      <c r="U13" s="4"/>
      <c r="V13" s="4"/>
    </row>
    <row r="14" spans="1:22" s="2" customFormat="1" ht="15" customHeight="1" x14ac:dyDescent="0.2">
      <c r="A14" s="58" t="s">
        <v>108</v>
      </c>
      <c r="B14" s="68">
        <f t="shared" si="0"/>
        <v>18952</v>
      </c>
      <c r="C14" s="81">
        <f t="shared" si="1"/>
        <v>14782</v>
      </c>
      <c r="D14" s="68">
        <f t="shared" si="2"/>
        <v>19568</v>
      </c>
      <c r="E14" s="81">
        <f t="shared" si="3"/>
        <v>13662</v>
      </c>
      <c r="F14" s="68">
        <f t="shared" si="4"/>
        <v>19954</v>
      </c>
      <c r="G14" s="81">
        <f t="shared" si="5"/>
        <v>13123</v>
      </c>
      <c r="H14" s="68">
        <f t="shared" si="6"/>
        <v>17569</v>
      </c>
      <c r="I14" s="81">
        <f t="shared" si="7"/>
        <v>14780</v>
      </c>
      <c r="J14" s="68">
        <f t="shared" si="8"/>
        <v>17834</v>
      </c>
      <c r="K14" s="81">
        <f t="shared" si="9"/>
        <v>14811</v>
      </c>
      <c r="L14" s="20"/>
      <c r="M14" s="4"/>
      <c r="N14" s="4"/>
      <c r="O14" s="4"/>
      <c r="P14" s="4"/>
      <c r="Q14" s="4"/>
      <c r="R14" s="4"/>
      <c r="S14" s="4"/>
      <c r="T14" s="4"/>
      <c r="U14" s="4"/>
      <c r="V14" s="4"/>
    </row>
    <row r="15" spans="1:22" s="2" customFormat="1" ht="15" customHeight="1" x14ac:dyDescent="0.2">
      <c r="A15" s="58" t="s">
        <v>109</v>
      </c>
      <c r="B15" s="68">
        <f t="shared" si="0"/>
        <v>9489</v>
      </c>
      <c r="C15" s="81">
        <f t="shared" si="1"/>
        <v>7787</v>
      </c>
      <c r="D15" s="68">
        <f t="shared" si="2"/>
        <v>9785</v>
      </c>
      <c r="E15" s="81">
        <f t="shared" si="3"/>
        <v>6730</v>
      </c>
      <c r="F15" s="68">
        <f t="shared" si="4"/>
        <v>10631</v>
      </c>
      <c r="G15" s="81">
        <f t="shared" si="5"/>
        <v>6246</v>
      </c>
      <c r="H15" s="68">
        <f t="shared" si="6"/>
        <v>10589</v>
      </c>
      <c r="I15" s="81">
        <f t="shared" si="7"/>
        <v>7038</v>
      </c>
      <c r="J15" s="68">
        <f t="shared" si="8"/>
        <v>10365</v>
      </c>
      <c r="K15" s="81">
        <f t="shared" si="9"/>
        <v>8077</v>
      </c>
      <c r="L15" s="20"/>
      <c r="M15" s="4"/>
      <c r="N15" s="4"/>
      <c r="O15" s="4"/>
      <c r="P15" s="4"/>
      <c r="Q15" s="4"/>
      <c r="R15" s="4"/>
      <c r="S15" s="4"/>
      <c r="T15" s="4"/>
      <c r="U15" s="4"/>
      <c r="V15" s="4"/>
    </row>
    <row r="16" spans="1:22" s="2" customFormat="1" ht="15" customHeight="1" x14ac:dyDescent="0.2">
      <c r="A16" s="58" t="s">
        <v>110</v>
      </c>
      <c r="B16" s="68">
        <f t="shared" si="0"/>
        <v>55197</v>
      </c>
      <c r="C16" s="81">
        <f t="shared" si="1"/>
        <v>45926</v>
      </c>
      <c r="D16" s="68">
        <f t="shared" si="2"/>
        <v>55493</v>
      </c>
      <c r="E16" s="81">
        <f t="shared" si="3"/>
        <v>44818</v>
      </c>
      <c r="F16" s="68">
        <f t="shared" si="4"/>
        <v>54052</v>
      </c>
      <c r="G16" s="81">
        <f t="shared" si="5"/>
        <v>45412</v>
      </c>
      <c r="H16" s="68">
        <f t="shared" si="6"/>
        <v>50041</v>
      </c>
      <c r="I16" s="81">
        <f t="shared" si="7"/>
        <v>46064</v>
      </c>
      <c r="J16" s="68">
        <f t="shared" si="8"/>
        <v>48618</v>
      </c>
      <c r="K16" s="81">
        <f t="shared" si="9"/>
        <v>47472</v>
      </c>
      <c r="L16" s="20"/>
      <c r="M16" s="4"/>
      <c r="N16" s="4"/>
      <c r="O16" s="4"/>
      <c r="P16" s="4"/>
      <c r="Q16" s="4"/>
      <c r="R16" s="4"/>
      <c r="S16" s="4"/>
      <c r="T16" s="4"/>
      <c r="U16" s="4"/>
      <c r="V16" s="4"/>
    </row>
    <row r="17" spans="1:22" s="2" customFormat="1" ht="15" customHeight="1" x14ac:dyDescent="0.2">
      <c r="A17" s="58" t="s">
        <v>111</v>
      </c>
      <c r="B17" s="68">
        <f t="shared" si="0"/>
        <v>5480</v>
      </c>
      <c r="C17" s="81">
        <f t="shared" si="1"/>
        <v>4726</v>
      </c>
      <c r="D17" s="68">
        <f t="shared" si="2"/>
        <v>5689</v>
      </c>
      <c r="E17" s="81">
        <f t="shared" si="3"/>
        <v>4709</v>
      </c>
      <c r="F17" s="68">
        <f t="shared" si="4"/>
        <v>5786</v>
      </c>
      <c r="G17" s="81">
        <f t="shared" si="5"/>
        <v>4533</v>
      </c>
      <c r="H17" s="68">
        <f t="shared" si="6"/>
        <v>5266</v>
      </c>
      <c r="I17" s="81">
        <f t="shared" si="7"/>
        <v>4657</v>
      </c>
      <c r="J17" s="68">
        <f t="shared" si="8"/>
        <v>5040</v>
      </c>
      <c r="K17" s="81">
        <f t="shared" si="9"/>
        <v>4729</v>
      </c>
      <c r="L17" s="20"/>
      <c r="M17" s="4"/>
      <c r="N17" s="4"/>
      <c r="O17" s="4"/>
      <c r="P17" s="4"/>
      <c r="Q17" s="4"/>
      <c r="R17" s="4"/>
      <c r="S17" s="4"/>
      <c r="T17" s="4"/>
      <c r="U17" s="4"/>
      <c r="V17" s="4"/>
    </row>
    <row r="18" spans="1:22" s="2" customFormat="1" ht="15" customHeight="1" x14ac:dyDescent="0.2">
      <c r="A18" s="58" t="s">
        <v>112</v>
      </c>
      <c r="B18" s="68">
        <f t="shared" si="0"/>
        <v>110100</v>
      </c>
      <c r="C18" s="81">
        <f t="shared" si="1"/>
        <v>107529</v>
      </c>
      <c r="D18" s="68">
        <f t="shared" si="2"/>
        <v>114640</v>
      </c>
      <c r="E18" s="81">
        <f t="shared" si="3"/>
        <v>105286</v>
      </c>
      <c r="F18" s="68">
        <f t="shared" si="4"/>
        <v>111743</v>
      </c>
      <c r="G18" s="81">
        <f t="shared" si="5"/>
        <v>103697</v>
      </c>
      <c r="H18" s="68">
        <f t="shared" si="6"/>
        <v>107599</v>
      </c>
      <c r="I18" s="81">
        <f t="shared" si="7"/>
        <v>105734</v>
      </c>
      <c r="J18" s="68">
        <f t="shared" si="8"/>
        <v>104692</v>
      </c>
      <c r="K18" s="81">
        <f t="shared" si="9"/>
        <v>108910</v>
      </c>
      <c r="L18" s="20"/>
      <c r="M18" s="4"/>
      <c r="N18" s="4"/>
      <c r="O18" s="4"/>
      <c r="P18" s="4"/>
      <c r="Q18" s="4"/>
      <c r="R18" s="4"/>
      <c r="S18" s="4"/>
      <c r="T18" s="4"/>
      <c r="U18" s="4"/>
      <c r="V18" s="4"/>
    </row>
    <row r="19" spans="1:22" s="2" customFormat="1" ht="15" customHeight="1" x14ac:dyDescent="0.2">
      <c r="A19" s="58" t="s">
        <v>113</v>
      </c>
      <c r="B19" s="68">
        <f t="shared" si="0"/>
        <v>33670</v>
      </c>
      <c r="C19" s="81">
        <f t="shared" si="1"/>
        <v>35242</v>
      </c>
      <c r="D19" s="68">
        <f t="shared" si="2"/>
        <v>35590</v>
      </c>
      <c r="E19" s="81">
        <f t="shared" si="3"/>
        <v>33722</v>
      </c>
      <c r="F19" s="68">
        <f t="shared" si="4"/>
        <v>35322</v>
      </c>
      <c r="G19" s="81">
        <f t="shared" si="5"/>
        <v>34636</v>
      </c>
      <c r="H19" s="68">
        <f t="shared" si="6"/>
        <v>34688</v>
      </c>
      <c r="I19" s="81">
        <f t="shared" si="7"/>
        <v>34658</v>
      </c>
      <c r="J19" s="68">
        <f t="shared" si="8"/>
        <v>32882</v>
      </c>
      <c r="K19" s="81">
        <f t="shared" si="9"/>
        <v>36273</v>
      </c>
      <c r="L19" s="20"/>
      <c r="M19" s="4"/>
      <c r="N19" s="4"/>
      <c r="O19" s="4"/>
      <c r="P19" s="4"/>
      <c r="Q19" s="4"/>
      <c r="R19" s="4"/>
      <c r="S19" s="4"/>
      <c r="T19" s="4"/>
      <c r="U19" s="4"/>
      <c r="V19" s="4"/>
    </row>
    <row r="20" spans="1:22" s="2" customFormat="1" ht="15" customHeight="1" x14ac:dyDescent="0.2">
      <c r="A20" s="58" t="s">
        <v>114</v>
      </c>
      <c r="B20" s="68">
        <f t="shared" si="0"/>
        <v>25232</v>
      </c>
      <c r="C20" s="81">
        <f t="shared" si="1"/>
        <v>21573</v>
      </c>
      <c r="D20" s="68">
        <f t="shared" si="2"/>
        <v>26237</v>
      </c>
      <c r="E20" s="81">
        <f t="shared" si="3"/>
        <v>20107</v>
      </c>
      <c r="F20" s="68">
        <f t="shared" si="4"/>
        <v>25807</v>
      </c>
      <c r="G20" s="81">
        <f t="shared" si="5"/>
        <v>20526</v>
      </c>
      <c r="H20" s="68">
        <f t="shared" si="6"/>
        <v>24522</v>
      </c>
      <c r="I20" s="81">
        <f t="shared" si="7"/>
        <v>20346</v>
      </c>
      <c r="J20" s="68">
        <f t="shared" si="8"/>
        <v>24135</v>
      </c>
      <c r="K20" s="81">
        <f t="shared" si="9"/>
        <v>20912</v>
      </c>
      <c r="L20" s="20"/>
      <c r="M20" s="4"/>
      <c r="N20" s="4"/>
      <c r="O20" s="4"/>
      <c r="P20" s="4"/>
      <c r="Q20" s="4"/>
      <c r="R20" s="4"/>
      <c r="S20" s="4"/>
      <c r="T20" s="4"/>
      <c r="U20" s="4"/>
      <c r="V20" s="4"/>
    </row>
    <row r="21" spans="1:22" s="2" customFormat="1" ht="15" customHeight="1" x14ac:dyDescent="0.2">
      <c r="A21" s="58" t="s">
        <v>115</v>
      </c>
      <c r="B21" s="68">
        <f t="shared" si="0"/>
        <v>74134</v>
      </c>
      <c r="C21" s="81">
        <f t="shared" si="1"/>
        <v>52296</v>
      </c>
      <c r="D21" s="68">
        <f t="shared" si="2"/>
        <v>79640</v>
      </c>
      <c r="E21" s="81">
        <f t="shared" si="3"/>
        <v>50695</v>
      </c>
      <c r="F21" s="68">
        <f t="shared" si="4"/>
        <v>79610</v>
      </c>
      <c r="G21" s="81">
        <f t="shared" si="5"/>
        <v>51896</v>
      </c>
      <c r="H21" s="68">
        <f t="shared" si="6"/>
        <v>77397</v>
      </c>
      <c r="I21" s="81">
        <f t="shared" si="7"/>
        <v>52768</v>
      </c>
      <c r="J21" s="68">
        <f t="shared" si="8"/>
        <v>74767</v>
      </c>
      <c r="K21" s="81">
        <f t="shared" si="9"/>
        <v>53781</v>
      </c>
      <c r="L21" s="20"/>
      <c r="M21" s="4"/>
      <c r="N21" s="4"/>
      <c r="O21" s="4"/>
      <c r="P21" s="4"/>
      <c r="Q21" s="4"/>
      <c r="R21" s="4"/>
      <c r="S21" s="4"/>
      <c r="T21" s="4"/>
      <c r="U21" s="4"/>
      <c r="V21" s="4"/>
    </row>
    <row r="22" spans="1:22" s="2" customFormat="1" ht="15" customHeight="1" x14ac:dyDescent="0.2">
      <c r="A22" s="58" t="s">
        <v>116</v>
      </c>
      <c r="B22" s="68">
        <f t="shared" si="0"/>
        <v>98192</v>
      </c>
      <c r="C22" s="81">
        <f t="shared" si="1"/>
        <v>61877</v>
      </c>
      <c r="D22" s="68">
        <f t="shared" si="2"/>
        <v>101481</v>
      </c>
      <c r="E22" s="81">
        <f t="shared" si="3"/>
        <v>61293</v>
      </c>
      <c r="F22" s="68">
        <f t="shared" si="4"/>
        <v>103344</v>
      </c>
      <c r="G22" s="81">
        <f t="shared" si="5"/>
        <v>60466</v>
      </c>
      <c r="H22" s="68">
        <f t="shared" si="6"/>
        <v>99722</v>
      </c>
      <c r="I22" s="81">
        <f t="shared" si="7"/>
        <v>62161</v>
      </c>
      <c r="J22" s="68">
        <f t="shared" si="8"/>
        <v>95859</v>
      </c>
      <c r="K22" s="81">
        <f t="shared" si="9"/>
        <v>63297</v>
      </c>
      <c r="L22" s="20"/>
      <c r="M22" s="4"/>
      <c r="N22" s="4"/>
      <c r="O22" s="4"/>
      <c r="P22" s="4"/>
      <c r="Q22" s="4"/>
      <c r="R22" s="4"/>
      <c r="S22" s="4"/>
      <c r="T22" s="4"/>
      <c r="U22" s="4"/>
      <c r="V22" s="4"/>
    </row>
    <row r="23" spans="1:22" s="2" customFormat="1" ht="15" customHeight="1" x14ac:dyDescent="0.2">
      <c r="A23" s="58" t="s">
        <v>117</v>
      </c>
      <c r="B23" s="68">
        <f t="shared" si="0"/>
        <v>6530</v>
      </c>
      <c r="C23" s="81">
        <f t="shared" si="1"/>
        <v>4463</v>
      </c>
      <c r="D23" s="68">
        <f t="shared" si="2"/>
        <v>7313</v>
      </c>
      <c r="E23" s="81">
        <f t="shared" si="3"/>
        <v>4573</v>
      </c>
      <c r="F23" s="68">
        <f t="shared" si="4"/>
        <v>7175</v>
      </c>
      <c r="G23" s="81">
        <f t="shared" si="5"/>
        <v>4628</v>
      </c>
      <c r="H23" s="68">
        <f t="shared" si="6"/>
        <v>6139</v>
      </c>
      <c r="I23" s="81">
        <f t="shared" si="7"/>
        <v>5007</v>
      </c>
      <c r="J23" s="68">
        <f t="shared" si="8"/>
        <v>6019</v>
      </c>
      <c r="K23" s="81">
        <f t="shared" si="9"/>
        <v>4871</v>
      </c>
      <c r="L23" s="20"/>
      <c r="M23" s="4"/>
      <c r="N23" s="4"/>
      <c r="O23" s="4"/>
      <c r="P23" s="4"/>
      <c r="Q23" s="4"/>
      <c r="R23" s="4"/>
      <c r="S23" s="4"/>
      <c r="T23" s="4"/>
      <c r="U23" s="4"/>
      <c r="V23" s="4"/>
    </row>
    <row r="24" spans="1:22" s="2" customFormat="1" ht="15" customHeight="1" x14ac:dyDescent="0.2">
      <c r="A24" s="58" t="s">
        <v>118</v>
      </c>
      <c r="B24" s="68">
        <f t="shared" si="0"/>
        <v>15329</v>
      </c>
      <c r="C24" s="81">
        <f t="shared" si="1"/>
        <v>20788</v>
      </c>
      <c r="D24" s="68">
        <f t="shared" si="2"/>
        <v>16104</v>
      </c>
      <c r="E24" s="81">
        <f t="shared" si="3"/>
        <v>20902</v>
      </c>
      <c r="F24" s="68">
        <f t="shared" si="4"/>
        <v>16813</v>
      </c>
      <c r="G24" s="81">
        <f t="shared" si="5"/>
        <v>21176</v>
      </c>
      <c r="H24" s="68">
        <f t="shared" si="6"/>
        <v>16722</v>
      </c>
      <c r="I24" s="81">
        <f t="shared" si="7"/>
        <v>22152</v>
      </c>
      <c r="J24" s="68">
        <f t="shared" si="8"/>
        <v>14892</v>
      </c>
      <c r="K24" s="81">
        <f t="shared" si="9"/>
        <v>23196</v>
      </c>
      <c r="L24" s="20"/>
      <c r="M24" s="4"/>
      <c r="N24" s="4"/>
      <c r="O24" s="4"/>
      <c r="P24" s="4"/>
      <c r="Q24" s="4"/>
      <c r="R24" s="4"/>
      <c r="S24" s="4"/>
      <c r="T24" s="4"/>
      <c r="U24" s="4"/>
      <c r="V24" s="4"/>
    </row>
    <row r="25" spans="1:22" s="2" customFormat="1" ht="15" customHeight="1" x14ac:dyDescent="0.2">
      <c r="A25" s="58" t="s">
        <v>119</v>
      </c>
      <c r="B25" s="68">
        <f t="shared" si="0"/>
        <v>14451</v>
      </c>
      <c r="C25" s="81">
        <f t="shared" si="1"/>
        <v>12817</v>
      </c>
      <c r="D25" s="68">
        <f t="shared" si="2"/>
        <v>14918</v>
      </c>
      <c r="E25" s="81">
        <f t="shared" si="3"/>
        <v>12525</v>
      </c>
      <c r="F25" s="68">
        <f t="shared" si="4"/>
        <v>15319</v>
      </c>
      <c r="G25" s="81">
        <f t="shared" si="5"/>
        <v>12370</v>
      </c>
      <c r="H25" s="68">
        <f t="shared" si="6"/>
        <v>14519</v>
      </c>
      <c r="I25" s="81">
        <f t="shared" si="7"/>
        <v>12670</v>
      </c>
      <c r="J25" s="68">
        <f t="shared" si="8"/>
        <v>13527</v>
      </c>
      <c r="K25" s="81">
        <f t="shared" si="9"/>
        <v>12697</v>
      </c>
      <c r="L25" s="20"/>
      <c r="M25" s="4"/>
      <c r="N25" s="4"/>
      <c r="O25" s="4"/>
      <c r="P25" s="4"/>
      <c r="Q25" s="4"/>
      <c r="R25" s="4"/>
      <c r="S25" s="4"/>
      <c r="T25" s="4"/>
      <c r="U25" s="4"/>
      <c r="V25" s="4"/>
    </row>
    <row r="26" spans="1:22" s="2" customFormat="1" ht="15" customHeight="1" x14ac:dyDescent="0.2">
      <c r="A26" s="58" t="s">
        <v>120</v>
      </c>
      <c r="B26" s="68">
        <f t="shared" si="0"/>
        <v>10733</v>
      </c>
      <c r="C26" s="81">
        <f t="shared" si="1"/>
        <v>6505</v>
      </c>
      <c r="D26" s="68">
        <f t="shared" si="2"/>
        <v>11159</v>
      </c>
      <c r="E26" s="81">
        <f t="shared" si="3"/>
        <v>6138</v>
      </c>
      <c r="F26" s="68">
        <f t="shared" si="4"/>
        <v>10566</v>
      </c>
      <c r="G26" s="81">
        <f t="shared" si="5"/>
        <v>6251</v>
      </c>
      <c r="H26" s="68">
        <f t="shared" si="6"/>
        <v>9151</v>
      </c>
      <c r="I26" s="81">
        <f t="shared" si="7"/>
        <v>6263</v>
      </c>
      <c r="J26" s="68">
        <f t="shared" si="8"/>
        <v>9055</v>
      </c>
      <c r="K26" s="81">
        <f t="shared" si="9"/>
        <v>6545</v>
      </c>
      <c r="L26" s="20"/>
      <c r="M26" s="4"/>
      <c r="N26" s="4"/>
      <c r="O26" s="4"/>
      <c r="P26" s="4"/>
      <c r="Q26" s="4"/>
      <c r="R26" s="4"/>
      <c r="S26" s="4"/>
      <c r="T26" s="4"/>
      <c r="U26" s="4"/>
      <c r="V26" s="4"/>
    </row>
    <row r="27" spans="1:22" s="2" customFormat="1" ht="15" customHeight="1" x14ac:dyDescent="0.2">
      <c r="A27" s="58" t="s">
        <v>121</v>
      </c>
      <c r="B27" s="68">
        <f t="shared" si="0"/>
        <v>20347</v>
      </c>
      <c r="C27" s="81">
        <f t="shared" si="1"/>
        <v>19325</v>
      </c>
      <c r="D27" s="68">
        <f t="shared" si="2"/>
        <v>21892</v>
      </c>
      <c r="E27" s="81">
        <f t="shared" si="3"/>
        <v>19218</v>
      </c>
      <c r="F27" s="68">
        <f t="shared" si="4"/>
        <v>22631</v>
      </c>
      <c r="G27" s="81">
        <f t="shared" si="5"/>
        <v>18932</v>
      </c>
      <c r="H27" s="68">
        <f t="shared" si="6"/>
        <v>20830</v>
      </c>
      <c r="I27" s="81">
        <f t="shared" si="7"/>
        <v>18614</v>
      </c>
      <c r="J27" s="68">
        <f t="shared" si="8"/>
        <v>19884</v>
      </c>
      <c r="K27" s="81">
        <f t="shared" si="9"/>
        <v>18607</v>
      </c>
      <c r="L27" s="20"/>
      <c r="M27" s="4"/>
      <c r="N27" s="4"/>
      <c r="O27" s="4"/>
      <c r="P27" s="4"/>
      <c r="Q27" s="4"/>
      <c r="R27" s="4"/>
      <c r="S27" s="4"/>
      <c r="T27" s="4"/>
      <c r="U27" s="4"/>
      <c r="V27" s="4"/>
    </row>
    <row r="28" spans="1:22" s="2" customFormat="1" ht="15" customHeight="1" x14ac:dyDescent="0.2">
      <c r="A28" s="58" t="s">
        <v>122</v>
      </c>
      <c r="B28" s="68">
        <f t="shared" si="0"/>
        <v>12553</v>
      </c>
      <c r="C28" s="81">
        <f t="shared" si="1"/>
        <v>9290</v>
      </c>
      <c r="D28" s="68">
        <f t="shared" si="2"/>
        <v>12973</v>
      </c>
      <c r="E28" s="81">
        <f t="shared" si="3"/>
        <v>9258</v>
      </c>
      <c r="F28" s="68">
        <f t="shared" si="4"/>
        <v>12566</v>
      </c>
      <c r="G28" s="81">
        <f t="shared" si="5"/>
        <v>9257</v>
      </c>
      <c r="H28" s="68">
        <f t="shared" si="6"/>
        <v>11784</v>
      </c>
      <c r="I28" s="81">
        <f t="shared" si="7"/>
        <v>9120</v>
      </c>
      <c r="J28" s="68">
        <f t="shared" si="8"/>
        <v>11519</v>
      </c>
      <c r="K28" s="81">
        <f t="shared" si="9"/>
        <v>9423</v>
      </c>
      <c r="L28" s="20"/>
      <c r="M28" s="4"/>
      <c r="N28" s="4"/>
      <c r="O28" s="4"/>
      <c r="P28" s="4"/>
      <c r="Q28" s="4"/>
      <c r="R28" s="4"/>
      <c r="S28" s="4"/>
      <c r="T28" s="4"/>
      <c r="U28" s="4"/>
      <c r="V28" s="4"/>
    </row>
    <row r="29" spans="1:22" s="2" customFormat="1" ht="15" customHeight="1" x14ac:dyDescent="0.2">
      <c r="A29" s="83" t="s">
        <v>123</v>
      </c>
      <c r="B29" s="70">
        <f t="shared" si="0"/>
        <v>12339</v>
      </c>
      <c r="C29" s="82">
        <f t="shared" si="1"/>
        <v>8064</v>
      </c>
      <c r="D29" s="70">
        <f t="shared" si="2"/>
        <v>13301</v>
      </c>
      <c r="E29" s="82">
        <f t="shared" si="3"/>
        <v>8145</v>
      </c>
      <c r="F29" s="70">
        <f t="shared" si="4"/>
        <v>13636</v>
      </c>
      <c r="G29" s="82">
        <f t="shared" si="5"/>
        <v>7822</v>
      </c>
      <c r="H29" s="70">
        <f t="shared" si="6"/>
        <v>12819</v>
      </c>
      <c r="I29" s="82">
        <f t="shared" si="7"/>
        <v>7616</v>
      </c>
      <c r="J29" s="70">
        <f t="shared" si="8"/>
        <v>12214</v>
      </c>
      <c r="K29" s="82">
        <f t="shared" si="9"/>
        <v>7856</v>
      </c>
      <c r="L29" s="20"/>
      <c r="M29" s="72"/>
      <c r="N29" s="4"/>
      <c r="O29" s="4"/>
      <c r="P29" s="4"/>
      <c r="Q29" s="4"/>
      <c r="R29" s="4"/>
      <c r="S29" s="4"/>
      <c r="T29" s="4"/>
      <c r="U29" s="4"/>
      <c r="V29" s="4"/>
    </row>
    <row r="30" spans="1:22" s="11" customFormat="1" ht="11.25" customHeight="1" x14ac:dyDescent="0.15">
      <c r="A30" s="8" t="s">
        <v>99</v>
      </c>
      <c r="B30" s="73"/>
      <c r="C30" s="73"/>
      <c r="D30" s="74"/>
      <c r="E30" s="73"/>
      <c r="F30" s="73"/>
      <c r="G30" s="73"/>
      <c r="H30" s="73"/>
      <c r="I30" s="73"/>
      <c r="J30" s="73"/>
      <c r="K30" s="63" t="s">
        <v>16</v>
      </c>
      <c r="L30" s="9"/>
      <c r="M30" s="9"/>
      <c r="N30" s="9"/>
      <c r="O30" s="9"/>
      <c r="P30" s="9"/>
      <c r="Q30" s="9"/>
      <c r="R30" s="9"/>
      <c r="S30" s="9"/>
      <c r="T30" s="9"/>
      <c r="U30" s="9"/>
      <c r="V30" s="9"/>
    </row>
    <row r="31" spans="1:22" s="11" customFormat="1" ht="11.25" customHeight="1" x14ac:dyDescent="0.15">
      <c r="A31" s="10"/>
      <c r="B31" s="10"/>
      <c r="C31" s="10"/>
      <c r="D31" s="10"/>
      <c r="E31" s="10"/>
      <c r="F31" s="10"/>
      <c r="G31" s="10"/>
      <c r="H31" s="10"/>
      <c r="I31" s="10"/>
      <c r="J31" s="10"/>
      <c r="K31" s="10"/>
      <c r="L31" s="9"/>
      <c r="M31" s="9"/>
      <c r="N31" s="9"/>
      <c r="O31" s="9"/>
      <c r="P31" s="9"/>
      <c r="Q31" s="9"/>
      <c r="R31" s="9"/>
      <c r="S31" s="9"/>
      <c r="T31" s="9"/>
      <c r="U31" s="9"/>
      <c r="V31" s="9"/>
    </row>
    <row r="32" spans="1:22" s="11" customFormat="1" ht="16.5" customHeight="1" x14ac:dyDescent="0.15">
      <c r="A32" s="532" t="s">
        <v>22</v>
      </c>
      <c r="B32" s="532"/>
      <c r="C32" s="532"/>
      <c r="D32" s="532"/>
      <c r="E32" s="532"/>
      <c r="F32" s="532"/>
      <c r="G32" s="532"/>
      <c r="H32" s="532"/>
      <c r="I32" s="532"/>
      <c r="J32" s="532"/>
      <c r="K32" s="532"/>
      <c r="L32" s="9"/>
      <c r="M32" s="9"/>
      <c r="N32" s="9"/>
      <c r="O32" s="9"/>
      <c r="P32" s="9"/>
      <c r="Q32" s="9"/>
      <c r="R32" s="9"/>
      <c r="S32" s="9"/>
      <c r="T32" s="9"/>
      <c r="U32" s="9"/>
      <c r="V32" s="9"/>
    </row>
    <row r="33" spans="1:22" s="11" customFormat="1" ht="11.25" customHeight="1" x14ac:dyDescent="0.15">
      <c r="A33" s="18" t="s">
        <v>23</v>
      </c>
      <c r="B33" s="10"/>
      <c r="C33" s="10"/>
      <c r="D33" s="10"/>
      <c r="E33" s="10"/>
      <c r="F33" s="10"/>
      <c r="G33" s="10"/>
      <c r="H33" s="10"/>
      <c r="I33" s="10"/>
      <c r="J33" s="10"/>
      <c r="K33" s="10"/>
      <c r="L33" s="9"/>
      <c r="M33" s="9"/>
      <c r="N33" s="9"/>
      <c r="O33" s="9"/>
      <c r="P33" s="9"/>
      <c r="Q33" s="9"/>
      <c r="R33" s="9"/>
      <c r="S33" s="9"/>
      <c r="T33" s="9"/>
      <c r="U33" s="9"/>
      <c r="V33" s="9"/>
    </row>
    <row r="34" spans="1:22" s="11" customFormat="1" ht="11.25" customHeight="1" x14ac:dyDescent="0.2">
      <c r="A34" s="9"/>
      <c r="B34" s="20"/>
      <c r="C34" s="20"/>
      <c r="D34" s="20"/>
      <c r="E34" s="20"/>
      <c r="F34" s="20"/>
      <c r="G34" s="20"/>
      <c r="H34" s="20"/>
      <c r="I34" s="20"/>
      <c r="J34" s="20"/>
      <c r="K34" s="20"/>
      <c r="L34" s="9"/>
      <c r="M34" s="9"/>
      <c r="N34" s="9"/>
      <c r="O34" s="9"/>
      <c r="P34" s="9"/>
      <c r="Q34" s="9"/>
      <c r="R34" s="9"/>
      <c r="S34" s="9"/>
      <c r="T34" s="9"/>
      <c r="U34" s="9"/>
      <c r="V34" s="9"/>
    </row>
    <row r="35" spans="1:22" ht="15.75" customHeight="1" x14ac:dyDescent="0.2">
      <c r="A35" s="58"/>
      <c r="B35" s="4"/>
      <c r="C35" s="4"/>
      <c r="D35" s="4"/>
      <c r="E35" s="4"/>
      <c r="F35" s="4"/>
      <c r="G35" s="4"/>
      <c r="H35" s="4"/>
      <c r="I35" s="4"/>
      <c r="J35" s="4"/>
      <c r="K35" s="4"/>
      <c r="L35" s="4"/>
      <c r="M35" s="4"/>
      <c r="N35" s="4"/>
      <c r="O35" s="4"/>
      <c r="P35" s="4"/>
      <c r="Q35" s="4"/>
      <c r="R35" s="4"/>
      <c r="S35" s="4"/>
      <c r="T35" s="4"/>
      <c r="U35" s="4"/>
      <c r="V35" s="4"/>
    </row>
    <row r="36" spans="1:22" ht="15.75" customHeight="1" x14ac:dyDescent="0.2">
      <c r="A36" s="4"/>
      <c r="B36" s="4"/>
      <c r="C36" s="4"/>
      <c r="D36" s="4"/>
      <c r="E36" s="4"/>
      <c r="F36" s="4"/>
      <c r="G36" s="4"/>
      <c r="H36" s="4"/>
      <c r="I36" s="4"/>
      <c r="J36" s="4"/>
      <c r="K36" s="4"/>
      <c r="L36" s="4"/>
      <c r="M36" s="4"/>
      <c r="N36" s="4"/>
      <c r="O36" s="4"/>
      <c r="P36" s="4"/>
      <c r="Q36" s="4"/>
      <c r="R36" s="4"/>
      <c r="S36" s="4"/>
      <c r="T36" s="4"/>
      <c r="U36" s="4"/>
      <c r="V36" s="4"/>
    </row>
    <row r="37" spans="1:22" ht="15.75" customHeight="1" x14ac:dyDescent="0.2">
      <c r="A37" s="4"/>
      <c r="B37" s="4"/>
      <c r="C37" s="4"/>
      <c r="D37" s="4"/>
      <c r="E37" s="4"/>
      <c r="F37" s="4"/>
      <c r="G37" s="4"/>
      <c r="H37" s="4"/>
      <c r="I37" s="4"/>
      <c r="J37" s="4"/>
      <c r="K37" s="4"/>
      <c r="L37" s="4"/>
      <c r="M37" s="4"/>
      <c r="N37" s="4"/>
      <c r="O37" s="4"/>
      <c r="P37" s="4"/>
      <c r="Q37" s="4"/>
      <c r="R37" s="4"/>
      <c r="S37" s="4"/>
      <c r="T37" s="4"/>
      <c r="U37" s="4"/>
      <c r="V37" s="4"/>
    </row>
    <row r="38" spans="1:22" ht="15.75" customHeight="1" x14ac:dyDescent="0.2">
      <c r="A38" s="4"/>
      <c r="B38" s="4"/>
      <c r="C38" s="4"/>
      <c r="D38" s="4"/>
      <c r="E38" s="4"/>
      <c r="F38" s="4"/>
      <c r="G38" s="4"/>
      <c r="H38" s="4"/>
      <c r="I38" s="4"/>
      <c r="J38" s="4"/>
      <c r="K38" s="4"/>
      <c r="L38" s="4"/>
      <c r="M38" s="4"/>
      <c r="N38" s="4"/>
      <c r="O38" s="4"/>
      <c r="P38" s="4"/>
      <c r="Q38" s="4"/>
      <c r="R38" s="4"/>
      <c r="S38" s="4"/>
      <c r="T38" s="4"/>
      <c r="U38" s="4"/>
      <c r="V38" s="4"/>
    </row>
    <row r="39" spans="1:22" ht="15.75" customHeight="1" x14ac:dyDescent="0.2">
      <c r="A39" s="4"/>
      <c r="B39" s="4"/>
      <c r="C39" s="4"/>
      <c r="D39" s="4"/>
      <c r="E39" s="4"/>
      <c r="F39" s="4"/>
      <c r="G39" s="4"/>
      <c r="H39" s="4"/>
      <c r="I39" s="4"/>
      <c r="J39" s="4"/>
      <c r="K39" s="4"/>
      <c r="L39" s="4"/>
      <c r="M39" s="4"/>
      <c r="N39" s="4"/>
      <c r="O39" s="4"/>
      <c r="P39" s="4"/>
      <c r="Q39" s="4"/>
      <c r="R39" s="4"/>
      <c r="S39" s="4"/>
      <c r="T39" s="4"/>
      <c r="U39" s="4"/>
      <c r="V39" s="4"/>
    </row>
    <row r="40" spans="1:22" ht="15.75" customHeight="1" x14ac:dyDescent="0.2">
      <c r="A40" s="4"/>
      <c r="B40" s="4"/>
      <c r="C40" s="4"/>
      <c r="D40" s="4"/>
      <c r="E40" s="4"/>
      <c r="F40" s="4"/>
      <c r="G40" s="4"/>
      <c r="H40" s="4"/>
      <c r="I40" s="4"/>
      <c r="J40" s="4"/>
      <c r="K40" s="4"/>
      <c r="L40" s="4"/>
      <c r="M40" s="4"/>
      <c r="N40" s="4"/>
      <c r="O40" s="4"/>
      <c r="P40" s="4"/>
      <c r="Q40" s="4"/>
      <c r="R40" s="4"/>
      <c r="S40" s="4"/>
      <c r="T40" s="4"/>
      <c r="U40" s="4"/>
      <c r="V40" s="4"/>
    </row>
    <row r="41" spans="1:22" ht="15.75" customHeight="1" x14ac:dyDescent="0.2">
      <c r="A41" s="4"/>
      <c r="B41" s="4"/>
      <c r="C41" s="4"/>
      <c r="D41" s="4"/>
      <c r="E41" s="4"/>
      <c r="F41" s="4"/>
      <c r="G41" s="4"/>
      <c r="H41" s="4"/>
      <c r="I41" s="4"/>
      <c r="J41" s="4"/>
      <c r="K41" s="4"/>
      <c r="L41" s="4"/>
      <c r="M41" s="4"/>
      <c r="N41" s="4"/>
      <c r="O41" s="4"/>
      <c r="P41" s="4"/>
      <c r="Q41" s="4"/>
      <c r="R41" s="4"/>
      <c r="S41" s="4"/>
      <c r="T41" s="4"/>
      <c r="U41" s="4"/>
      <c r="V41" s="4"/>
    </row>
    <row r="42" spans="1:22" ht="15.75" customHeight="1" x14ac:dyDescent="0.2">
      <c r="A42" s="4"/>
      <c r="B42" s="4"/>
      <c r="C42" s="4"/>
      <c r="D42" s="4"/>
      <c r="E42" s="4"/>
      <c r="F42" s="4"/>
      <c r="G42" s="4"/>
      <c r="H42" s="4"/>
      <c r="I42" s="4"/>
      <c r="J42" s="4"/>
      <c r="K42" s="4"/>
      <c r="L42" s="4"/>
      <c r="M42" s="4"/>
      <c r="N42" s="4"/>
      <c r="O42" s="4"/>
      <c r="P42" s="4"/>
      <c r="Q42" s="4"/>
      <c r="R42" s="4"/>
      <c r="S42" s="4"/>
      <c r="T42" s="4"/>
      <c r="U42" s="4"/>
      <c r="V42" s="4"/>
    </row>
    <row r="43" spans="1:22" ht="15.75" customHeight="1" x14ac:dyDescent="0.2">
      <c r="A43" s="4"/>
      <c r="B43" s="4"/>
      <c r="C43" s="4"/>
      <c r="D43" s="4"/>
      <c r="E43" s="4"/>
      <c r="F43" s="4"/>
      <c r="G43" s="4"/>
      <c r="H43" s="4"/>
      <c r="I43" s="4"/>
      <c r="J43" s="4"/>
      <c r="K43" s="4"/>
      <c r="L43" s="4"/>
      <c r="M43" s="4"/>
      <c r="N43" s="4"/>
      <c r="O43" s="4"/>
      <c r="P43" s="4"/>
      <c r="Q43" s="4"/>
      <c r="R43" s="4"/>
      <c r="S43" s="4"/>
      <c r="T43" s="4"/>
      <c r="U43" s="4"/>
      <c r="V43" s="4"/>
    </row>
    <row r="44" spans="1:22" ht="15.75" customHeight="1" x14ac:dyDescent="0.2">
      <c r="A44" s="4"/>
      <c r="B44" s="4"/>
      <c r="C44" s="4"/>
      <c r="D44" s="4"/>
      <c r="E44" s="4"/>
      <c r="F44" s="4"/>
      <c r="G44" s="4"/>
      <c r="H44" s="4"/>
      <c r="I44" s="4"/>
      <c r="J44" s="4"/>
      <c r="K44" s="4"/>
      <c r="L44" s="4"/>
      <c r="M44" s="4"/>
      <c r="N44" s="4"/>
      <c r="O44" s="4"/>
      <c r="P44" s="4"/>
      <c r="Q44" s="4"/>
      <c r="R44" s="4"/>
      <c r="S44" s="4"/>
      <c r="T44" s="4"/>
      <c r="U44" s="4"/>
      <c r="V44" s="4"/>
    </row>
    <row r="45" spans="1:22" ht="15.75" customHeight="1" x14ac:dyDescent="0.2">
      <c r="A45" s="4"/>
      <c r="B45" s="4"/>
      <c r="C45" s="4"/>
      <c r="D45" s="4"/>
      <c r="E45" s="4"/>
      <c r="F45" s="4"/>
      <c r="G45" s="4"/>
      <c r="H45" s="4"/>
      <c r="I45" s="4"/>
      <c r="J45" s="4"/>
      <c r="K45" s="4"/>
      <c r="L45" s="4"/>
      <c r="M45" s="4"/>
      <c r="N45" s="4"/>
      <c r="O45" s="4"/>
      <c r="P45" s="4"/>
      <c r="Q45" s="4"/>
      <c r="R45" s="4"/>
      <c r="S45" s="4"/>
      <c r="T45" s="4"/>
      <c r="U45" s="4"/>
      <c r="V45" s="4"/>
    </row>
    <row r="46" spans="1:22" ht="15.75" customHeight="1" x14ac:dyDescent="0.2">
      <c r="A46" s="4"/>
      <c r="B46" s="4"/>
      <c r="C46" s="4"/>
      <c r="D46" s="4"/>
      <c r="E46" s="4"/>
      <c r="F46" s="4"/>
      <c r="G46" s="4"/>
      <c r="H46" s="4"/>
      <c r="I46" s="4"/>
      <c r="J46" s="4"/>
      <c r="K46" s="4"/>
      <c r="L46" s="4"/>
      <c r="M46" s="4"/>
      <c r="N46" s="4"/>
      <c r="O46" s="4"/>
      <c r="P46" s="4"/>
      <c r="Q46" s="4"/>
      <c r="R46" s="4"/>
      <c r="S46" s="4"/>
      <c r="T46" s="4"/>
      <c r="U46" s="4"/>
      <c r="V46" s="4"/>
    </row>
    <row r="47" spans="1:22" ht="15.75" customHeight="1" x14ac:dyDescent="0.2">
      <c r="A47" s="4"/>
      <c r="B47" s="4"/>
      <c r="C47" s="4"/>
      <c r="D47" s="4"/>
      <c r="E47" s="4"/>
      <c r="F47" s="4"/>
      <c r="G47" s="4"/>
      <c r="H47" s="4"/>
      <c r="I47" s="4"/>
      <c r="J47" s="4"/>
      <c r="K47" s="4"/>
      <c r="L47" s="4"/>
      <c r="M47" s="4"/>
      <c r="N47" s="4"/>
      <c r="O47" s="4"/>
      <c r="P47" s="4"/>
      <c r="Q47" s="4"/>
      <c r="R47" s="4"/>
      <c r="S47" s="4"/>
      <c r="T47" s="4"/>
      <c r="U47" s="4"/>
      <c r="V47" s="4"/>
    </row>
    <row r="48" spans="1:22" ht="15.75" customHeight="1" x14ac:dyDescent="0.2">
      <c r="A48" s="4"/>
      <c r="B48" s="4"/>
      <c r="C48" s="4"/>
      <c r="D48" s="4"/>
      <c r="E48" s="4"/>
      <c r="F48" s="4"/>
      <c r="G48" s="4"/>
      <c r="H48" s="4"/>
      <c r="I48" s="4"/>
      <c r="J48" s="4"/>
      <c r="K48" s="4"/>
      <c r="L48" s="4"/>
      <c r="M48" s="4"/>
      <c r="N48" s="4"/>
      <c r="O48" s="4"/>
      <c r="P48" s="4"/>
      <c r="Q48" s="4"/>
      <c r="R48" s="4"/>
      <c r="S48" s="4"/>
      <c r="T48" s="4"/>
      <c r="U48" s="4"/>
      <c r="V48" s="4"/>
    </row>
    <row r="49" spans="1:22" ht="15.75" customHeight="1" x14ac:dyDescent="0.2">
      <c r="A49" s="4"/>
      <c r="B49" s="4"/>
      <c r="C49" s="4"/>
      <c r="D49" s="4"/>
      <c r="E49" s="4"/>
      <c r="F49" s="4"/>
      <c r="G49" s="4"/>
      <c r="H49" s="4"/>
      <c r="I49" s="4"/>
      <c r="J49" s="4"/>
      <c r="K49" s="4"/>
      <c r="L49" s="4"/>
      <c r="M49" s="4"/>
      <c r="N49" s="4"/>
      <c r="O49" s="4"/>
      <c r="P49" s="4"/>
      <c r="Q49" s="4"/>
      <c r="R49" s="4"/>
      <c r="S49" s="4"/>
      <c r="T49" s="4"/>
      <c r="U49" s="4"/>
      <c r="V49" s="4"/>
    </row>
    <row r="50" spans="1:22" ht="15.75" customHeight="1" x14ac:dyDescent="0.2">
      <c r="A50" s="4"/>
      <c r="B50" s="4"/>
      <c r="C50" s="4"/>
      <c r="D50" s="4"/>
      <c r="E50" s="4"/>
      <c r="F50" s="4"/>
      <c r="G50" s="4"/>
      <c r="H50" s="4"/>
      <c r="I50" s="4"/>
      <c r="J50" s="4"/>
      <c r="K50" s="4"/>
      <c r="L50" s="4"/>
      <c r="M50" s="4"/>
      <c r="N50" s="4"/>
      <c r="O50" s="4"/>
      <c r="P50" s="4"/>
      <c r="Q50" s="4"/>
      <c r="R50" s="4"/>
      <c r="S50" s="4"/>
      <c r="T50" s="4"/>
      <c r="U50" s="4"/>
      <c r="V50" s="4"/>
    </row>
    <row r="51" spans="1:22" ht="15.75" customHeight="1" x14ac:dyDescent="0.2">
      <c r="A51" s="4"/>
      <c r="B51" s="4"/>
      <c r="C51" s="4"/>
      <c r="D51" s="4"/>
      <c r="E51" s="4"/>
      <c r="F51" s="4"/>
      <c r="G51" s="4"/>
      <c r="H51" s="4"/>
      <c r="I51" s="4"/>
      <c r="J51" s="4"/>
      <c r="K51" s="4"/>
      <c r="L51" s="4"/>
      <c r="M51" s="4"/>
      <c r="N51" s="4"/>
      <c r="O51" s="4"/>
      <c r="P51" s="4"/>
      <c r="Q51" s="4"/>
      <c r="R51" s="4"/>
      <c r="S51" s="4"/>
      <c r="T51" s="4"/>
      <c r="U51" s="4"/>
      <c r="V51" s="4"/>
    </row>
    <row r="52" spans="1:22" ht="15.75" customHeight="1" x14ac:dyDescent="0.2">
      <c r="A52" s="4"/>
      <c r="B52" s="4"/>
      <c r="C52" s="4"/>
      <c r="D52" s="4"/>
      <c r="E52" s="4"/>
      <c r="F52" s="4"/>
      <c r="G52" s="4"/>
      <c r="H52" s="4"/>
      <c r="I52" s="4"/>
      <c r="J52" s="4"/>
      <c r="K52" s="4"/>
      <c r="L52" s="4"/>
      <c r="M52" s="4"/>
      <c r="N52" s="4"/>
      <c r="O52" s="4"/>
      <c r="P52" s="4"/>
      <c r="Q52" s="4"/>
      <c r="R52" s="4"/>
      <c r="S52" s="4"/>
      <c r="T52" s="4"/>
      <c r="U52" s="4"/>
      <c r="V52" s="4"/>
    </row>
    <row r="53" spans="1:22" ht="15.75" customHeight="1" x14ac:dyDescent="0.2">
      <c r="A53" s="4"/>
      <c r="B53" s="4"/>
      <c r="C53" s="4"/>
      <c r="D53" s="4"/>
      <c r="E53" s="4"/>
      <c r="F53" s="4"/>
      <c r="G53" s="4"/>
      <c r="H53" s="4"/>
      <c r="I53" s="4"/>
      <c r="J53" s="4"/>
      <c r="K53" s="4"/>
      <c r="L53" s="4"/>
      <c r="M53" s="4"/>
      <c r="N53" s="4"/>
      <c r="O53" s="4"/>
      <c r="P53" s="4"/>
      <c r="Q53" s="4"/>
      <c r="R53" s="4"/>
      <c r="S53" s="4"/>
      <c r="T53" s="4"/>
      <c r="U53" s="4"/>
      <c r="V53" s="4"/>
    </row>
    <row r="54" spans="1:22" ht="15.75" customHeight="1" x14ac:dyDescent="0.2">
      <c r="A54" s="4"/>
      <c r="B54" s="4"/>
      <c r="C54" s="4"/>
      <c r="D54" s="4"/>
      <c r="E54" s="4"/>
      <c r="F54" s="4"/>
      <c r="G54" s="4"/>
      <c r="H54" s="4"/>
      <c r="I54" s="4"/>
      <c r="J54" s="4"/>
      <c r="K54" s="4"/>
      <c r="L54" s="4"/>
      <c r="M54" s="4"/>
      <c r="N54" s="4"/>
      <c r="O54" s="4"/>
      <c r="P54" s="4"/>
      <c r="Q54" s="4"/>
      <c r="R54" s="4"/>
      <c r="S54" s="4"/>
      <c r="T54" s="4"/>
      <c r="U54" s="4"/>
      <c r="V54" s="4"/>
    </row>
    <row r="55" spans="1:22" ht="15.75" customHeight="1" x14ac:dyDescent="0.2">
      <c r="A55" s="4"/>
      <c r="B55" s="4"/>
      <c r="C55" s="4"/>
      <c r="D55" s="4"/>
      <c r="E55" s="4"/>
      <c r="F55" s="4"/>
      <c r="G55" s="4"/>
      <c r="H55" s="4"/>
      <c r="I55" s="4"/>
      <c r="J55" s="4"/>
      <c r="K55" s="4"/>
      <c r="L55" s="4"/>
      <c r="M55" s="4"/>
      <c r="N55" s="4"/>
      <c r="O55" s="4"/>
      <c r="P55" s="4"/>
      <c r="Q55" s="4"/>
      <c r="R55" s="4"/>
      <c r="S55" s="4"/>
      <c r="T55" s="4"/>
      <c r="U55" s="4"/>
      <c r="V55" s="4"/>
    </row>
    <row r="56" spans="1:22" ht="15.75" customHeight="1" x14ac:dyDescent="0.2">
      <c r="A56" s="4"/>
      <c r="B56" s="4"/>
      <c r="C56" s="4"/>
      <c r="D56" s="4"/>
      <c r="E56" s="4"/>
      <c r="F56" s="4"/>
      <c r="G56" s="4"/>
      <c r="H56" s="4"/>
      <c r="I56" s="4"/>
      <c r="J56" s="4"/>
      <c r="K56" s="4"/>
      <c r="L56" s="4"/>
      <c r="M56" s="4"/>
      <c r="N56" s="4"/>
      <c r="O56" s="4"/>
      <c r="P56" s="4"/>
      <c r="Q56" s="4"/>
      <c r="R56" s="4"/>
      <c r="S56" s="4"/>
      <c r="T56" s="4"/>
      <c r="U56" s="4"/>
      <c r="V56" s="4"/>
    </row>
    <row r="57" spans="1:22" ht="15.75" customHeight="1" x14ac:dyDescent="0.2">
      <c r="A57" s="4"/>
      <c r="B57" s="4"/>
      <c r="C57" s="4"/>
      <c r="D57" s="4"/>
      <c r="E57" s="4"/>
      <c r="F57" s="4"/>
      <c r="G57" s="4"/>
      <c r="H57" s="4"/>
      <c r="I57" s="4"/>
      <c r="J57" s="4"/>
      <c r="K57" s="4"/>
      <c r="L57" s="4"/>
      <c r="M57" s="4"/>
      <c r="N57" s="4"/>
      <c r="O57" s="4"/>
      <c r="P57" s="4"/>
      <c r="Q57" s="4"/>
      <c r="R57" s="4"/>
      <c r="S57" s="4"/>
      <c r="T57" s="4"/>
      <c r="U57" s="4"/>
      <c r="V57" s="4"/>
    </row>
    <row r="58" spans="1:22" ht="15.75" customHeight="1" x14ac:dyDescent="0.2">
      <c r="A58" s="4"/>
      <c r="B58" s="4"/>
      <c r="C58" s="4"/>
      <c r="D58" s="4"/>
      <c r="E58" s="4"/>
      <c r="F58" s="4"/>
      <c r="G58" s="4"/>
      <c r="H58" s="4"/>
      <c r="I58" s="4"/>
      <c r="J58" s="4"/>
      <c r="K58" s="4"/>
      <c r="L58" s="4"/>
      <c r="M58" s="4"/>
      <c r="N58" s="4"/>
      <c r="O58" s="4"/>
      <c r="P58" s="4"/>
      <c r="Q58" s="4"/>
      <c r="R58" s="4"/>
      <c r="S58" s="4"/>
      <c r="T58" s="4"/>
      <c r="U58" s="4"/>
      <c r="V58" s="4"/>
    </row>
    <row r="59" spans="1:22" ht="15.75" customHeight="1" x14ac:dyDescent="0.2">
      <c r="A59" s="4"/>
      <c r="B59" s="4"/>
      <c r="C59" s="4"/>
      <c r="D59" s="4"/>
      <c r="E59" s="4"/>
      <c r="F59" s="4"/>
      <c r="G59" s="4"/>
      <c r="H59" s="4"/>
      <c r="I59" s="4"/>
      <c r="J59" s="4"/>
      <c r="K59" s="4"/>
      <c r="L59" s="4"/>
      <c r="M59" s="4"/>
      <c r="N59" s="4"/>
      <c r="O59" s="4"/>
      <c r="P59" s="4"/>
      <c r="Q59" s="4"/>
      <c r="R59" s="4"/>
      <c r="S59" s="4"/>
      <c r="T59" s="4"/>
      <c r="U59" s="4"/>
      <c r="V59" s="4"/>
    </row>
    <row r="60" spans="1:22" ht="15.75" customHeight="1" x14ac:dyDescent="0.2">
      <c r="A60" s="4"/>
      <c r="B60" s="4"/>
      <c r="C60" s="4"/>
      <c r="D60" s="4"/>
      <c r="E60" s="4"/>
      <c r="F60" s="4"/>
      <c r="G60" s="4"/>
      <c r="H60" s="4"/>
      <c r="I60" s="4"/>
      <c r="J60" s="4"/>
      <c r="K60" s="4"/>
      <c r="L60" s="4"/>
      <c r="M60" s="4"/>
      <c r="N60" s="4"/>
      <c r="O60" s="4"/>
      <c r="P60" s="4"/>
      <c r="Q60" s="4"/>
      <c r="R60" s="4"/>
      <c r="S60" s="4"/>
      <c r="T60" s="4"/>
      <c r="U60" s="4"/>
      <c r="V60" s="4"/>
    </row>
    <row r="61" spans="1:22" ht="15.75" customHeight="1" x14ac:dyDescent="0.2">
      <c r="A61" s="4"/>
      <c r="B61" s="4"/>
      <c r="C61" s="4"/>
      <c r="D61" s="4"/>
      <c r="E61" s="4"/>
      <c r="F61" s="4"/>
      <c r="G61" s="4"/>
      <c r="H61" s="4"/>
      <c r="I61" s="4"/>
      <c r="J61" s="4"/>
      <c r="K61" s="4"/>
      <c r="L61" s="4"/>
      <c r="M61" s="4"/>
      <c r="N61" s="4"/>
      <c r="O61" s="4"/>
      <c r="P61" s="4"/>
      <c r="Q61" s="4"/>
      <c r="R61" s="4"/>
      <c r="S61" s="4"/>
      <c r="T61" s="4"/>
      <c r="U61" s="4"/>
      <c r="V61" s="4"/>
    </row>
    <row r="62" spans="1:22" ht="15.75" customHeight="1" x14ac:dyDescent="0.2">
      <c r="A62" s="4"/>
      <c r="B62" s="4"/>
      <c r="C62" s="4"/>
      <c r="D62" s="4"/>
      <c r="E62" s="4"/>
      <c r="F62" s="4"/>
      <c r="G62" s="4"/>
      <c r="H62" s="4"/>
      <c r="I62" s="4"/>
      <c r="J62" s="4"/>
      <c r="K62" s="4"/>
      <c r="L62" s="4"/>
      <c r="M62" s="4"/>
      <c r="N62" s="4"/>
      <c r="O62" s="4"/>
      <c r="P62" s="4"/>
      <c r="Q62" s="4"/>
      <c r="R62" s="4"/>
      <c r="S62" s="4"/>
      <c r="T62" s="4"/>
      <c r="U62" s="4"/>
      <c r="V62" s="4"/>
    </row>
    <row r="63" spans="1:22" ht="15.75" customHeight="1" x14ac:dyDescent="0.2">
      <c r="A63" s="4"/>
      <c r="B63" s="4"/>
      <c r="C63" s="4"/>
      <c r="D63" s="4"/>
      <c r="E63" s="4"/>
      <c r="F63" s="4"/>
      <c r="G63" s="4"/>
      <c r="H63" s="4"/>
      <c r="I63" s="4"/>
      <c r="J63" s="4"/>
      <c r="K63" s="4"/>
      <c r="L63" s="4"/>
      <c r="M63" s="4"/>
      <c r="N63" s="4"/>
      <c r="O63" s="4"/>
      <c r="P63" s="4"/>
      <c r="Q63" s="4"/>
      <c r="R63" s="4"/>
      <c r="S63" s="4"/>
      <c r="T63" s="4"/>
      <c r="U63" s="4"/>
      <c r="V63" s="4"/>
    </row>
    <row r="64" spans="1:22" ht="15.75" customHeight="1" x14ac:dyDescent="0.2">
      <c r="A64" s="4"/>
      <c r="B64" s="4"/>
      <c r="C64" s="4"/>
      <c r="D64" s="4"/>
      <c r="E64" s="4"/>
      <c r="F64" s="4"/>
      <c r="G64" s="4"/>
      <c r="H64" s="4"/>
      <c r="I64" s="4"/>
      <c r="J64" s="4"/>
      <c r="K64" s="4"/>
      <c r="L64" s="4"/>
      <c r="M64" s="4"/>
      <c r="N64" s="4"/>
      <c r="O64" s="4"/>
      <c r="P64" s="4"/>
      <c r="Q64" s="4"/>
      <c r="R64" s="4"/>
      <c r="S64" s="4"/>
      <c r="T64" s="4"/>
      <c r="U64" s="4"/>
      <c r="V64" s="4"/>
    </row>
    <row r="65" spans="1:22" ht="15.75" customHeight="1" x14ac:dyDescent="0.2">
      <c r="A65" s="4"/>
      <c r="B65" s="4"/>
      <c r="C65" s="4"/>
      <c r="D65" s="4"/>
      <c r="E65" s="4"/>
      <c r="F65" s="4"/>
      <c r="G65" s="4"/>
      <c r="H65" s="4"/>
      <c r="I65" s="4"/>
      <c r="J65" s="4"/>
      <c r="K65" s="4"/>
      <c r="L65" s="4"/>
      <c r="M65" s="4"/>
      <c r="N65" s="4"/>
      <c r="O65" s="4"/>
      <c r="P65" s="4"/>
      <c r="Q65" s="4"/>
      <c r="R65" s="4"/>
      <c r="S65" s="4"/>
      <c r="T65" s="4"/>
      <c r="U65" s="4"/>
      <c r="V65" s="4"/>
    </row>
    <row r="66" spans="1:22" ht="15.75" customHeight="1" x14ac:dyDescent="0.2">
      <c r="A66" s="4"/>
      <c r="B66" s="4"/>
      <c r="C66" s="4"/>
      <c r="D66" s="4"/>
      <c r="E66" s="4"/>
      <c r="F66" s="4"/>
      <c r="G66" s="4"/>
      <c r="H66" s="4"/>
      <c r="I66" s="4"/>
      <c r="J66" s="4"/>
      <c r="K66" s="4"/>
      <c r="L66" s="4"/>
      <c r="M66" s="4"/>
      <c r="N66" s="4"/>
      <c r="O66" s="4"/>
      <c r="P66" s="4"/>
      <c r="Q66" s="4"/>
      <c r="R66" s="4"/>
      <c r="S66" s="4"/>
      <c r="T66" s="4"/>
      <c r="U66" s="4"/>
      <c r="V66" s="4"/>
    </row>
    <row r="67" spans="1:22" ht="15.75" customHeight="1" x14ac:dyDescent="0.2">
      <c r="A67" s="4"/>
      <c r="B67" s="4"/>
      <c r="C67" s="4"/>
      <c r="D67" s="4"/>
      <c r="E67" s="4"/>
      <c r="F67" s="4"/>
      <c r="G67" s="4"/>
      <c r="H67" s="4"/>
      <c r="I67" s="4"/>
      <c r="J67" s="4"/>
      <c r="K67" s="4"/>
      <c r="L67" s="4"/>
      <c r="M67" s="4"/>
      <c r="N67" s="4"/>
      <c r="O67" s="4"/>
      <c r="P67" s="4"/>
      <c r="Q67" s="4"/>
      <c r="R67" s="4"/>
      <c r="S67" s="4"/>
      <c r="T67" s="4"/>
      <c r="U67" s="4"/>
      <c r="V67" s="4"/>
    </row>
    <row r="68" spans="1:22" ht="15.75" customHeight="1" x14ac:dyDescent="0.2">
      <c r="A68" s="4"/>
      <c r="B68" s="4"/>
      <c r="C68" s="4"/>
      <c r="D68" s="4"/>
      <c r="E68" s="4"/>
      <c r="F68" s="4"/>
      <c r="G68" s="4"/>
      <c r="H68" s="4"/>
      <c r="I68" s="4"/>
      <c r="J68" s="4"/>
      <c r="K68" s="4"/>
      <c r="L68" s="4"/>
      <c r="M68" s="4"/>
      <c r="N68" s="4"/>
      <c r="O68" s="4"/>
      <c r="P68" s="4"/>
      <c r="Q68" s="4"/>
      <c r="R68" s="4"/>
      <c r="S68" s="4"/>
      <c r="T68" s="4"/>
      <c r="U68" s="4"/>
      <c r="V68" s="4"/>
    </row>
    <row r="69" spans="1:22" ht="15.75" customHeight="1" x14ac:dyDescent="0.2">
      <c r="A69" s="4"/>
      <c r="B69" s="4"/>
      <c r="C69" s="4"/>
      <c r="D69" s="4"/>
      <c r="E69" s="4"/>
      <c r="F69" s="4"/>
      <c r="G69" s="4"/>
      <c r="H69" s="4"/>
      <c r="I69" s="4"/>
      <c r="J69" s="4"/>
      <c r="K69" s="4"/>
      <c r="L69" s="4"/>
      <c r="M69" s="4"/>
      <c r="N69" s="4"/>
      <c r="O69" s="4"/>
      <c r="P69" s="4"/>
      <c r="Q69" s="4"/>
      <c r="R69" s="4"/>
      <c r="S69" s="4"/>
      <c r="T69" s="4"/>
      <c r="U69" s="4"/>
      <c r="V69" s="4"/>
    </row>
    <row r="70" spans="1:22" ht="15.75" customHeight="1" x14ac:dyDescent="0.2">
      <c r="A70" s="4"/>
      <c r="B70" s="4"/>
      <c r="C70" s="4"/>
      <c r="D70" s="4"/>
      <c r="E70" s="4"/>
      <c r="F70" s="4"/>
      <c r="G70" s="4"/>
      <c r="H70" s="4"/>
      <c r="I70" s="4"/>
      <c r="J70" s="4"/>
      <c r="K70" s="4"/>
      <c r="L70" s="4"/>
      <c r="M70" s="4"/>
      <c r="N70" s="4"/>
      <c r="O70" s="4"/>
      <c r="P70" s="4"/>
      <c r="Q70" s="4"/>
      <c r="R70" s="4"/>
      <c r="S70" s="4"/>
      <c r="T70" s="4"/>
      <c r="U70" s="4"/>
      <c r="V70" s="4"/>
    </row>
    <row r="71" spans="1:22" ht="15.75" customHeight="1" x14ac:dyDescent="0.2"/>
    <row r="72" spans="1:22" ht="15.75" customHeight="1" x14ac:dyDescent="0.2"/>
    <row r="73" spans="1:22" ht="15.75" customHeight="1" x14ac:dyDescent="0.2"/>
    <row r="74" spans="1:22" ht="15.75" customHeight="1" x14ac:dyDescent="0.2"/>
    <row r="75" spans="1:22" ht="15.75" customHeight="1" x14ac:dyDescent="0.2"/>
    <row r="76" spans="1:22" ht="15.75" customHeight="1" x14ac:dyDescent="0.2"/>
    <row r="77" spans="1:22" ht="15.75" customHeight="1" x14ac:dyDescent="0.2"/>
    <row r="78" spans="1:22" ht="15.75" customHeight="1" x14ac:dyDescent="0.2"/>
    <row r="79" spans="1:22" ht="15.75" customHeight="1" x14ac:dyDescent="0.2"/>
    <row r="80" spans="1:22" ht="15.75" customHeight="1" x14ac:dyDescent="0.2"/>
    <row r="81" ht="15.75" customHeight="1" x14ac:dyDescent="0.2"/>
    <row r="82" ht="15.75" customHeight="1" x14ac:dyDescent="0.2"/>
    <row r="83" ht="15.75" customHeight="1" x14ac:dyDescent="0.2"/>
    <row r="84" ht="15.75" customHeight="1" x14ac:dyDescent="0.2"/>
    <row r="85" ht="15.75" customHeight="1" x14ac:dyDescent="0.2"/>
  </sheetData>
  <mergeCells count="2">
    <mergeCell ref="A32:K32"/>
    <mergeCell ref="A8:A10"/>
  </mergeCells>
  <printOptions horizontalCentered="1"/>
  <pageMargins left="0.70866141732283472" right="0.39370078740157483" top="0.39370078740157483" bottom="0.39370078740157483" header="0.11811023622047245" footer="0.11811023622047245"/>
  <pageSetup paperSize="9" scale="93" orientation="landscape" r:id="rId1"/>
  <headerFooter alignWithMargins="0">
    <oddFooter>&amp;R&amp;7&amp;P von &amp;N</oddFooter>
  </headerFooter>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28</vt:i4>
      </vt:variant>
      <vt:variant>
        <vt:lpstr>Benannte Bereiche</vt:lpstr>
      </vt:variant>
      <vt:variant>
        <vt:i4>50</vt:i4>
      </vt:variant>
    </vt:vector>
  </HeadingPairs>
  <TitlesOfParts>
    <vt:vector size="78" baseType="lpstr">
      <vt:lpstr>Deckblatt</vt:lpstr>
      <vt:lpstr>Impressum</vt:lpstr>
      <vt:lpstr>Inhaltsverzeichnis</vt:lpstr>
      <vt:lpstr>Tab_1</vt:lpstr>
      <vt:lpstr>Tab_2</vt:lpstr>
      <vt:lpstr>Tab_3</vt:lpstr>
      <vt:lpstr>Tab_4</vt:lpstr>
      <vt:lpstr>Tab_5</vt:lpstr>
      <vt:lpstr>Tab_6</vt:lpstr>
      <vt:lpstr>Hinweis_Ausbildungsmarkt</vt:lpstr>
      <vt:lpstr>Statistik-Infoseite</vt:lpstr>
      <vt:lpstr>Org</vt:lpstr>
      <vt:lpstr>Regelwerk</vt:lpstr>
      <vt:lpstr>roh_Tab_1_Bew</vt:lpstr>
      <vt:lpstr>roh_Tab_1_Stellen</vt:lpstr>
      <vt:lpstr>roh_Tab_1_Formel</vt:lpstr>
      <vt:lpstr>roh_Tab_2</vt:lpstr>
      <vt:lpstr>roh_Tab_2_Formel</vt:lpstr>
      <vt:lpstr>roh_Tab_3</vt:lpstr>
      <vt:lpstr>LÖSCHEN_V roh_Tab_3</vt:lpstr>
      <vt:lpstr>roh_Tab_3_Formel</vt:lpstr>
      <vt:lpstr>roh_Tab_4</vt:lpstr>
      <vt:lpstr>roh_Tab_4_Formel</vt:lpstr>
      <vt:lpstr>roh_Tab_5</vt:lpstr>
      <vt:lpstr>roh_Tab_5_Formel</vt:lpstr>
      <vt:lpstr>roh_Tab_6_Bew</vt:lpstr>
      <vt:lpstr>roh_Tab_6_Stellen</vt:lpstr>
      <vt:lpstr>roh_Tab_6_Formel</vt:lpstr>
      <vt:lpstr>Hinweis_Ausbildungsmarkt!Druckbereich</vt:lpstr>
      <vt:lpstr>Impressum!Druckbereich</vt:lpstr>
      <vt:lpstr>Inhaltsverzeichnis!Druckbereich</vt:lpstr>
      <vt:lpstr>Regelwerk!Druckbereich</vt:lpstr>
      <vt:lpstr>'Statistik-Infoseite'!Druckbereich</vt:lpstr>
      <vt:lpstr>Hinweis_Ausbildungsmarkt!Drucktitel</vt:lpstr>
      <vt:lpstr>Regelwerk!Drucktitel</vt:lpstr>
      <vt:lpstr>Tab_1_Bew_Monat</vt:lpstr>
      <vt:lpstr>Tab_1_Bew_Region</vt:lpstr>
      <vt:lpstr>Tab_1_Bew_Status</vt:lpstr>
      <vt:lpstr>Tab_1_Bew_Werte</vt:lpstr>
      <vt:lpstr>Tab_1_Stellen_Monat</vt:lpstr>
      <vt:lpstr>Tab_1_Stellen_Region</vt:lpstr>
      <vt:lpstr>Tab_1_Stellen_Sonderprogramm</vt:lpstr>
      <vt:lpstr>Tab_1_Stellen_Status</vt:lpstr>
      <vt:lpstr>Tab_1_Stellen_Werte</vt:lpstr>
      <vt:lpstr>Tab_2_Monat</vt:lpstr>
      <vt:lpstr>Tab_2_Region</vt:lpstr>
      <vt:lpstr>Tab_2_Status</vt:lpstr>
      <vt:lpstr>Tab_2_Werte</vt:lpstr>
      <vt:lpstr>'LÖSCHEN_V roh_Tab_3'!Tab_3_Merkmal</vt:lpstr>
      <vt:lpstr>Tab_3_Merkmal</vt:lpstr>
      <vt:lpstr>'LÖSCHEN_V roh_Tab_3'!Tab_3_Monat</vt:lpstr>
      <vt:lpstr>Tab_3_Monat</vt:lpstr>
      <vt:lpstr>'LÖSCHEN_V roh_Tab_3'!Tab_3_Region</vt:lpstr>
      <vt:lpstr>Tab_3_Region</vt:lpstr>
      <vt:lpstr>'LÖSCHEN_V roh_Tab_3'!Tab_3_Status</vt:lpstr>
      <vt:lpstr>Tab_3_Status</vt:lpstr>
      <vt:lpstr>'LÖSCHEN_V roh_Tab_3'!Tab_3_Werte</vt:lpstr>
      <vt:lpstr>Tab_3_Werte</vt:lpstr>
      <vt:lpstr>Tab_4_Merkmal_Verbleib</vt:lpstr>
      <vt:lpstr>Tab_4_Monat</vt:lpstr>
      <vt:lpstr>Tab_4_Region</vt:lpstr>
      <vt:lpstr>Tab_4_Status</vt:lpstr>
      <vt:lpstr>Tab_4_Werte</vt:lpstr>
      <vt:lpstr>Tab_5_Merkmal_Kammer</vt:lpstr>
      <vt:lpstr>Tab_5_Monat</vt:lpstr>
      <vt:lpstr>Tab_5_Region</vt:lpstr>
      <vt:lpstr>Tab_5_Sonderprogramme</vt:lpstr>
      <vt:lpstr>Tab_5_Status</vt:lpstr>
      <vt:lpstr>Tab_5_Werte</vt:lpstr>
      <vt:lpstr>Tab_6_Bew_Monat</vt:lpstr>
      <vt:lpstr>Tab_6_Bew_Region</vt:lpstr>
      <vt:lpstr>Tab_6_Bew_Status</vt:lpstr>
      <vt:lpstr>Tab_6_Bew_Werte</vt:lpstr>
      <vt:lpstr>Tab_6_Stellen_Monat</vt:lpstr>
      <vt:lpstr>Tab_6_Stellen_Region</vt:lpstr>
      <vt:lpstr>Tab_6_Stellen_Sonderprogramme</vt:lpstr>
      <vt:lpstr>Tab_6_Stellen_Status</vt:lpstr>
      <vt:lpstr>Tab_6_Stellen_Werte</vt:lpstr>
    </vt:vector>
  </TitlesOfParts>
  <Company>Bundesagentur für Arbeit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maasa003</dc:creator>
  <cp:lastModifiedBy>Marotta Manuel</cp:lastModifiedBy>
  <cp:lastPrinted>2015-10-02T11:02:12Z</cp:lastPrinted>
  <dcterms:created xsi:type="dcterms:W3CDTF">2010-10-19T11:43:58Z</dcterms:created>
  <dcterms:modified xsi:type="dcterms:W3CDTF">2026-07-24T12:52:51Z</dcterms:modified>
</cp:coreProperties>
</file>