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codeName="DieseArbeitsmappe" defaultThemeVersion="202300"/>
  <xr:revisionPtr revIDLastSave="0" documentId="8_{D5AE8F39-6215-45ED-956E-CF9AD6DDD9ED}" xr6:coauthVersionLast="47" xr6:coauthVersionMax="47" xr10:uidLastSave="{00000000-0000-0000-0000-000000000000}"/>
  <bookViews>
    <workbookView xWindow="390" yWindow="390" windowWidth="17550" windowHeight="15090" xr2:uid="{3EFFD117-4A0E-4FF8-AB7C-FF167EF54540}"/>
  </bookViews>
  <sheets>
    <sheet name="Deckblatt" sheetId="1" r:id="rId1"/>
    <sheet name="Impressum" sheetId="2" r:id="rId2"/>
    <sheet name="Inhaltsverzeichnis" sheetId="3" r:id="rId3"/>
    <sheet name="Tabelle 1" sheetId="4" r:id="rId4"/>
    <sheet name="Diagramm" sheetId="5" r:id="rId5"/>
    <sheet name="Tabelle 2.1" sheetId="6" r:id="rId6"/>
    <sheet name="Tabelle 2.2" sheetId="7" r:id="rId7"/>
    <sheet name="Tabelle 2.3" sheetId="8" r:id="rId8"/>
    <sheet name="Tabelle 2.4" sheetId="9" r:id="rId9"/>
    <sheet name="Tabelle 3.1" sheetId="10" r:id="rId10"/>
    <sheet name="Tabelle 3.2" sheetId="11" r:id="rId11"/>
    <sheet name="Tabelle 3.3" sheetId="12" r:id="rId12"/>
    <sheet name="Tabelle 3.4" sheetId="13" r:id="rId13"/>
    <sheet name="Tabelle 4.1" sheetId="14" r:id="rId14"/>
    <sheet name="Tabelle 4.2" sheetId="15" r:id="rId15"/>
    <sheet name="Tabelle 4.3" sheetId="16" r:id="rId16"/>
    <sheet name="Tabelle 5.1" sheetId="17" r:id="rId17"/>
    <sheet name="Tabelle 5.2" sheetId="18" r:id="rId18"/>
    <sheet name="Tabelle 6" sheetId="19" r:id="rId19"/>
    <sheet name="Hinweis - Berufsaggregate" sheetId="20" r:id="rId20"/>
    <sheet name="Hinweis_Befristung" sheetId="21" r:id="rId21"/>
    <sheet name="Hinweis_beg_been_BV" sheetId="22" r:id="rId22"/>
    <sheet name="Hinweise_BST-Revisionen" sheetId="23" r:id="rId23"/>
    <sheet name="Hinweise_SvB_GB" sheetId="24" r:id="rId24"/>
    <sheet name="Daten_Diagramme" sheetId="25" state="hidden" r:id="rId25"/>
    <sheet name="Statistik-Infoseite" sheetId="26" r:id="rId26"/>
  </sheets>
  <definedNames>
    <definedName name="_xlnm.Print_Area" localSheetId="0">Deckblatt!$A$1:$H$59</definedName>
    <definedName name="_xlnm.Print_Area" localSheetId="4">Diagramm!$A$1:$I$46</definedName>
    <definedName name="_xlnm.Print_Area" localSheetId="19">'Hinweis - Berufsaggregate'!$A$1:$B$26</definedName>
    <definedName name="_xlnm.Print_Area" localSheetId="21">Hinweis_beg_been_BV!$A$1:$B$20</definedName>
    <definedName name="_xlnm.Print_Area" localSheetId="22">'Hinweise_BST-Revisionen'!$A$1:$B$10</definedName>
    <definedName name="_xlnm.Print_Area" localSheetId="23">Hinweise_SvB_GB!$A$1:$B$22</definedName>
    <definedName name="_xlnm.Print_Area" localSheetId="2">Inhaltsverzeichnis!$A$1:$G$50</definedName>
    <definedName name="_xlnm.Print_Area" localSheetId="3">'Tabelle 1'!$A$1:$J$62</definedName>
    <definedName name="_xlnm.Print_Area" localSheetId="5">'Tabelle 2.1'!$A$1:$J$80</definedName>
    <definedName name="_xlnm.Print_Area" localSheetId="6">'Tabelle 2.2'!$A$1:$L$87</definedName>
    <definedName name="_xlnm.Print_Area" localSheetId="7">'Tabelle 2.3'!$A$1:$J$41</definedName>
    <definedName name="_xlnm.Print_Area" localSheetId="8">'Tabelle 2.4'!$A$1:$K$91</definedName>
    <definedName name="_xlnm.Print_Area" localSheetId="9">'Tabelle 3.1'!$A$1:$J$69</definedName>
    <definedName name="_xlnm.Print_Area" localSheetId="10">'Tabelle 3.2'!$A$1:$L$54</definedName>
    <definedName name="_xlnm.Print_Area" localSheetId="11">'Tabelle 3.3'!$A$1:$J$42</definedName>
    <definedName name="_xlnm.Print_Area" localSheetId="12">'Tabelle 3.4'!$A$1:$K$91</definedName>
    <definedName name="_xlnm.Print_Area" localSheetId="13">'Tabelle 4.1'!$A$1:$L$62</definedName>
    <definedName name="_xlnm.Print_Area" localSheetId="14">'Tabelle 4.2'!$A$1:$J$42</definedName>
    <definedName name="_xlnm.Print_Area" localSheetId="15">'Tabelle 4.3'!$A$1:$K$89</definedName>
    <definedName name="_xlnm.Print_Area" localSheetId="16">'Tabelle 5.1'!$A$1:$J$42</definedName>
    <definedName name="_xlnm.Print_Area" localSheetId="17">'Tabelle 5.2'!$A$1:$K$89</definedName>
    <definedName name="_xlnm.Print_Area" localSheetId="18">'Tabelle 6'!$A$1:$M$75</definedName>
    <definedName name="_xlnm.Print_Titles" localSheetId="19">'Hinweis - Berufsaggregate'!$1:$7</definedName>
    <definedName name="_xlnm.Print_Titles" localSheetId="21">Hinweis_beg_been_BV!$1:$3</definedName>
    <definedName name="_xlnm.Print_Titles" localSheetId="23">Hinweise_SvB_GB!$1:$3</definedName>
    <definedName name="_xlnm.Print_Titles" localSheetId="6">'Tabelle 2.2'!$1:$11</definedName>
    <definedName name="_xlnm.Print_Titles" localSheetId="8">'Tabelle 2.4'!$1:$23</definedName>
    <definedName name="_xlnm.Print_Titles" localSheetId="12">'Tabelle 3.4'!$1:$23</definedName>
    <definedName name="_xlnm.Print_Titles" localSheetId="15">'Tabelle 4.3'!$1:$17</definedName>
    <definedName name="_xlnm.Print_Titles" localSheetId="17">'Tabelle 5.2'!$1:$17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76" i="25" l="1"/>
  <c r="H76" i="25" s="1"/>
  <c r="I76" i="25" s="1"/>
  <c r="I78" i="25" s="1"/>
  <c r="G76" i="25"/>
  <c r="F76" i="25"/>
  <c r="E76" i="25"/>
  <c r="L75" i="25"/>
  <c r="H75" i="25" s="1"/>
  <c r="I75" i="25" s="1"/>
  <c r="K75" i="25"/>
  <c r="J75" i="25"/>
  <c r="G75" i="25"/>
  <c r="F75" i="25"/>
  <c r="E75" i="25"/>
  <c r="L74" i="25"/>
  <c r="H74" i="25" s="1"/>
  <c r="I74" i="25" s="1"/>
  <c r="G74" i="25"/>
  <c r="F74" i="25"/>
  <c r="E74" i="25"/>
  <c r="L73" i="25"/>
  <c r="H73" i="25" s="1"/>
  <c r="I73" i="25" s="1"/>
  <c r="K73" i="25"/>
  <c r="J73" i="25"/>
  <c r="G73" i="25"/>
  <c r="F73" i="25"/>
  <c r="E73" i="25"/>
  <c r="L72" i="25"/>
  <c r="H72" i="25" s="1"/>
  <c r="I72" i="25" s="1"/>
  <c r="G72" i="25"/>
  <c r="F72" i="25"/>
  <c r="E72" i="25"/>
  <c r="L71" i="25"/>
  <c r="H71" i="25" s="1"/>
  <c r="I71" i="25" s="1"/>
  <c r="K71" i="25"/>
  <c r="J71" i="25"/>
  <c r="G71" i="25"/>
  <c r="F71" i="25"/>
  <c r="E71" i="25"/>
  <c r="L70" i="25"/>
  <c r="H70" i="25" s="1"/>
  <c r="I70" i="25" s="1"/>
  <c r="G70" i="25"/>
  <c r="F70" i="25"/>
  <c r="E70" i="25"/>
  <c r="L69" i="25"/>
  <c r="H69" i="25" s="1"/>
  <c r="I69" i="25" s="1"/>
  <c r="K69" i="25"/>
  <c r="J69" i="25"/>
  <c r="G69" i="25"/>
  <c r="F69" i="25"/>
  <c r="E69" i="25"/>
  <c r="L68" i="25"/>
  <c r="H68" i="25" s="1"/>
  <c r="I68" i="25" s="1"/>
  <c r="G68" i="25"/>
  <c r="F68" i="25"/>
  <c r="E68" i="25"/>
  <c r="L67" i="25"/>
  <c r="H67" i="25" s="1"/>
  <c r="I67" i="25" s="1"/>
  <c r="K67" i="25"/>
  <c r="J67" i="25"/>
  <c r="G67" i="25"/>
  <c r="F67" i="25"/>
  <c r="E67" i="25"/>
  <c r="L66" i="25"/>
  <c r="H66" i="25" s="1"/>
  <c r="I66" i="25" s="1"/>
  <c r="G66" i="25"/>
  <c r="F66" i="25"/>
  <c r="E66" i="25"/>
  <c r="L65" i="25"/>
  <c r="H65" i="25" s="1"/>
  <c r="I65" i="25" s="1"/>
  <c r="K65" i="25"/>
  <c r="J65" i="25"/>
  <c r="G65" i="25"/>
  <c r="F65" i="25"/>
  <c r="E65" i="25"/>
  <c r="L64" i="25"/>
  <c r="H64" i="25" s="1"/>
  <c r="I64" i="25" s="1"/>
  <c r="G64" i="25"/>
  <c r="F64" i="25"/>
  <c r="E64" i="25"/>
  <c r="L63" i="25"/>
  <c r="H63" i="25" s="1"/>
  <c r="I63" i="25" s="1"/>
  <c r="K63" i="25"/>
  <c r="J63" i="25"/>
  <c r="G63" i="25"/>
  <c r="F63" i="25"/>
  <c r="E63" i="25"/>
  <c r="L62" i="25"/>
  <c r="H62" i="25" s="1"/>
  <c r="I62" i="25" s="1"/>
  <c r="G62" i="25"/>
  <c r="F62" i="25"/>
  <c r="E62" i="25"/>
  <c r="L61" i="25"/>
  <c r="H61" i="25" s="1"/>
  <c r="I61" i="25" s="1"/>
  <c r="J61" i="25"/>
  <c r="G61" i="25"/>
  <c r="F61" i="25"/>
  <c r="E61" i="25"/>
  <c r="L60" i="25"/>
  <c r="H60" i="25" s="1"/>
  <c r="I60" i="25" s="1"/>
  <c r="G60" i="25"/>
  <c r="F60" i="25"/>
  <c r="E60" i="25"/>
  <c r="L59" i="25"/>
  <c r="H59" i="25" s="1"/>
  <c r="I59" i="25" s="1"/>
  <c r="K59" i="25"/>
  <c r="J59" i="25"/>
  <c r="G59" i="25"/>
  <c r="F59" i="25"/>
  <c r="E59" i="25"/>
  <c r="L58" i="25"/>
  <c r="H58" i="25" s="1"/>
  <c r="I58" i="25" s="1"/>
  <c r="G58" i="25"/>
  <c r="F58" i="25"/>
  <c r="E58" i="25"/>
  <c r="L57" i="25"/>
  <c r="H57" i="25" s="1"/>
  <c r="I57" i="25" s="1"/>
  <c r="J57" i="25"/>
  <c r="G57" i="25"/>
  <c r="F57" i="25"/>
  <c r="E57" i="25"/>
  <c r="L56" i="25"/>
  <c r="H56" i="25" s="1"/>
  <c r="I56" i="25" s="1"/>
  <c r="G56" i="25"/>
  <c r="F56" i="25"/>
  <c r="E56" i="25"/>
  <c r="L55" i="25"/>
  <c r="H55" i="25" s="1"/>
  <c r="I55" i="25" s="1"/>
  <c r="K55" i="25"/>
  <c r="J55" i="25"/>
  <c r="G55" i="25"/>
  <c r="F55" i="25"/>
  <c r="E55" i="25"/>
  <c r="L54" i="25"/>
  <c r="H54" i="25" s="1"/>
  <c r="I54" i="25" s="1"/>
  <c r="G54" i="25"/>
  <c r="F54" i="25"/>
  <c r="E54" i="25"/>
  <c r="L53" i="25"/>
  <c r="H53" i="25" s="1"/>
  <c r="I53" i="25" s="1"/>
  <c r="J53" i="25"/>
  <c r="G53" i="25"/>
  <c r="F53" i="25"/>
  <c r="E53" i="25"/>
  <c r="L52" i="25"/>
  <c r="H52" i="25" s="1"/>
  <c r="I52" i="25" s="1"/>
  <c r="G52" i="25"/>
  <c r="F52" i="25"/>
  <c r="E52" i="25"/>
  <c r="K46" i="25"/>
  <c r="H46" i="25"/>
  <c r="C46" i="25"/>
  <c r="I46" i="25" s="1"/>
  <c r="B46" i="25"/>
  <c r="J46" i="25" s="1"/>
  <c r="L45" i="25"/>
  <c r="K45" i="25"/>
  <c r="I45" i="25"/>
  <c r="H45" i="25"/>
  <c r="G45" i="25"/>
  <c r="D45" i="25"/>
  <c r="C45" i="25"/>
  <c r="B45" i="25"/>
  <c r="J45" i="25" s="1"/>
  <c r="K44" i="25"/>
  <c r="H44" i="25"/>
  <c r="G44" i="25"/>
  <c r="F44" i="25"/>
  <c r="D44" i="25"/>
  <c r="C44" i="25"/>
  <c r="I44" i="25" s="1"/>
  <c r="B44" i="25"/>
  <c r="J44" i="25" s="1"/>
  <c r="K43" i="25"/>
  <c r="I43" i="25"/>
  <c r="H43" i="25"/>
  <c r="D43" i="25"/>
  <c r="C43" i="25"/>
  <c r="B43" i="25"/>
  <c r="J43" i="25" s="1"/>
  <c r="K42" i="25"/>
  <c r="H42" i="25"/>
  <c r="F42" i="25"/>
  <c r="E42" i="25"/>
  <c r="D42" i="25"/>
  <c r="C42" i="25"/>
  <c r="I42" i="25" s="1"/>
  <c r="B42" i="25"/>
  <c r="J42" i="25" s="1"/>
  <c r="L41" i="25"/>
  <c r="K41" i="25"/>
  <c r="H41" i="25"/>
  <c r="G41" i="25"/>
  <c r="D41" i="25"/>
  <c r="C41" i="25"/>
  <c r="I41" i="25" s="1"/>
  <c r="B41" i="25"/>
  <c r="J41" i="25" s="1"/>
  <c r="C40" i="25"/>
  <c r="I40" i="25" s="1"/>
  <c r="B40" i="25"/>
  <c r="J40" i="25" s="1"/>
  <c r="D39" i="25"/>
  <c r="C39" i="25"/>
  <c r="L39" i="25" s="1"/>
  <c r="B39" i="25"/>
  <c r="J39" i="25" s="1"/>
  <c r="K38" i="25"/>
  <c r="H38" i="25"/>
  <c r="C38" i="25"/>
  <c r="I38" i="25" s="1"/>
  <c r="B38" i="25"/>
  <c r="J38" i="25" s="1"/>
  <c r="E37" i="25"/>
  <c r="D37" i="25"/>
  <c r="B36" i="25"/>
  <c r="K36" i="25" s="1"/>
  <c r="I35" i="25"/>
  <c r="G35" i="25"/>
  <c r="F35" i="25"/>
  <c r="C35" i="25"/>
  <c r="L35" i="25" s="1"/>
  <c r="B35" i="25"/>
  <c r="J35" i="25" s="1"/>
  <c r="C34" i="25"/>
  <c r="B34" i="25"/>
  <c r="F34" i="25" s="1"/>
  <c r="M33" i="25"/>
  <c r="I33" i="25"/>
  <c r="G33" i="25"/>
  <c r="C33" i="25"/>
  <c r="L33" i="25" s="1"/>
  <c r="B33" i="25"/>
  <c r="J33" i="25" s="1"/>
  <c r="F32" i="25"/>
  <c r="C32" i="25"/>
  <c r="B32" i="25"/>
  <c r="K32" i="25" s="1"/>
  <c r="J31" i="25"/>
  <c r="C31" i="25"/>
  <c r="L31" i="25" s="1"/>
  <c r="B31" i="25"/>
  <c r="F31" i="25" s="1"/>
  <c r="K30" i="25"/>
  <c r="J30" i="25"/>
  <c r="F30" i="25"/>
  <c r="C30" i="25"/>
  <c r="M30" i="25" s="1"/>
  <c r="B30" i="25"/>
  <c r="F29" i="25"/>
  <c r="C29" i="25"/>
  <c r="L29" i="25" s="1"/>
  <c r="B29" i="25"/>
  <c r="J29" i="25" s="1"/>
  <c r="C28" i="25"/>
  <c r="B28" i="25"/>
  <c r="K28" i="25" s="1"/>
  <c r="J27" i="25"/>
  <c r="F27" i="25"/>
  <c r="C27" i="25"/>
  <c r="L27" i="25" s="1"/>
  <c r="B27" i="25"/>
  <c r="K26" i="25"/>
  <c r="J26" i="25"/>
  <c r="I26" i="25"/>
  <c r="C26" i="25"/>
  <c r="L26" i="25" s="1"/>
  <c r="B26" i="25"/>
  <c r="F26" i="25" s="1"/>
  <c r="M25" i="25"/>
  <c r="K25" i="25"/>
  <c r="J25" i="25"/>
  <c r="F25" i="25"/>
  <c r="C25" i="25"/>
  <c r="L25" i="25" s="1"/>
  <c r="B25" i="25"/>
  <c r="M24" i="25"/>
  <c r="G24" i="25"/>
  <c r="C24" i="25"/>
  <c r="L24" i="25" s="1"/>
  <c r="B24" i="25"/>
  <c r="K24" i="25" s="1"/>
  <c r="C23" i="25"/>
  <c r="L23" i="25" s="1"/>
  <c r="B23" i="25"/>
  <c r="K23" i="25" s="1"/>
  <c r="C22" i="25"/>
  <c r="L22" i="25" s="1"/>
  <c r="B22" i="25"/>
  <c r="K22" i="25" s="1"/>
  <c r="I21" i="25"/>
  <c r="C21" i="25"/>
  <c r="L21" i="25" s="1"/>
  <c r="B21" i="25"/>
  <c r="D21" i="25" s="1"/>
  <c r="I20" i="25"/>
  <c r="C20" i="25"/>
  <c r="L20" i="25" s="1"/>
  <c r="B20" i="25"/>
  <c r="H20" i="25" s="1"/>
  <c r="H19" i="25"/>
  <c r="C19" i="25"/>
  <c r="L19" i="25" s="1"/>
  <c r="B19" i="25"/>
  <c r="D19" i="25" s="1"/>
  <c r="I18" i="25"/>
  <c r="G18" i="25"/>
  <c r="C18" i="25"/>
  <c r="M18" i="25" s="1"/>
  <c r="B18" i="25"/>
  <c r="H18" i="25" s="1"/>
  <c r="I17" i="25"/>
  <c r="C17" i="25"/>
  <c r="L17" i="25" s="1"/>
  <c r="B17" i="25"/>
  <c r="D17" i="25" s="1"/>
  <c r="C16" i="25"/>
  <c r="M16" i="25" s="1"/>
  <c r="B16" i="25"/>
  <c r="H16" i="25" s="1"/>
  <c r="G15" i="25"/>
  <c r="E15" i="25"/>
  <c r="C15" i="25"/>
  <c r="L15" i="25" s="1"/>
  <c r="B15" i="25"/>
  <c r="D15" i="25" s="1"/>
  <c r="I14" i="25"/>
  <c r="C14" i="25"/>
  <c r="L14" i="25" s="1"/>
  <c r="B14" i="25"/>
  <c r="H14" i="25" s="1"/>
  <c r="G9" i="25"/>
  <c r="C9" i="25"/>
  <c r="L9" i="25" s="1"/>
  <c r="B9" i="25"/>
  <c r="D9" i="25" s="1"/>
  <c r="C8" i="25"/>
  <c r="L8" i="25" s="1"/>
  <c r="B8" i="25"/>
  <c r="H8" i="25" s="1"/>
  <c r="H7" i="25"/>
  <c r="F7" i="25"/>
  <c r="C7" i="25"/>
  <c r="L7" i="25" s="1"/>
  <c r="B7" i="25"/>
  <c r="D7" i="25" s="1"/>
  <c r="C6" i="25"/>
  <c r="L6" i="25" s="1"/>
  <c r="B6" i="25"/>
  <c r="H6" i="25" s="1"/>
  <c r="C36" i="25"/>
  <c r="I29" i="25" l="1"/>
  <c r="M14" i="25"/>
  <c r="E17" i="25"/>
  <c r="G31" i="25"/>
  <c r="G17" i="25"/>
  <c r="G21" i="25"/>
  <c r="M26" i="25"/>
  <c r="I31" i="25"/>
  <c r="E33" i="25"/>
  <c r="E35" i="25"/>
  <c r="E38" i="25"/>
  <c r="E46" i="25"/>
  <c r="E29" i="25"/>
  <c r="M31" i="25"/>
  <c r="E14" i="25"/>
  <c r="E26" i="25"/>
  <c r="G38" i="25"/>
  <c r="G46" i="25"/>
  <c r="G14" i="25"/>
  <c r="E18" i="25"/>
  <c r="E20" i="25"/>
  <c r="E22" i="25"/>
  <c r="G26" i="25"/>
  <c r="I27" i="25"/>
  <c r="G29" i="25"/>
  <c r="M35" i="25"/>
  <c r="M40" i="25"/>
  <c r="M29" i="25"/>
  <c r="E31" i="25"/>
  <c r="L38" i="25"/>
  <c r="L46" i="25"/>
  <c r="E8" i="25"/>
  <c r="G8" i="25"/>
  <c r="M8" i="25"/>
  <c r="F15" i="25"/>
  <c r="F18" i="25"/>
  <c r="F28" i="25"/>
  <c r="F33" i="25"/>
  <c r="J34" i="25"/>
  <c r="F40" i="25"/>
  <c r="J28" i="25"/>
  <c r="K34" i="25"/>
  <c r="D38" i="25"/>
  <c r="H40" i="25"/>
  <c r="D46" i="25"/>
  <c r="K40" i="25"/>
  <c r="H15" i="25"/>
  <c r="H17" i="25"/>
  <c r="F22" i="25"/>
  <c r="J15" i="25"/>
  <c r="J20" i="25"/>
  <c r="J14" i="25"/>
  <c r="J22" i="25"/>
  <c r="J32" i="25"/>
  <c r="F36" i="25"/>
  <c r="F38" i="25"/>
  <c r="H39" i="25"/>
  <c r="F46" i="25"/>
  <c r="J17" i="25"/>
  <c r="J36" i="25"/>
  <c r="K39" i="25"/>
  <c r="D40" i="25"/>
  <c r="D14" i="25"/>
  <c r="J8" i="25"/>
  <c r="J7" i="25"/>
  <c r="D8" i="25"/>
  <c r="F8" i="25"/>
  <c r="M6" i="25"/>
  <c r="K14" i="25"/>
  <c r="E16" i="25"/>
  <c r="F19" i="25"/>
  <c r="F23" i="25"/>
  <c r="J60" i="25"/>
  <c r="J64" i="25"/>
  <c r="J68" i="25"/>
  <c r="J76" i="25"/>
  <c r="J78" i="25" s="1"/>
  <c r="E6" i="25"/>
  <c r="K7" i="25"/>
  <c r="I8" i="25"/>
  <c r="F9" i="25"/>
  <c r="I15" i="25"/>
  <c r="F16" i="25"/>
  <c r="M17" i="25"/>
  <c r="J18" i="25"/>
  <c r="G19" i="25"/>
  <c r="D20" i="25"/>
  <c r="M20" i="25"/>
  <c r="J21" i="25"/>
  <c r="I22" i="25"/>
  <c r="G23" i="25"/>
  <c r="F24" i="25"/>
  <c r="E25" i="25"/>
  <c r="H27" i="25"/>
  <c r="D27" i="25"/>
  <c r="K27" i="25"/>
  <c r="D28" i="25"/>
  <c r="H28" i="25"/>
  <c r="H29" i="25"/>
  <c r="D29" i="25"/>
  <c r="K29" i="25"/>
  <c r="D30" i="25"/>
  <c r="H30" i="25"/>
  <c r="H31" i="25"/>
  <c r="D31" i="25"/>
  <c r="K31" i="25"/>
  <c r="D32" i="25"/>
  <c r="H32" i="25"/>
  <c r="H33" i="25"/>
  <c r="D33" i="25"/>
  <c r="K33" i="25"/>
  <c r="D34" i="25"/>
  <c r="H34" i="25"/>
  <c r="H35" i="25"/>
  <c r="D35" i="25"/>
  <c r="K35" i="25"/>
  <c r="D36" i="25"/>
  <c r="H36" i="25"/>
  <c r="L44" i="25"/>
  <c r="K52" i="25"/>
  <c r="K56" i="25"/>
  <c r="K60" i="25"/>
  <c r="K64" i="25"/>
  <c r="K68" i="25"/>
  <c r="K72" i="25"/>
  <c r="K76" i="25"/>
  <c r="K78" i="25" s="1"/>
  <c r="I79" i="25" s="1"/>
  <c r="K6" i="25"/>
  <c r="G16" i="25"/>
  <c r="K21" i="25"/>
  <c r="I23" i="25"/>
  <c r="L30" i="25"/>
  <c r="G30" i="25"/>
  <c r="G36" i="25"/>
  <c r="L36" i="25"/>
  <c r="I39" i="25"/>
  <c r="E43" i="25"/>
  <c r="M43" i="25"/>
  <c r="M7" i="25"/>
  <c r="L28" i="25"/>
  <c r="G28" i="25"/>
  <c r="L32" i="25"/>
  <c r="G32" i="25"/>
  <c r="L34" i="25"/>
  <c r="G34" i="25"/>
  <c r="G40" i="25"/>
  <c r="M44" i="25"/>
  <c r="G6" i="25"/>
  <c r="E7" i="25"/>
  <c r="L18" i="25"/>
  <c r="I19" i="25"/>
  <c r="F20" i="25"/>
  <c r="M21" i="25"/>
  <c r="I24" i="25"/>
  <c r="E27" i="25"/>
  <c r="E28" i="25"/>
  <c r="E30" i="25"/>
  <c r="E34" i="25"/>
  <c r="F6" i="25"/>
  <c r="K18" i="25"/>
  <c r="K8" i="25"/>
  <c r="H9" i="25"/>
  <c r="K15" i="25"/>
  <c r="I16" i="25"/>
  <c r="F17" i="25"/>
  <c r="J23" i="25"/>
  <c r="G25" i="25"/>
  <c r="E32" i="25"/>
  <c r="E36" i="25"/>
  <c r="I6" i="25"/>
  <c r="I9" i="25"/>
  <c r="F14" i="25"/>
  <c r="M15" i="25"/>
  <c r="J16" i="25"/>
  <c r="D18" i="25"/>
  <c r="J19" i="25"/>
  <c r="G20" i="25"/>
  <c r="E21" i="25"/>
  <c r="D22" i="25"/>
  <c r="H22" i="25"/>
  <c r="M22" i="25"/>
  <c r="J24" i="25"/>
  <c r="I25" i="25"/>
  <c r="M38" i="25"/>
  <c r="G42" i="25"/>
  <c r="G43" i="25"/>
  <c r="E44" i="25"/>
  <c r="M45" i="25"/>
  <c r="E45" i="25"/>
  <c r="M46" i="25"/>
  <c r="J54" i="25"/>
  <c r="J58" i="25"/>
  <c r="J62" i="25"/>
  <c r="J66" i="25"/>
  <c r="J70" i="25"/>
  <c r="J74" i="25"/>
  <c r="J6" i="25"/>
  <c r="G7" i="25"/>
  <c r="J9" i="25"/>
  <c r="K16" i="25"/>
  <c r="K19" i="25"/>
  <c r="F21" i="25"/>
  <c r="H23" i="25"/>
  <c r="D23" i="25"/>
  <c r="M23" i="25"/>
  <c r="G27" i="25"/>
  <c r="I28" i="25"/>
  <c r="I30" i="25"/>
  <c r="I32" i="25"/>
  <c r="I34" i="25"/>
  <c r="I36" i="25"/>
  <c r="L40" i="25"/>
  <c r="K54" i="25"/>
  <c r="K58" i="25"/>
  <c r="K62" i="25"/>
  <c r="K66" i="25"/>
  <c r="K70" i="25"/>
  <c r="K74" i="25"/>
  <c r="I80" i="25"/>
  <c r="K9" i="25"/>
  <c r="L16" i="25"/>
  <c r="M19" i="25"/>
  <c r="D24" i="25"/>
  <c r="H24" i="25"/>
  <c r="M39" i="25"/>
  <c r="E39" i="25"/>
  <c r="I7" i="25"/>
  <c r="M9" i="25"/>
  <c r="D16" i="25"/>
  <c r="E19" i="25"/>
  <c r="K20" i="25"/>
  <c r="H21" i="25"/>
  <c r="E23" i="25"/>
  <c r="H25" i="25"/>
  <c r="D25" i="25"/>
  <c r="L42" i="25"/>
  <c r="K53" i="25"/>
  <c r="K57" i="25"/>
  <c r="K61" i="25"/>
  <c r="D6" i="25"/>
  <c r="E9" i="25"/>
  <c r="K17" i="25"/>
  <c r="G22" i="25"/>
  <c r="E24" i="25"/>
  <c r="D26" i="25"/>
  <c r="H26" i="25"/>
  <c r="M27" i="25"/>
  <c r="M28" i="25"/>
  <c r="M32" i="25"/>
  <c r="M34" i="25"/>
  <c r="M36" i="25"/>
  <c r="G39" i="25"/>
  <c r="E40" i="25"/>
  <c r="M41" i="25"/>
  <c r="E41" i="25"/>
  <c r="M42" i="25"/>
  <c r="L43" i="25"/>
  <c r="J52" i="25"/>
  <c r="J56" i="25"/>
  <c r="J72" i="25"/>
  <c r="F39" i="25"/>
  <c r="F41" i="25"/>
  <c r="F43" i="25"/>
  <c r="F45" i="25"/>
  <c r="I83" i="25" l="1"/>
  <c r="K80" i="25"/>
  <c r="K79" i="25"/>
  <c r="J80" i="25"/>
  <c r="J79" i="25"/>
  <c r="I84" i="25" s="1"/>
  <c r="I82" i="25" l="1"/>
</calcChain>
</file>

<file path=xl/sharedStrings.xml><?xml version="1.0" encoding="utf-8"?>
<sst xmlns="http://schemas.openxmlformats.org/spreadsheetml/2006/main" count="1694" uniqueCount="554">
  <si>
    <t>Impressum</t>
  </si>
  <si>
    <t>Produktlinie/Reihe:</t>
  </si>
  <si>
    <t>Tabellen</t>
  </si>
  <si>
    <t>Produkt-ID:</t>
  </si>
  <si>
    <t>Titel:</t>
  </si>
  <si>
    <t>Regionalreport über Beschäftigte (Quartalszahlen)</t>
  </si>
  <si>
    <t>Region:</t>
  </si>
  <si>
    <t>Agentur für Arbeit Ansbach – Weißenburg (711)</t>
  </si>
  <si>
    <t>Berichtsmonat:</t>
  </si>
  <si>
    <t>31. Dezember 2025</t>
  </si>
  <si>
    <t>Erstellungsdatum:</t>
  </si>
  <si>
    <t>10.07.2026</t>
  </si>
  <si>
    <t>Periodizität:</t>
  </si>
  <si>
    <t>vierteljährlich</t>
  </si>
  <si>
    <t>Nächster Veröffentlichungstermin:</t>
  </si>
  <si>
    <t>10.10.2026</t>
  </si>
  <si>
    <t>Hinweise:</t>
  </si>
  <si>
    <t xml:space="preserve">In dieser Publikation wird über die sozialversicherungspflichtig und geringfügig entlohnten Beschäftigten berichtet. Eine weitere Unterteilung der geringfügig entlohnten Beschäftigten in ausschließlich geringfügig entlohnte und im Nebenjob tätige Beschäftigte ist bei ausgewählten Merkmalen, wie dem Beruf, aus Geheimhaltungsgründen nicht möglich. Weitergehende Informationen erhalten Sie über Ihren regionalen Statistik-Service. Soweit nicht anders angegeben, beziehen sich alle Zahlen auf den Arbeitsort. </t>
  </si>
  <si>
    <t>Herausgeberin:</t>
  </si>
  <si>
    <t>Bundesagentur für Arbeit</t>
  </si>
  <si>
    <t>Statistik</t>
  </si>
  <si>
    <t>Rückfragen an:</t>
  </si>
  <si>
    <t>Statistik-Service Südost</t>
  </si>
  <si>
    <t>Nordostpark 14</t>
  </si>
  <si>
    <t>90411 Nürnberg</t>
  </si>
  <si>
    <t>E-Mail:</t>
  </si>
  <si>
    <t>Statistik-Service-Suedost@arbeitsagentur.de</t>
  </si>
  <si>
    <t>Hotline:</t>
  </si>
  <si>
    <t>0911/179-8001</t>
  </si>
  <si>
    <t>Internet:</t>
  </si>
  <si>
    <t>https://statistik.arbeitsagentur.de</t>
  </si>
  <si>
    <t>Zitierhinweis:</t>
  </si>
  <si>
    <t>Statistik der Bundesagentur für Arbeit,</t>
  </si>
  <si>
    <t>Tabellen, Regionalreport über Beschäftigte (Quartalszahlen), Nürnberg, Juni 2026</t>
  </si>
  <si>
    <t>Nutzungsbedingungen:</t>
  </si>
  <si>
    <t>© Statistik der Bundesagentur für Arbeit</t>
  </si>
  <si>
    <r>
      <rPr>
        <sz val="10"/>
        <color theme="1"/>
        <rFont val="Arial"/>
        <family val="2"/>
      </rPr>
      <t>Die Produkte unterliegen dem Urheberrecht (</t>
    </r>
    <r>
      <rPr>
        <u/>
        <sz val="10"/>
        <color indexed="12"/>
        <rFont val="Arial"/>
        <family val="2"/>
      </rPr>
      <t>siehe Impressum</t>
    </r>
    <r>
      <rPr>
        <sz val="10"/>
        <color theme="1"/>
        <rFont val="Arial"/>
        <family val="2"/>
      </rPr>
      <t xml:space="preserve">). </t>
    </r>
  </si>
  <si>
    <r>
      <rPr>
        <sz val="10"/>
        <color theme="1"/>
        <rFont val="Arial"/>
        <family val="2"/>
      </rPr>
      <t xml:space="preserve">Daten und Tabellen dürfen uneingeschränkt verwendet werden. Informationen dürfen (auch auszugsweise) gespeichert und mit Quellenangabe weitergegeben, vervielfältigt und verbreitet werden.
Die Inhalte dürfen nicht verändert oder verfälscht werden. Eigene Berechnungen sind erlaubt, jedoch als solche kenntlich zu machen. 
Im Fall einer Veröffentlichung im Internet soll dies mit einer Verlinkung auf die </t>
    </r>
    <r>
      <rPr>
        <u/>
        <sz val="10"/>
        <color indexed="12"/>
        <rFont val="Arial"/>
        <family val="2"/>
      </rPr>
      <t>Homepage der Statistik der Bundesagentur für Arbeit</t>
    </r>
    <r>
      <rPr>
        <sz val="10"/>
        <color theme="1"/>
        <rFont val="Arial"/>
        <family val="2"/>
      </rPr>
      <t xml:space="preserve"> erfolgen.</t>
    </r>
  </si>
  <si>
    <t>Beschäftigungsstatistik</t>
  </si>
  <si>
    <t>Inhaltsverzeichnis</t>
  </si>
  <si>
    <t>Stichtag: 31. Dezember 2025</t>
  </si>
  <si>
    <t>Quartalszahlen im Überblick</t>
  </si>
  <si>
    <t>Sozialversicherungspflichtig und geringfügig entlohnte Beschäftigte</t>
  </si>
  <si>
    <t>nach ausgewählten Merkmalen</t>
  </si>
  <si>
    <t>Tabelle 1</t>
  </si>
  <si>
    <t>Diagramm: Entwicklung sozialversicherungspflichtig Beschäftigter</t>
  </si>
  <si>
    <t>und geringfügig entlohnter Beschäftigter nach Regionen und nach</t>
  </si>
  <si>
    <t>der Klassifikation der Wirtschaftszweige (WZ 2008)</t>
  </si>
  <si>
    <t>Diagramm</t>
  </si>
  <si>
    <t>Sozialversicherungspflichtig Beschäftigte</t>
  </si>
  <si>
    <t>nach Regionen und ausgewählten Merkmalen</t>
  </si>
  <si>
    <t>Tabelle 2.1</t>
  </si>
  <si>
    <t>Tabelle 2.2</t>
  </si>
  <si>
    <t>nach der Klassifikation der Wirtschaftszweige 2008 (WZ 2008)</t>
  </si>
  <si>
    <t>Tabelle 2.3</t>
  </si>
  <si>
    <t>nach der Klassifikation der Berufe (KldB 2010)</t>
  </si>
  <si>
    <t>Tabelle 2.4</t>
  </si>
  <si>
    <t>Geringfügig entlohnte Beschäftigte</t>
  </si>
  <si>
    <t>Tabelle 3.1</t>
  </si>
  <si>
    <t>Tabelle 3.2</t>
  </si>
  <si>
    <t>Tabelle 3.3</t>
  </si>
  <si>
    <t xml:space="preserve"> </t>
  </si>
  <si>
    <t>Tabelle 3.4</t>
  </si>
  <si>
    <t>Begonnene sozialversicherungspflichtige Beschäftigungsverhältnisse</t>
  </si>
  <si>
    <t xml:space="preserve">Insgesamt / darunter befristet nach ausgewählten Merkmalen </t>
  </si>
  <si>
    <t>Tabelle 4.1</t>
  </si>
  <si>
    <t>Tabelle 4.2</t>
  </si>
  <si>
    <t>Tabelle 4.3</t>
  </si>
  <si>
    <t xml:space="preserve">Beendete sozialversicherungspflichtige Beschäftigungsverhältnisse </t>
  </si>
  <si>
    <t>Tabelle 5.1</t>
  </si>
  <si>
    <t>Tabelle 5.2</t>
  </si>
  <si>
    <t>Zeitreihe</t>
  </si>
  <si>
    <t>Sozialversicherungspflichtig und geringfügig entlohnte Beschäftigte sowie begonnene und beendete Beschäftigungsverhältnisse</t>
  </si>
  <si>
    <t>Tabelle 6</t>
  </si>
  <si>
    <t>Hinweisblätter</t>
  </si>
  <si>
    <t>Methodische Hinweise Berufsaggregate</t>
  </si>
  <si>
    <t>Hinw Berufsagg</t>
  </si>
  <si>
    <t>Methodische Hinweise Befristung</t>
  </si>
  <si>
    <t>Hinw Befristung</t>
  </si>
  <si>
    <t xml:space="preserve">Methodische Hinweise zu begonnenen und beendeten Beschäftigungsverhältnissen </t>
  </si>
  <si>
    <t>Hinw beg_been_BV</t>
  </si>
  <si>
    <t>Methodische Hinweise zu sozialversicherungspflichtig und geringfügig Beschäftigten</t>
  </si>
  <si>
    <t>Hinw SvB GB</t>
  </si>
  <si>
    <t>1. Sozialversicherungspflichtig und geringfügig entlohnte Beschäftigte nach
ausgewählten Merkmalen</t>
  </si>
  <si>
    <t>Agentur für Arbeit Ansbach – Weißenburg (711); Gebietsstand des jeweiligen Stichtags</t>
  </si>
  <si>
    <t>Merkmale</t>
  </si>
  <si>
    <r>
      <t xml:space="preserve">Anteile
in % </t>
    </r>
    <r>
      <rPr>
        <vertAlign val="superscript"/>
        <sz val="8"/>
        <rFont val="Arial"/>
        <family val="2"/>
      </rPr>
      <t>1)</t>
    </r>
  </si>
  <si>
    <r>
      <t xml:space="preserve">Beschäftigte am Stichtag </t>
    </r>
    <r>
      <rPr>
        <sz val="8"/>
        <rFont val="Arial"/>
        <family val="2"/>
      </rPr>
      <t xml:space="preserve">Ende ... </t>
    </r>
  </si>
  <si>
    <t>Veränderung 
gegenüber dem 
Vorjahresstichtag 
(Sp. 1 zu Sp. 5)</t>
  </si>
  <si>
    <t>Dez. 25</t>
  </si>
  <si>
    <t>Sep. 25</t>
  </si>
  <si>
    <t>Jun. 25</t>
  </si>
  <si>
    <t>Mrz. 25</t>
  </si>
  <si>
    <t>Dez. 24</t>
  </si>
  <si>
    <t>absolut</t>
  </si>
  <si>
    <t>in %</t>
  </si>
  <si>
    <t>Insgesamt</t>
  </si>
  <si>
    <t>dav.</t>
  </si>
  <si>
    <t>Männer</t>
  </si>
  <si>
    <t>Frauen</t>
  </si>
  <si>
    <t>unter 25 Jahre</t>
  </si>
  <si>
    <t>25 bis unter 55 Jahre</t>
  </si>
  <si>
    <t>55 bis unter 65 Jahre</t>
  </si>
  <si>
    <t>65 Jahre und älter</t>
  </si>
  <si>
    <t>dar.: bis zur Altersgrenze</t>
  </si>
  <si>
    <t>dar.</t>
  </si>
  <si>
    <t>Vollzeitbeschäftigte</t>
  </si>
  <si>
    <t>Teilzeitbeschäftigte</t>
  </si>
  <si>
    <t>Deutsche</t>
  </si>
  <si>
    <t>Ausländer</t>
  </si>
  <si>
    <t>Geringfügig entlohnte Beschäftigte (GeB)</t>
  </si>
  <si>
    <t>GeB - Insgesamt</t>
  </si>
  <si>
    <t>GeB - ausschließlich</t>
  </si>
  <si>
    <t>GeB - im Nebenjob</t>
  </si>
  <si>
    <r>
      <rPr>
        <vertAlign val="superscript"/>
        <sz val="7"/>
        <rFont val="Arial"/>
        <family val="2"/>
      </rPr>
      <t xml:space="preserve">1) </t>
    </r>
    <r>
      <rPr>
        <sz val="7"/>
        <rFont val="Arial"/>
        <family val="2"/>
      </rPr>
      <t>Anteil an der jeweiligen Gesamtsumme (Spaltenprozent)</t>
    </r>
  </si>
  <si>
    <r>
      <rPr>
        <vertAlign val="superscript"/>
        <sz val="7"/>
        <rFont val="Arial"/>
        <family val="2"/>
      </rPr>
      <t xml:space="preserve">*) </t>
    </r>
    <r>
      <rPr>
        <sz val="7"/>
        <rFont val="Arial"/>
        <family val="2"/>
      </rPr>
      <t>Aus Datenschutzgründen und Gründen der statistischen Geheimhaltung werden Zahlenwerte von 1 oder 2 und Daten, aus denen rechnerisch auf einen solchen Zahlenwert geschlossen werden kann, anonymisiert.</t>
    </r>
  </si>
  <si>
    <t>Entwicklung sozialversicherungspflichtig Beschäftigter und geringfügig entlohnter Beschäftigter nach Regionen</t>
  </si>
  <si>
    <t xml:space="preserve">und nach der Klassifikation der Wirtschaftszweige 2008 (WZ 2008) </t>
  </si>
  <si>
    <t>ausgewählte Regionen; Gebietsstand des jeweiligen Stichtags</t>
  </si>
  <si>
    <t>Veränderung gegenüber dem Vorjahresstichtag in %</t>
  </si>
  <si>
    <t>Geringfügig entlohnte Beschäftigte (insgesamt)</t>
  </si>
  <si>
    <t>Regionaldirektion RD Bayern</t>
  </si>
  <si>
    <t>Westdeutschland</t>
  </si>
  <si>
    <t>Deutschland</t>
  </si>
  <si>
    <t>A</t>
  </si>
  <si>
    <t>Land-, Forstwirtschaft und Fischerei</t>
  </si>
  <si>
    <t>B,D,E</t>
  </si>
  <si>
    <t>Bergbau, Energie- und Wasserversorgung, Energiewirtschaft</t>
  </si>
  <si>
    <t>C
dav.</t>
  </si>
  <si>
    <t>Verarbeitendes Gewerbe</t>
  </si>
  <si>
    <t>10-15, 18, 21, 31</t>
  </si>
  <si>
    <t>Herstellung von überwiegend häuslich konsumierten Gütern (ohne Güter der Metall-, Elektro- und Chemieindustrie)</t>
  </si>
  <si>
    <t>24-30,32,33</t>
  </si>
  <si>
    <t>Metall- und Elektroindustrie sowie Stahlindustrie</t>
  </si>
  <si>
    <t>16, 17, 19, 
20, ,22, 23</t>
  </si>
  <si>
    <t>Hrst. v. Vorleistungsgütern, insb. v. chem. Erzeugnissen u. Kunsstoffwaren (ohne Güter der Metall- u. Elektroindustrie)</t>
  </si>
  <si>
    <t>F</t>
  </si>
  <si>
    <t>Baugewerbe</t>
  </si>
  <si>
    <t>G</t>
  </si>
  <si>
    <t>Handel, Instandhaltung, Reparatur von Kfz</t>
  </si>
  <si>
    <t>H</t>
  </si>
  <si>
    <t>Verkehr und Lagerei</t>
  </si>
  <si>
    <t>I</t>
  </si>
  <si>
    <t>Gastgewerbe</t>
  </si>
  <si>
    <t>J</t>
  </si>
  <si>
    <t>Information und Kommunikation</t>
  </si>
  <si>
    <t>K</t>
  </si>
  <si>
    <t>Erbringung von Finanz- und Versicherungsdienstleistungen</t>
  </si>
  <si>
    <t>L,M</t>
  </si>
  <si>
    <t>Immobilien, freiberufliche wissenschaftliche und technische Dienstleitstungen</t>
  </si>
  <si>
    <t>N</t>
  </si>
  <si>
    <t>sonstige wirtschaftliche Dienstleistungen</t>
  </si>
  <si>
    <t>dav. N 
(ohne ANÜ</t>
  </si>
  <si>
    <t>sonstige wirtschaftliche Dienstleistungen 
(ohne Arbeitnehmerüberlassung)</t>
  </si>
  <si>
    <t>Arbeitnehmerüberlassung</t>
  </si>
  <si>
    <t>O, U</t>
  </si>
  <si>
    <t>Öffentliche Verwaltung, Verteidigung, Sozialversicherung, Ext. Organisationen</t>
  </si>
  <si>
    <t>P</t>
  </si>
  <si>
    <t>Erziehung und Unterricht</t>
  </si>
  <si>
    <t>Gesundheitswesen</t>
  </si>
  <si>
    <t>Heime und Sozialwesen</t>
  </si>
  <si>
    <t>R,S,T</t>
  </si>
  <si>
    <t>sonstige Dienstleistungen, Private Haushalte</t>
  </si>
  <si>
    <t>keine Zuordnung möglich</t>
  </si>
  <si>
    <t>davon nach Sektoren:</t>
  </si>
  <si>
    <t>B - F</t>
  </si>
  <si>
    <t>Produzierendes Gewerbe</t>
  </si>
  <si>
    <t>G - U</t>
  </si>
  <si>
    <t>Dienstleistungsbereich</t>
  </si>
  <si>
    <t>*) Aus Datenschutzgründen und Gründen der statistischen Geheimhaltung werden Zahlenwerte von 1 oder 2 und Daten, aus denen rechnerisch auf einen solchen Zahlenwert geschlossen werden kann, anonymisiert. Gleiches gilt, wenn in einer Region weniger als 3 Betriebe ansässig sind  oder einer der Betriebe einen so hohen Beschäftigtenanteil auf sich vereint, dass die Beschäftigtenzahl  praktisch eine Einzelangabe über den Branchenführer darstellt (Dominanzfall).</t>
  </si>
  <si>
    <t>2.1 Sozialversicherungspflichtig Beschäftigte nach Regionen und ausgewählten
Merkmalen</t>
  </si>
  <si>
    <t xml:space="preserve">Regionen / Merkmale </t>
  </si>
  <si>
    <r>
      <t xml:space="preserve">Anteile in % </t>
    </r>
    <r>
      <rPr>
        <vertAlign val="superscript"/>
        <sz val="8"/>
        <rFont val="Arial"/>
        <family val="2"/>
      </rPr>
      <t>1)</t>
    </r>
  </si>
  <si>
    <t xml:space="preserve">sozialversicherungspflichtig Beschäftigte am Stichtag Ende ... </t>
  </si>
  <si>
    <t>Veränderung gegenüber
dem Vorjahresstichtag (Spalte 1 zu Spalte 5)</t>
  </si>
  <si>
    <t>in Vollzeit</t>
  </si>
  <si>
    <t>in Teilzeit</t>
  </si>
  <si>
    <t>Agentur für Arbeit Ansbach – Weißenburg (711) am Wohnort</t>
  </si>
  <si>
    <r>
      <rPr>
        <vertAlign val="superscript"/>
        <sz val="7"/>
        <rFont val="Arial"/>
        <family val="2"/>
      </rPr>
      <t xml:space="preserve">*) </t>
    </r>
    <r>
      <rPr>
        <sz val="7"/>
        <rFont val="Arial"/>
        <family val="2"/>
      </rPr>
      <t>Aus Datenschutzgründen und Gründen der statistischen Geheimhaltung werden Zahlenwerte von 1 oder 2 und Daten, aus denen rechnerisch auf einen solchen 
  Zahlenwert geschlossen werden kann, anonymisiert.</t>
    </r>
  </si>
  <si>
    <t>2.2 Sozialversicherungspflichtig Beschäftigte nach ausgewählten Merkmalen</t>
  </si>
  <si>
    <r>
      <t xml:space="preserve">nach dem Geschlecht
</t>
    </r>
    <r>
      <rPr>
        <sz val="8"/>
        <rFont val="Arial"/>
        <family val="2"/>
      </rPr>
      <t>dav.  Männer</t>
    </r>
  </si>
  <si>
    <r>
      <t xml:space="preserve">nach Altersgruppen und Geschlecht
</t>
    </r>
    <r>
      <rPr>
        <sz val="8"/>
        <rFont val="Arial"/>
        <family val="2"/>
      </rPr>
      <t>dav.  unter 25 Jahre</t>
    </r>
  </si>
  <si>
    <t xml:space="preserve">dar. </t>
  </si>
  <si>
    <t>bis zur Altersgrenze</t>
  </si>
  <si>
    <r>
      <t xml:space="preserve">nach Nationalität und Geschlecht
</t>
    </r>
    <r>
      <rPr>
        <sz val="8"/>
        <rFont val="Arial"/>
        <family val="2"/>
      </rPr>
      <t>dar.  Deutsche</t>
    </r>
  </si>
  <si>
    <r>
      <t>nach der Arbeitszeit und Geschlecht</t>
    </r>
    <r>
      <rPr>
        <sz val="8"/>
        <rFont val="Arial"/>
        <family val="2"/>
      </rPr>
      <t xml:space="preserve">
dar.  in Vollzeit</t>
    </r>
  </si>
  <si>
    <r>
      <t xml:space="preserve">Sozialversicherungspflichtig Beschäftigte in 
Werkstätten oder gleichartigen Einrichtungen für Menschen mit Behinderung </t>
    </r>
    <r>
      <rPr>
        <b/>
        <vertAlign val="superscript"/>
        <sz val="8"/>
        <rFont val="Arial"/>
        <family val="2"/>
      </rPr>
      <t>2)</t>
    </r>
    <r>
      <rPr>
        <sz val="8"/>
        <rFont val="Arial"/>
        <family val="2"/>
      </rPr>
      <t xml:space="preserve">
         Insgesamt                  </t>
    </r>
  </si>
  <si>
    <r>
      <t>nach dem Berufsabschluss und Geschlecht</t>
    </r>
    <r>
      <rPr>
        <sz val="8"/>
        <rFont val="Arial"/>
        <family val="2"/>
      </rPr>
      <t xml:space="preserve">
dav.  ohne beruflichen Ausbildungsabschluss</t>
    </r>
  </si>
  <si>
    <t>Auszubildende</t>
  </si>
  <si>
    <t xml:space="preserve">   Männer</t>
  </si>
  <si>
    <t xml:space="preserve">   Frauen</t>
  </si>
  <si>
    <r>
      <t xml:space="preserve">mit anerkanntem Berufsabschluss </t>
    </r>
    <r>
      <rPr>
        <vertAlign val="superscript"/>
        <sz val="8"/>
        <rFont val="Arial"/>
        <family val="2"/>
      </rPr>
      <t>3)</t>
    </r>
  </si>
  <si>
    <t>Abschluss anerkannte Berufsausbildung</t>
  </si>
  <si>
    <t xml:space="preserve">    Männer</t>
  </si>
  <si>
    <t xml:space="preserve">    Frauen</t>
  </si>
  <si>
    <t>Meister- / Techn . / gleichw. Fachschulabschl.</t>
  </si>
  <si>
    <r>
      <t xml:space="preserve">mit akademischem Abschluss </t>
    </r>
    <r>
      <rPr>
        <vertAlign val="superscript"/>
        <sz val="8"/>
        <rFont val="Arial"/>
        <family val="2"/>
      </rPr>
      <t>4)</t>
    </r>
  </si>
  <si>
    <t>Bachelor</t>
  </si>
  <si>
    <t>Diplom/Magister/Master/Staatsexamen</t>
  </si>
  <si>
    <t>Promotion</t>
  </si>
  <si>
    <t>Ausbildung unbekannt</t>
  </si>
  <si>
    <r>
      <rPr>
        <vertAlign val="superscript"/>
        <sz val="7"/>
        <rFont val="Arial"/>
        <family val="2"/>
      </rPr>
      <t xml:space="preserve">1)  </t>
    </r>
    <r>
      <rPr>
        <sz val="7"/>
        <rFont val="Arial"/>
        <family val="2"/>
      </rPr>
      <t>Anteil an der jeweiligen Gesamtsumme (Spaltenprozent)</t>
    </r>
  </si>
  <si>
    <r>
      <rPr>
        <vertAlign val="superscript"/>
        <sz val="7"/>
        <rFont val="Arial"/>
        <family val="2"/>
      </rPr>
      <t>2)</t>
    </r>
    <r>
      <rPr>
        <sz val="7"/>
        <rFont val="Arial"/>
        <family val="2"/>
      </rPr>
      <t xml:space="preserve"> Menschen mit Behinderung in anerkannten Einrichtungen, Personen in Einrichtungen der Jugendhilfe, Menschen mit Behinderung in Integrationsprojekt, Teiln. Teilhabe am Arbeitsleben.</t>
    </r>
  </si>
  <si>
    <r>
      <rPr>
        <vertAlign val="superscript"/>
        <sz val="7"/>
        <rFont val="Arial"/>
        <family val="2"/>
      </rPr>
      <t xml:space="preserve">3) </t>
    </r>
    <r>
      <rPr>
        <sz val="7"/>
        <rFont val="Arial"/>
        <family val="2"/>
      </rPr>
      <t>"mit anerkanntem Berufsabschluss" ist die Summe aus "mit anerkannter Berufsausbildung" und "Meister-/Techniker-/gleichw. Fachschulabschluss"</t>
    </r>
  </si>
  <si>
    <r>
      <rPr>
        <vertAlign val="superscript"/>
        <sz val="7"/>
        <rFont val="Arial"/>
        <family val="2"/>
      </rPr>
      <t>4)</t>
    </r>
    <r>
      <rPr>
        <sz val="7"/>
        <rFont val="Arial"/>
        <family val="2"/>
      </rPr>
      <t xml:space="preserve"> "mit akademischem Abschluss" ist die Summe aus "Bachelor", "Diplom/Magister/Master/Staatsexamen" und "Promotion"</t>
    </r>
  </si>
  <si>
    <r>
      <rPr>
        <vertAlign val="superscript"/>
        <sz val="7"/>
        <rFont val="Arial"/>
        <family val="2"/>
      </rPr>
      <t>.X)</t>
    </r>
    <r>
      <rPr>
        <sz val="7"/>
        <rFont val="Arial"/>
        <family val="2"/>
      </rPr>
      <t xml:space="preserve"> Nachweis von Veränderungswerten &lt; -250% bzw. &gt; 250% nicht sinnvoll</t>
    </r>
  </si>
  <si>
    <t>2.3 Sozialversicherungspflichtig Beschäftigte nach der Klassifikation der Wirtschaftszweige 2008 (WZ 2008)</t>
  </si>
  <si>
    <t>Wirtschaftsabschnitte / Wirtschaftsabteilungen / Wirtschaftsgruppen WZ 2008</t>
  </si>
  <si>
    <t>Bergbau, Energie- und Wasserversorgung, Entsorgungswirtschaft</t>
  </si>
  <si>
    <t>C</t>
  </si>
  <si>
    <t>dav. 10-15,
18, 21, 31</t>
  </si>
  <si>
    <t>Herstellung von überwiegend häuslich konsumierten Gütern 
(ohne Güter der Metall-, Elektro- und Chemieindustrie)</t>
  </si>
  <si>
    <t>24-30,
32, 33</t>
  </si>
  <si>
    <t>16, 17, 19, 
20, 22, 23</t>
  </si>
  <si>
    <t>Hrst. v. Vorleistungsgütern, insb. v. chem. Erzeugnissen u. Kunststoffwaren (ohne Güter der Metall- u. Elektroindustrie)</t>
  </si>
  <si>
    <t>Immobilien, freiberufliche wissenschaftliche und technische Dienstleistungen</t>
  </si>
  <si>
    <t xml:space="preserve">sonstige wirtschaftliche Dienstleistungen </t>
  </si>
  <si>
    <t>dav. N 
(ohne ANÜ)</t>
  </si>
  <si>
    <t>Öffentliche Verwaltung, Verteidigung, Sozialversicherung, 
Ext. Organisationen</t>
  </si>
  <si>
    <r>
      <rPr>
        <vertAlign val="superscript"/>
        <sz val="7"/>
        <rFont val="Arial"/>
        <family val="2"/>
      </rPr>
      <t xml:space="preserve">*) </t>
    </r>
    <r>
      <rPr>
        <sz val="7"/>
        <rFont val="Arial"/>
        <family val="2"/>
      </rPr>
      <t>Aus Datenschutzgründen und Gründen der statistischen Geheimhaltung werden Zahlenwerte von 1 oder 2 und Daten, aus denen rechnerisch auf einen solchen Zahlenwert geschlossen werden kann, anonymisiert. Gleiches gilt, wenn in einer Region weniger als 3 Betriebe ansässig sind  oder einer der Betriebe einen so hohen Beschäftigtenanteil auf sich vereint, dass die Beschäftigtenzahl praktisch eine Einzelangabe über den Branchenführer darstellt (Dominanzfall).</t>
    </r>
  </si>
  <si>
    <t>2.4 Sozialversicherungspflichtig Beschäftigte nach der Klassifikation der Berufe (KldB 2010)</t>
  </si>
  <si>
    <t>Anforderungsniveau/
Berufshauptgruppen/-gruppen (KldB2010)</t>
  </si>
  <si>
    <t>darunter nach Anforderungsniveau der ausgeübten Tätigkeit (KldB 2010)</t>
  </si>
  <si>
    <t>Helfer</t>
  </si>
  <si>
    <t>Fachkraft</t>
  </si>
  <si>
    <t>Spezialist</t>
  </si>
  <si>
    <t>Experte</t>
  </si>
  <si>
    <r>
      <t>darunter: ausgewählte Berufsaggregate</t>
    </r>
    <r>
      <rPr>
        <b/>
        <vertAlign val="superscript"/>
        <sz val="8"/>
        <rFont val="Arial"/>
        <family val="2"/>
      </rPr>
      <t>2)</t>
    </r>
    <r>
      <rPr>
        <b/>
        <sz val="8"/>
        <rFont val="Arial"/>
        <family val="2"/>
      </rPr>
      <t xml:space="preserve"> nach der ausgeübten Tätigkeit (KldB 2010)</t>
    </r>
  </si>
  <si>
    <t>Bauberufe</t>
  </si>
  <si>
    <t>Handwerksberufe</t>
  </si>
  <si>
    <t>Ingenieure</t>
  </si>
  <si>
    <t>MINT-Berufe</t>
  </si>
  <si>
    <r>
      <t>Pflegeberufe</t>
    </r>
    <r>
      <rPr>
        <vertAlign val="superscript"/>
        <sz val="8"/>
        <rFont val="Arial"/>
        <family val="2"/>
      </rPr>
      <t>3)</t>
    </r>
  </si>
  <si>
    <t>davon nach Berufsfachlichkeit der ausgeübten Tätigkeit (KldB 2010)</t>
  </si>
  <si>
    <t>Land-, Tier-, Forstwirtschaftsberufe</t>
  </si>
  <si>
    <t>dar. 111</t>
  </si>
  <si>
    <t>Landwirtschaft</t>
  </si>
  <si>
    <t>Gartenbauberufe, Floristik</t>
  </si>
  <si>
    <t>Rohstoffgewinn,Glas-,Keramikverarbeitung</t>
  </si>
  <si>
    <t>Kunststoff- u. Holzherst.,-verarbeitung</t>
  </si>
  <si>
    <t>Papier-,Druckberufe, tech.Mediengestalt.</t>
  </si>
  <si>
    <t>Metallerzeugung,-bearbeitung, Metallbau</t>
  </si>
  <si>
    <t>Maschinen- und Fahrzeugtechnikberufe</t>
  </si>
  <si>
    <t>Mechatronik-, Energie- u. Elektroberufe</t>
  </si>
  <si>
    <t>Techn.Entwickl.Konstr.Produktionssteuer.</t>
  </si>
  <si>
    <t>Textil- und Lederberufe</t>
  </si>
  <si>
    <t>Lebensmittelherstellung u. -verarbeitung</t>
  </si>
  <si>
    <t>dar. 292</t>
  </si>
  <si>
    <t>Lebensmittel- u. Genussmittelherstellung</t>
  </si>
  <si>
    <t>dar. 293</t>
  </si>
  <si>
    <t>Speisenzubereitung</t>
  </si>
  <si>
    <t>Bauplanung,Architektur,Vermessungsberufe</t>
  </si>
  <si>
    <t>Hoch- und Tiefbauberufe</t>
  </si>
  <si>
    <t>(Innen-)Ausbauberufe</t>
  </si>
  <si>
    <t>Gebäude- u. versorgungstechnische Berufe</t>
  </si>
  <si>
    <t>Mathematik-Biologie-Chemie-,Physikberufe</t>
  </si>
  <si>
    <t>Geologie-,Geografie-,Umweltschutzberufe</t>
  </si>
  <si>
    <t>Informatik- und andere IKT-Berufe</t>
  </si>
  <si>
    <t>Verkehr, Logistik (außer Fahrzeugführ.)</t>
  </si>
  <si>
    <t>dar. 513</t>
  </si>
  <si>
    <t>Lagerwirt.,Post,Zustellung,Güterumschlag</t>
  </si>
  <si>
    <t>dar. Berufe in der Lagerwirtschaft (5131)</t>
  </si>
  <si>
    <t>Führer von Fahrzeug- u. Transportgeräten</t>
  </si>
  <si>
    <t>dar. 521</t>
  </si>
  <si>
    <t>Fahrzeugführung im Straßenverkehr</t>
  </si>
  <si>
    <t>Schutz-,Sicherheits-, Überwachungsberufe</t>
  </si>
  <si>
    <t>dar. 531</t>
  </si>
  <si>
    <t>Obj.-,Pers.-,Brandschutz,Arbeitssicherh.</t>
  </si>
  <si>
    <t>Reinigungsberufe</t>
  </si>
  <si>
    <t>Einkaufs-, Vertriebs- und Handelsberufe</t>
  </si>
  <si>
    <t>Verkaufsberufe</t>
  </si>
  <si>
    <t>Tourismus-, Hotel- und Gaststättenberufe</t>
  </si>
  <si>
    <t>dar. 632</t>
  </si>
  <si>
    <t>Hotellerie</t>
  </si>
  <si>
    <t>dar. 633</t>
  </si>
  <si>
    <t>Gastronomie</t>
  </si>
  <si>
    <t>Berufe Unternehmensführung,-organisation</t>
  </si>
  <si>
    <t>dar. 713</t>
  </si>
  <si>
    <t>Unternehmensorganisation und -strategie</t>
  </si>
  <si>
    <t>dar. 714</t>
  </si>
  <si>
    <t>Büro und Sekretariat</t>
  </si>
  <si>
    <t>Finanzdienstl.Rechnungsw.,Steuerberatung</t>
  </si>
  <si>
    <t>dar. 721</t>
  </si>
  <si>
    <t>Versicherungs- u. Finanzdienstleistungen</t>
  </si>
  <si>
    <t>dar. 722</t>
  </si>
  <si>
    <t>Rechnungswesen, Controlling und Revision</t>
  </si>
  <si>
    <t>Berufe in Recht und Verwaltung</t>
  </si>
  <si>
    <t>dar. 732</t>
  </si>
  <si>
    <t>Verwaltung</t>
  </si>
  <si>
    <t>Medizinische Gesundheitsberufe</t>
  </si>
  <si>
    <t>dar. 811</t>
  </si>
  <si>
    <t>Arzt- und Praxishilfe</t>
  </si>
  <si>
    <t>dar. 813</t>
  </si>
  <si>
    <r>
      <t xml:space="preserve">Gesundh.,Krankenpfl.,Rettungsd.Geburtsh. </t>
    </r>
    <r>
      <rPr>
        <vertAlign val="superscript"/>
        <sz val="8"/>
        <rFont val="Arial"/>
        <family val="2"/>
      </rPr>
      <t>3)</t>
    </r>
  </si>
  <si>
    <t>dar. 814</t>
  </si>
  <si>
    <t>Human- und Zahnmedizin</t>
  </si>
  <si>
    <t>dar. 817</t>
  </si>
  <si>
    <t>Nicht ärztliche Therapie und Heilkunde</t>
  </si>
  <si>
    <t>Nichtmed.Gesundheit,Körperpfl.,Medizint.</t>
  </si>
  <si>
    <t>dar. 821</t>
  </si>
  <si>
    <t>dar. 823</t>
  </si>
  <si>
    <t>Körperpflege</t>
  </si>
  <si>
    <t>Erziehung,soz.,hauswirt.Berufe,Theologie</t>
  </si>
  <si>
    <t>dar. 831</t>
  </si>
  <si>
    <t>Erziehung,Sozialarb.,Heilerziehungspfl.</t>
  </si>
  <si>
    <t>dar. Berufe i.d. Kinderbetr., -erziehung (8311)</t>
  </si>
  <si>
    <t>Lehrende und ausbildende Berufe</t>
  </si>
  <si>
    <t>dar. 841</t>
  </si>
  <si>
    <t>Lehrtätigkeit an allgemeinbild. Schulen</t>
  </si>
  <si>
    <t>dar. 842</t>
  </si>
  <si>
    <t>Lehrt.berufsb.Fächer,betr.Ausb.,Betr.päd</t>
  </si>
  <si>
    <t>dar. 843</t>
  </si>
  <si>
    <t>Lehr-, Forschungstätigkeit an Hochschulen</t>
  </si>
  <si>
    <t>Geistes-Gesellschafts-Wirtschaftswissen.</t>
  </si>
  <si>
    <t>Werbung,Marketing,kaufm,red.Medienberufe</t>
  </si>
  <si>
    <t>Produktdesign, Kunsthandwerk</t>
  </si>
  <si>
    <t>Darstellende, unterhaltende Berufe</t>
  </si>
  <si>
    <t>XX</t>
  </si>
  <si>
    <t>Sonstige / Keine Angabe</t>
  </si>
  <si>
    <r>
      <t>2)</t>
    </r>
    <r>
      <rPr>
        <sz val="7"/>
        <rFont val="Arial"/>
        <family val="2"/>
      </rPr>
      <t xml:space="preserve"> Beschreibung der Berufsaggregate siehe beigefügtes Hinweisblatt "Berufsaggregate"</t>
    </r>
  </si>
  <si>
    <r>
      <rPr>
        <vertAlign val="superscript"/>
        <sz val="7"/>
        <rFont val="Arial"/>
        <family val="2"/>
      </rPr>
      <t>3)</t>
    </r>
    <r>
      <rPr>
        <sz val="7"/>
        <rFont val="Arial"/>
        <family val="2"/>
      </rPr>
      <t xml:space="preserve"> Aufgrund der Anfang 2020 eingeführten generalistischen Ausbildung zur Pflegefachfrau bzw. zum Pflegefachmann kann in den Arbeitsmarktstatistiken ab diesem Zeitpunkt nicht mehr trennscharf zwischen Gesundheits- und Krankenpflege einerseits und Altenpflege andererseits unterschieden werden. Daher werden beide Bereiche standardmäßig als Aggregat dargestellt und berichtet. In der Regel wird dazu das Aggregat “Pflegeberufe“ mit den Systematikpositionen 8130 Gesundheits-, Krankenpflege (o.S.), 8131 Fachkrankenpflege, 8132 Fachkinderkrankenpflege, 8138 Gesundheits-, Krankenpflege (ssT), 8139 Aufsicht, Führung – Pflege, Rettungsdienst, 821 Altenpflege (einschließlich Führung) der Klassifikation der Berufe 20210 (KldB 2010) verwendet, Fach- und Assistenzkräfte in der operationstechnischen Assistenz, im Rettungsdienst sowie in der Geburtshilfe sind nicht enthalten. Für weitere Informationen siehe auch Hintergrundinfo "Pflegeberufe in den Arbeitsmarktstatistiken 07/2021“.</t>
    </r>
  </si>
  <si>
    <r>
      <rPr>
        <vertAlign val="superscript"/>
        <sz val="7"/>
        <rFont val="Arial"/>
        <family val="2"/>
      </rPr>
      <t xml:space="preserve">*) </t>
    </r>
    <r>
      <rPr>
        <sz val="7"/>
        <rFont val="Arial"/>
        <family val="2"/>
      </rPr>
      <t xml:space="preserve">Aus Datenschutzgründen und Gründen der statistischen Geheimhaltung werden Zahlenwerte von 1 oder 2 und Daten, aus denen rechnerisch auf einen solchen Zahlenwert geschlossen werden kann, anonymisiert. </t>
    </r>
  </si>
  <si>
    <r>
      <rPr>
        <vertAlign val="superscript"/>
        <sz val="7"/>
        <rFont val="Arial"/>
        <family val="2"/>
      </rPr>
      <t xml:space="preserve">() </t>
    </r>
    <r>
      <rPr>
        <sz val="7"/>
        <rFont val="Arial"/>
        <family val="2"/>
      </rPr>
      <t>Eingeschränkte Aussagekraft der beruflichen Tätigkeit nach KldB 2010 bei niedriger Fallzahl.</t>
    </r>
  </si>
  <si>
    <t>3.1 Geringfügig entlohnte Beschäftigte nach Regionen und ausgewählten Merkmalen</t>
  </si>
  <si>
    <t>Regionen / Merkmale</t>
  </si>
  <si>
    <t xml:space="preserve">geringfügig entlohnte Beschäftigte am Stichtag Ende ... </t>
  </si>
  <si>
    <t>Agentur für Arbeit Ansbach – Weißenburg am Wohnort</t>
  </si>
  <si>
    <t>3.2 Geringfügig entlohnte Beschäftigte nach ausgewählten Merkmalen</t>
  </si>
  <si>
    <r>
      <t xml:space="preserve">mit anerkanntem Berufsabschluss </t>
    </r>
    <r>
      <rPr>
        <vertAlign val="superscript"/>
        <sz val="8"/>
        <rFont val="Arial"/>
        <family val="2"/>
      </rPr>
      <t>2)</t>
    </r>
  </si>
  <si>
    <r>
      <rPr>
        <vertAlign val="superscript"/>
        <sz val="7"/>
        <rFont val="Arial"/>
        <family val="2"/>
      </rPr>
      <t xml:space="preserve">2) </t>
    </r>
    <r>
      <rPr>
        <sz val="7"/>
        <rFont val="Arial"/>
        <family val="2"/>
      </rPr>
      <t>"mit anerkanntem Berufsabschluss" ist die Summe aus "mit anerkannter Berufsausbildung" und "Meister-/Techniker-/gleichw. Fachschulabschluss"</t>
    </r>
  </si>
  <si>
    <r>
      <rPr>
        <vertAlign val="superscript"/>
        <sz val="7"/>
        <rFont val="Arial"/>
        <family val="2"/>
      </rPr>
      <t>3)</t>
    </r>
    <r>
      <rPr>
        <sz val="7"/>
        <rFont val="Arial"/>
        <family val="2"/>
      </rPr>
      <t xml:space="preserve"> "mit akademischem Abschluss" ist die Summe aus "Bachelor", "Diplom/Magister/Master/Staatsexamen" und "Promotion"</t>
    </r>
  </si>
  <si>
    <t>3.3 Geringfügig entlohnte Beschäftigte nach der Klassifikation der Wirtschaftszweige 2008 (WZ 2008)</t>
  </si>
  <si>
    <t>3.4 Geringfügig entlohnte Beschäftigte nach der Klassifikation der Berufe (KldB 2010)</t>
  </si>
  <si>
    <t>Anforderungsniveau/
Berufshauptgruppen/-gruppen
(KldB2010)</t>
  </si>
  <si>
    <t xml:space="preserve">4.1 Begonnene sozialversicherungspflichtige Beschäftigungsverhältnisse und darunter 
befristete Beschäftigungsverhältnisse sowie Befristungsanteile nach ausgewählten Merkmalen </t>
  </si>
  <si>
    <t>4. Quartal 2025</t>
  </si>
  <si>
    <t xml:space="preserve">Merkmale           </t>
  </si>
  <si>
    <t>3. Quartal 2025</t>
  </si>
  <si>
    <t>2. Quartal 2025</t>
  </si>
  <si>
    <t>1. Quartal 2025</t>
  </si>
  <si>
    <t>4. Quartal 2024</t>
  </si>
  <si>
    <t>Veränderung gegenüber
dem Vorjahresquartal 
(Spalte 1 zu Spalte 5)</t>
  </si>
  <si>
    <t>in %(-Pkt.)</t>
  </si>
  <si>
    <t>begonnene sozialversicherungspflichtige 
Beschäftigungsverhältnisse (begBV)</t>
  </si>
  <si>
    <t>dav.:</t>
  </si>
  <si>
    <t xml:space="preserve"> Männer                      </t>
  </si>
  <si>
    <t xml:space="preserve"> Frauen                        </t>
  </si>
  <si>
    <t>dar.:</t>
  </si>
  <si>
    <r>
      <t xml:space="preserve">Befristungsanteil </t>
    </r>
    <r>
      <rPr>
        <b/>
        <vertAlign val="superscript"/>
        <sz val="8"/>
        <rFont val="Arial"/>
        <family val="2"/>
      </rPr>
      <t>2)</t>
    </r>
  </si>
  <si>
    <t>x</t>
  </si>
  <si>
    <r>
      <t xml:space="preserve">dar.: beg. svpfl. BV in der SvB-Kerngruppe </t>
    </r>
    <r>
      <rPr>
        <b/>
        <vertAlign val="superscript"/>
        <sz val="8"/>
        <rFont val="Arial"/>
        <family val="2"/>
      </rPr>
      <t>3)</t>
    </r>
  </si>
  <si>
    <t>befristet</t>
  </si>
  <si>
    <t>dar. befristet</t>
  </si>
  <si>
    <t>unter 25 Jahren</t>
  </si>
  <si>
    <r>
      <t>1)</t>
    </r>
    <r>
      <rPr>
        <sz val="7"/>
        <rFont val="Arial"/>
        <family val="2"/>
      </rPr>
      <t xml:space="preserve"> Als begonnene Beschäftigungsverhältnisse im Sinne der Beschäftigungsstatistik zählen die Anmeldungen zu einem sozialversicherungspflichtigen Beschäftigungsverhältnis innerhalb eines Zeitraums. Mehrfacherfassungen von Beschäftigten sind möglich.</t>
    </r>
  </si>
  <si>
    <r>
      <t>2)</t>
    </r>
    <r>
      <rPr>
        <sz val="7"/>
        <rFont val="Arial"/>
        <family val="2"/>
      </rPr>
      <t xml:space="preserve"> bezogen auf SvB-Kerngruppe-Befristung</t>
    </r>
  </si>
  <si>
    <r>
      <t>3)</t>
    </r>
    <r>
      <rPr>
        <sz val="7"/>
        <color indexed="8"/>
        <rFont val="Arial"/>
        <family val="2"/>
      </rPr>
      <t xml:space="preserve"> SvB-Kerngruppe Befristung - siehe methodische Hinweise</t>
    </r>
  </si>
  <si>
    <t>4.2 Begonnene sozialversicherungspflichtige Beschäftigungsverhältnisse nach der Klassifikation der 
Wirtschaftszweige 2008 (WZ 2008)</t>
  </si>
  <si>
    <r>
      <t>begonnene sozialversicherungspflichtige Beschäftigungsverhältnisse</t>
    </r>
    <r>
      <rPr>
        <vertAlign val="superscript"/>
        <sz val="8"/>
        <rFont val="Arial"/>
        <family val="2"/>
      </rPr>
      <t>2)</t>
    </r>
    <r>
      <rPr>
        <sz val="8"/>
        <rFont val="Arial"/>
        <family val="2"/>
      </rPr>
      <t xml:space="preserve"> im…</t>
    </r>
  </si>
  <si>
    <t>Veränderung gegenüber
dem Vorjahresquartal (Spalte 1 zu Spalte 5)</t>
  </si>
  <si>
    <r>
      <t>2)</t>
    </r>
    <r>
      <rPr>
        <sz val="7"/>
        <rFont val="Arial"/>
        <family val="2"/>
      </rPr>
      <t xml:space="preserve"> Als begonnene Beschäftigungsverhältnisse im Sinne der Beschäftigungsstatistik zählen die Anmeldungen zu einem sozialversicherungspflichtigen Beschäftigungsverhältnis innerhalb eines Zeitraums. Mehrfacherfassungen von Beschäftigten sind möglich.</t>
    </r>
  </si>
  <si>
    <t>*) Aus Datenschutzgründen und Gründen der statistischen Geheimhaltung werden Zahlenwerte von 1 oder 2 und Daten, aus denen rechnerisch auf einen solchen Zahlenwert geschlossen werden kann, anonymisiert. Gleiches gilt, wenn eine Region oder ein Wirtschaftszweig 1 oder 2 Betriebe aufweist oder einer der Betriebe einen so hohen Beschäftigtenanteil auf sich vereint, dass die Beschäftigtenzahl praktisch eine Einzelangabe über diesen Betrieb darstellt (Dominanzfall). In Fällen, in denen Werte von Null eine Information über den Merkmalsträger offen legen, werden auch diese Nullwerte anonymisiert.</t>
  </si>
  <si>
    <t>4.3 Begonnene sozialversicherungspflichtige Beschäftigungsverhältnisse nach der Klassifikation der 
Berufe (KldB 2010)</t>
  </si>
  <si>
    <r>
      <t>begonnene sozialversicherungspflichtige
Beschäftigungsverhältnisse</t>
    </r>
    <r>
      <rPr>
        <vertAlign val="superscript"/>
        <sz val="8"/>
        <rFont val="Arial"/>
        <family val="2"/>
      </rPr>
      <t>3)</t>
    </r>
    <r>
      <rPr>
        <sz val="8"/>
        <rFont val="Arial"/>
        <family val="2"/>
      </rPr>
      <t xml:space="preserve"> im…</t>
    </r>
  </si>
  <si>
    <r>
      <t xml:space="preserve">Gesundh.,Krankenpfl.,Rettungsd.Geburtsh. </t>
    </r>
    <r>
      <rPr>
        <vertAlign val="superscript"/>
        <sz val="8"/>
        <rFont val="Arial"/>
        <family val="2"/>
      </rPr>
      <t>2)</t>
    </r>
  </si>
  <si>
    <r>
      <rPr>
        <vertAlign val="superscript"/>
        <sz val="7"/>
        <rFont val="Arial"/>
        <family val="2"/>
      </rPr>
      <t xml:space="preserve">2) </t>
    </r>
    <r>
      <rPr>
        <sz val="7"/>
        <rFont val="Arial"/>
        <family val="2"/>
      </rPr>
      <t>Aufgrund der Anfang 2020 eingeführten generalistischen Ausbildung zur Pflegefachfrau bzw. zum Pflegefachmann kann in den Arbeitsmarktstatistiken ab diesem Zeitpunkt nicht mehr trennscharf zwischen Gesundheits- und Krankenpflege einerseits und Altenpflege andererseits unterschieden werden. Daher solllten die beiden Berufe nur in Summe betrachtet werden.</t>
    </r>
  </si>
  <si>
    <r>
      <t>3)</t>
    </r>
    <r>
      <rPr>
        <sz val="7"/>
        <rFont val="Arial"/>
        <family val="2"/>
      </rPr>
      <t xml:space="preserve"> Als begonnene Beschäftigungsverhältnisse im Sinne der Beschäftigungsstatistik zählen die Anmeldungen zu einem sozialversicherungspflichtigen Beschäftigungsverhältnis innerhalb eines Zeitraums. Mehrfacherfassungen von Beschäftigten sind möglich.</t>
    </r>
  </si>
  <si>
    <t>.X Veränderungswert &gt;250%. In begründeten Ausnahmefällen kann von der Regel abgewichen werden.</t>
  </si>
  <si>
    <t>5.1 Beendete sozialversicherungspflichtige Beschäftigungsverhältnisse nach der Klassifikation der 
Wirtschaftszweige 2008 (WZ 2008)</t>
  </si>
  <si>
    <r>
      <t>beendete sozialversicherungspflichtige 
Beschäftigungsverhältnisse</t>
    </r>
    <r>
      <rPr>
        <vertAlign val="superscript"/>
        <sz val="8"/>
        <rFont val="Arial"/>
        <family val="2"/>
      </rPr>
      <t>2)</t>
    </r>
    <r>
      <rPr>
        <sz val="8"/>
        <rFont val="Arial"/>
        <family val="2"/>
      </rPr>
      <t xml:space="preserve"> im…</t>
    </r>
  </si>
  <si>
    <r>
      <t>2)</t>
    </r>
    <r>
      <rPr>
        <sz val="7"/>
        <rFont val="Arial"/>
        <family val="2"/>
      </rPr>
      <t xml:space="preserve"> Als beendete Beschäftigungsverhältnisse im Sinne der Beschäftigungsstatistik zählen die Abmeldungen von einem sozialversicherungspflichtigen Beschäftigungsverhältnis innerhalb eines Zeitraums. Mehrfacherfassungen von Beschäftigten sind möglich.</t>
    </r>
  </si>
  <si>
    <t>5.2 Beendete sozialversicherungspflichtige Beschäftigungsverhältnisse nach der Klassifikation der
Berufe (KldB 2010)</t>
  </si>
  <si>
    <r>
      <t>beendete sozialversicherungspflichtige 
Beschäftigungsverhältnisse</t>
    </r>
    <r>
      <rPr>
        <vertAlign val="superscript"/>
        <sz val="8"/>
        <rFont val="Arial"/>
        <family val="2"/>
      </rPr>
      <t>3)</t>
    </r>
    <r>
      <rPr>
        <sz val="8"/>
        <rFont val="Arial"/>
        <family val="2"/>
      </rPr>
      <t xml:space="preserve"> im…</t>
    </r>
  </si>
  <si>
    <r>
      <t>3)</t>
    </r>
    <r>
      <rPr>
        <sz val="7"/>
        <rFont val="Arial"/>
        <family val="2"/>
      </rPr>
      <t xml:space="preserve"> Als beendete Beschäftigungsverhältnisse im Sinne der Beschäftigungsstatistik zählen die Abmeldungen von einem sozialversicherungspflichtigen Beschäftigungsverhältnis innerhalb eines Zeitraums. Mehrfacherfassungen von Beschäftigten sind möglich.</t>
    </r>
  </si>
  <si>
    <t xml:space="preserve">6. Sozialversicherungspflichtig und geringfügig entlohnte Beschäftigte sowie begonnene und beendete sv-pflichtige
Beschäftigungsverhältnisse </t>
  </si>
  <si>
    <t>Agentur für Arbeit  Ansbach – Weißenburg (711); (Gebietsstand Juni 2026)</t>
  </si>
  <si>
    <r>
      <t>Zeitreihe mit fiktivem Gebietsstand</t>
    </r>
    <r>
      <rPr>
        <vertAlign val="superscript"/>
        <sz val="8"/>
        <rFont val="Arial"/>
        <family val="2"/>
      </rPr>
      <t xml:space="preserve"> 1) 2)</t>
    </r>
  </si>
  <si>
    <t>Aufgrund einer rückwirkenden Korrektur der Beschäftigungsstatistik können diese Daten von zuvor veröffentlichten Ergebnissen geringfügig abweichen.</t>
  </si>
  <si>
    <t>Stichtag Ende ... /
Quartal</t>
  </si>
  <si>
    <t>sozialversicherungspflichtig Beschäftigte
(Stichtag)</t>
  </si>
  <si>
    <t>geringfügig entlohnte Beschäftigte 
(Stichtag)</t>
  </si>
  <si>
    <t>Beschäftigungs-
verhältnisse
(Quartal)</t>
  </si>
  <si>
    <t>Vollzeit</t>
  </si>
  <si>
    <t>Teilzeit</t>
  </si>
  <si>
    <t>50 bis unter 65 Jahre</t>
  </si>
  <si>
    <t xml:space="preserve">aus-
schließlich </t>
  </si>
  <si>
    <t>im Nebenjob</t>
  </si>
  <si>
    <t xml:space="preserve">begonnene </t>
  </si>
  <si>
    <t>beendete</t>
  </si>
  <si>
    <t xml:space="preserve">2015 Dez. / 4 . Quartal </t>
  </si>
  <si>
    <t xml:space="preserve">2016 Mrz. / 1 . Quartal </t>
  </si>
  <si>
    <t xml:space="preserve">         Jun. / 2 . Quartal </t>
  </si>
  <si>
    <t xml:space="preserve">         Sep. / 3 . Quartal </t>
  </si>
  <si>
    <t xml:space="preserve">         Dez. / 4 . Quartal </t>
  </si>
  <si>
    <t xml:space="preserve">2017 Mrz. / 1 . Quartal </t>
  </si>
  <si>
    <t xml:space="preserve">2018 Mrz. / 1 . Quartal </t>
  </si>
  <si>
    <t xml:space="preserve">2019 Mrz. / 1 . Quartal </t>
  </si>
  <si>
    <t xml:space="preserve">2020 Mrz. / 1 . Quartal </t>
  </si>
  <si>
    <t xml:space="preserve">2021 Mrz. / 1 . Quartal </t>
  </si>
  <si>
    <t xml:space="preserve">2022 Mrz. / 1 . Quartal </t>
  </si>
  <si>
    <t xml:space="preserve">2023 Mrz. / 1 . Quartal </t>
  </si>
  <si>
    <t xml:space="preserve">2024 Mrz. / 1 . Quartal </t>
  </si>
  <si>
    <t xml:space="preserve">2025 Mrz. / 1 . Quartal </t>
  </si>
  <si>
    <r>
      <rPr>
        <vertAlign val="superscript"/>
        <sz val="7"/>
        <rFont val="Arial"/>
        <family val="2"/>
      </rPr>
      <t xml:space="preserve">1) </t>
    </r>
    <r>
      <rPr>
        <sz val="7"/>
        <rFont val="Arial"/>
        <family val="2"/>
      </rPr>
      <t>Die Zeitreihe bildet abweichend von den anderen Tabellen dieses Produkts nicht den Gebietsstand zum jeweiligen Stichtag sondern zum o. g. festen Zeitpunkt ab und ermöglicht somit einen Vergleich unabhängig von in der Vergangenheit erfolgten Gebietsstandsänderungen.</t>
    </r>
  </si>
  <si>
    <r>
      <t xml:space="preserve">2) </t>
    </r>
    <r>
      <rPr>
        <sz val="7"/>
        <color rgb="FF000000"/>
        <rFont val="Arial"/>
        <family val="2"/>
      </rPr>
      <t>Im Dezember 2023 erfolgte eine partielle Revision der Wohn- und Arbeitsortangaben in der Beschäftigungsstatistik, siehe methodischer Hinweis.</t>
    </r>
  </si>
  <si>
    <t>Stand: 02.08.2023</t>
  </si>
  <si>
    <t>Methodische Hinweise zu ausgeübte Tätigkeit und Anforderungsniveau (KldB 2010) - Berufsaggregate</t>
  </si>
  <si>
    <r>
      <rPr>
        <b/>
        <sz val="10"/>
        <rFont val="Arial"/>
        <family val="2"/>
      </rPr>
      <t>Ausgeübte Tätigkeit</t>
    </r>
    <r>
      <rPr>
        <sz val="9"/>
        <rFont val="Arial"/>
        <family val="2"/>
      </rPr>
      <t xml:space="preserve">
Die ausgeübte Tätigkeit wird in der Beschäftigungsstatistik seit dem </t>
    </r>
    <r>
      <rPr>
        <b/>
        <sz val="9"/>
        <rFont val="Arial"/>
        <family val="2"/>
      </rPr>
      <t>Stichtag 31.12.2012</t>
    </r>
    <r>
      <rPr>
        <sz val="9"/>
        <rFont val="Arial"/>
        <family val="2"/>
      </rPr>
      <t xml:space="preserve"> nach der Klassifikation der Berufe 2010 (KldB 2010) abgebildet. Maßgebend für die Verschlüsselung ist allein die Tätigkeit, die der Beschäftigte aktuell im Betrieb ausübt – auch wenn diese Tätigkeit nicht dem erlernten Beruf entspricht. Treffen mehrere Tätigkeitsbezeichnungen für einen Beschäftigten zu, wird die Bezeichnung verschlüsselt, die für die überwiegend ausgeübte Tätigkeit gilt. </t>
    </r>
    <r>
      <rPr>
        <b/>
        <sz val="9"/>
        <rFont val="Arial"/>
        <family val="2"/>
      </rPr>
      <t>Auszubildende</t>
    </r>
    <r>
      <rPr>
        <sz val="9"/>
        <rFont val="Arial"/>
        <family val="2"/>
      </rPr>
      <t xml:space="preserve"> werden mit ihrem </t>
    </r>
    <r>
      <rPr>
        <b/>
        <sz val="9"/>
        <rFont val="Arial"/>
        <family val="2"/>
      </rPr>
      <t>Zielberuf</t>
    </r>
    <r>
      <rPr>
        <sz val="9"/>
        <rFont val="Arial"/>
        <family val="2"/>
      </rPr>
      <t xml:space="preserve"> (gemäß Ausbildungsvertrag) verschlüsselt. Ein Vergleich der KldB 2010 mit den Angaben älterer Klassifikationen (KldB 1988) ist nur sehr eingeschränkt möglich. 
Die Klassifikation der Berufe 2010 strukturiert und gruppiert die in Deutschland üblichen Berufsbezeichnungen anhand ihrer Ähnlichkeit über ein hierarchisch aufsteigendes, numerisches System in fünf Ebenen. Als strukturgebende Dimension weist die KldB 2010 auf den ersten vier Aggregationsebenen die „Berufsfachlichkeit“ aus.</t>
    </r>
  </si>
  <si>
    <t>Beschreibung der Berufsaggregate:</t>
  </si>
  <si>
    <r>
      <rPr>
        <b/>
        <sz val="9"/>
        <rFont val="Arial"/>
        <family val="2"/>
      </rPr>
      <t>"Bauberufe"</t>
    </r>
    <r>
      <rPr>
        <sz val="9"/>
        <rFont val="Arial"/>
        <family val="2"/>
      </rPr>
      <t xml:space="preserve">
Kurzbeschreibung
Das Berufsaggregat "Bauberufe" umfasst Berufsgattungen der KldB2010, die typische Bau-Tätigkeiten beschreiben und ist nicht im Sinne von etwaigen personenbezogenen Berufsausbildungen zu interpretieren. Das bedeutet im Umkehrschluss, eine mögliche Berufsausbildung in einem Bauberuf stellt nicht die einzige Zugangsmöglichkeit zu diesen Berufen bzw. Tätigkeiten dar, auch wenn sie vielleicht als idealtypisch gelten mag. Die Tätigkeiten reichen vom Anforderungsniveau "Helfer" bis "Experte".
</t>
    </r>
    <r>
      <rPr>
        <u/>
        <sz val="9"/>
        <rFont val="Arial"/>
        <family val="2"/>
      </rPr>
      <t>Zugeordnete Berufe (Beispiele)</t>
    </r>
    <r>
      <rPr>
        <sz val="9"/>
        <rFont val="Arial"/>
        <family val="2"/>
      </rPr>
      <t xml:space="preserve">
Bauhelfer/-in
Elektroinstallateur/-in
Maurermeister/-in
Architekt/-in</t>
    </r>
  </si>
  <si>
    <t>hier finden Sie die ausführliche Beschreibung der "Bauberufe"</t>
  </si>
  <si>
    <r>
      <rPr>
        <b/>
        <sz val="9"/>
        <rFont val="Arial"/>
        <family val="2"/>
      </rPr>
      <t>"Handwerksberufe"</t>
    </r>
    <r>
      <rPr>
        <sz val="9"/>
        <rFont val="Arial"/>
        <family val="2"/>
      </rPr>
      <t xml:space="preserve">
Kurzbeschreibung
Das spezifische Berufsaggregat "Handwerksberufe" umfasst Berufsgattungen der KldB2010, die für ausgebildete Handwerker typische Berufe im Sinne von Tätigkeiten beschreiben und ist nicht im Sinne von personenbezogenen Berufsausbildungen zu interpretieren. Hierbei ist zu beachten, dass auch Ausbildungen des industriellen Sektors eine Zugangsvoraussetzung zu Handwerksberufen darstellen. Das bedeutet, eine Berufsausbildung zum Handwerker stellt nicht die einzige Zugangsmöglichkeit zu diesen Berufen bzw. Tätigkeiten dar, auch wenn sie vielleicht als idealtypisch gelten mag.
</t>
    </r>
    <r>
      <rPr>
        <u/>
        <sz val="9"/>
        <rFont val="Arial"/>
        <family val="2"/>
      </rPr>
      <t>Zugeordnete Berufe (Beispiele)</t>
    </r>
    <r>
      <rPr>
        <sz val="9"/>
        <rFont val="Arial"/>
        <family val="2"/>
      </rPr>
      <t xml:space="preserve">
Tischlerei, KFZ-Mechatronik, Fotografie, Gebäudereinigung, Medizintechnik, Raumausstattung</t>
    </r>
  </si>
  <si>
    <t>hier finden Sie die ausführliche Beschreibung der "Handwerksberufe"</t>
  </si>
  <si>
    <r>
      <rPr>
        <b/>
        <sz val="9"/>
        <rFont val="Arial"/>
        <family val="2"/>
      </rPr>
      <t>"Ingenieurberufe"</t>
    </r>
    <r>
      <rPr>
        <sz val="9"/>
        <rFont val="Arial"/>
        <family val="2"/>
      </rPr>
      <t xml:space="preserve">
Kurzbeschreibung
Das Berufsaggregat "Ingenieurberufe" umfasst Berufsgattungen der KldB2010, die für ausgebildete Ingenieure typische Berufe im Sinne von Tätigkeiten beschreiben und ist nicht im Sinne von personenbezogenen Berufsausbildungen zu interpretieren. Das bedeutet im Umkehrschluss, eine Berufsausbildung zum Ingenieur stellt nicht die einzige Zugangsmöglichkeit zu diesen Berufen bzw. Tätigkeiten dar, auch wenn sie vielleicht als idealtypisch gelten mag.
</t>
    </r>
    <r>
      <rPr>
        <u/>
        <sz val="9"/>
        <rFont val="Arial"/>
        <family val="2"/>
      </rPr>
      <t>Zugeordnete Berufe (Beispiele)</t>
    </r>
    <r>
      <rPr>
        <sz val="9"/>
        <rFont val="Arial"/>
        <family val="2"/>
      </rPr>
      <t xml:space="preserve">
Maschinenbauingenieur/-in
Ingenieur/-in - Druck- und Medientechnik
Elektrotechnikingenieur/-in
Bauingenieur/-in</t>
    </r>
  </si>
  <si>
    <t>hier finden Sie die ausführliche Beschreibung der "Ingenieurberufe"</t>
  </si>
  <si>
    <r>
      <rPr>
        <b/>
        <sz val="9"/>
        <rFont val="Arial"/>
        <family val="2"/>
      </rPr>
      <t xml:space="preserve">"MINT-Berufe" </t>
    </r>
    <r>
      <rPr>
        <sz val="9"/>
        <rFont val="Arial"/>
        <family val="2"/>
      </rPr>
      <t xml:space="preserve">
Kurzbeschreibung
Das spezifische Berufsaggregat "MINT-Berufe" umfasst alle Tätigkeiten, für deren Ausübung ein hoher Anteil an Kenntnissen aus den Bereichen Mathematik, 
Informatik, Naturwissenschaften und/oder Technik erforderlich ist. Dabei wird auch das Bauen und Instandhalten technischer Anlagen und Geräte als zentraler 
Bestandteil einer Tätigkeit zu den MINT-Qualifikationen gezählt. Das Berufsaggregat "MINT-Berufe" umfasst neben den hochqualifizierten MINT-Berufen auch die 
so genannten mittelqualifizierten MINT-Berufe
</t>
    </r>
    <r>
      <rPr>
        <u/>
        <sz val="9"/>
        <rFont val="Arial"/>
        <family val="2"/>
      </rPr>
      <t>Zugeordnete Berufe (Beispiele)</t>
    </r>
    <r>
      <rPr>
        <sz val="9"/>
        <rFont val="Arial"/>
        <family val="2"/>
      </rPr>
      <t xml:space="preserve">
Verfahrensmechaniker/in
IT-Administratoren/in
Chemielaborant/in
Ingenieur/in - Werkstofftechnik</t>
    </r>
  </si>
  <si>
    <t>hier finden Sie die ausführliche Beschreibung der "MINT-Berufe"</t>
  </si>
  <si>
    <r>
      <rPr>
        <b/>
        <sz val="9"/>
        <rFont val="Arial"/>
        <family val="2"/>
      </rPr>
      <t>"Pflegeberufe"</t>
    </r>
    <r>
      <rPr>
        <sz val="9"/>
        <rFont val="Arial"/>
        <family val="2"/>
      </rPr>
      <t xml:space="preserve">
Aufgrund der Anfang 2020 eingeführten generalistischen Ausbildung zur Pflegefachfrau bzw. zum Pflegefachmann kann in den Arbeitsmarktstatistiken ab diesem Zeitpunkt nicht mehr trennscharf zwischen Gesundheits- und Krankenpflege einerseits und Altenpflege andererseits unterschieden werden. Daher werden beide Bereiche standardmäßig als Aggregat dargestellt und berichtet. In der Regel wird dazu das Aggregat “Pflegeberufe“ mit den Systematikpositionen 
- 8130 Gesundheits-, Krankenpflege (o.S.), 
- 8131 Fachkrankenpflege, 
- 8132 Fachkinderkrankenpflege, 
- 8138 Gesundheits-, Krankenpflege (ssT), 
- 8139 Aufsicht, Führung – Pflege, Rettungsdienst, 
- 821 Altenpflege (einschließlich Führung) der Klassifikation der Berufe 2010 (KldB 2010) verwendet, 
Fach- und Assistenzkräfte in der operationstechnischen Assistenz, im Rettungsdienst sowie in der Geburtshilfe sind nicht enthalten. Für weitere Informationen siehe auch Hintergrundinfo "Pflegeberufe in den Arbeitsmarktstatistiken 07/2021“.</t>
    </r>
  </si>
  <si>
    <t xml:space="preserve">Weiterführende Informationen zur Klassifikation der Berufe 2010 finden Sie unter: </t>
  </si>
  <si>
    <t>https://statistik.arbeitsagentur.de/DE/Navigation/Grundlagen/Klassifikationen/Klassifikation-der-Berufe/Klassifikation-der-Berufe-Nav.html</t>
  </si>
  <si>
    <t>Stand: 15.07.2025</t>
  </si>
  <si>
    <t xml:space="preserve">Die Information über die Befristung wurde erstmals im Zuge der Umstellung des Tätigkeitsschlüssels (TS 2010) aufgenommen. Auswertungen sind rückwirkend ab Oktober 2012 möglich. 
</t>
  </si>
  <si>
    <r>
      <t xml:space="preserve">Eine Beschäftigung kann befristet oder unbefristet sein. Die genauen Definitionen lauten: 
• </t>
    </r>
    <r>
      <rPr>
        <b/>
        <sz val="9"/>
        <color indexed="8"/>
        <rFont val="Arial"/>
        <family val="2"/>
      </rPr>
      <t>Unbefristete Beschäftigung</t>
    </r>
    <r>
      <rPr>
        <sz val="9"/>
        <color indexed="8"/>
        <rFont val="Arial"/>
        <family val="2"/>
      </rPr>
      <t xml:space="preserve"> 
  Der Arbeitsvertrag wurde auf unbestimmte Zeit abgeschlossen. 
• </t>
    </r>
    <r>
      <rPr>
        <b/>
        <sz val="9"/>
        <color indexed="8"/>
        <rFont val="Arial"/>
        <family val="2"/>
      </rPr>
      <t>Befristete Beschäftigung</t>
    </r>
    <r>
      <rPr>
        <sz val="9"/>
        <color indexed="8"/>
        <rFont val="Arial"/>
        <family val="2"/>
      </rPr>
      <t xml:space="preserve"> 
  Der Arbeitsvertrag wurde auf bestimmte Zeit abgeschlossen (kalendermäßig befristete Arbeitsverträge oder 
  zweckbefristete Arbeitsverträge). 
</t>
    </r>
  </si>
  <si>
    <r>
      <rPr>
        <b/>
        <sz val="9"/>
        <color indexed="8"/>
        <rFont val="Arial"/>
        <family val="2"/>
      </rPr>
      <t xml:space="preserve">Befristung der begonnenen Beschäftigungsverhältnisse </t>
    </r>
    <r>
      <rPr>
        <sz val="9"/>
        <color indexed="8"/>
        <rFont val="Arial"/>
        <family val="2"/>
      </rPr>
      <t xml:space="preserve">
Die Befristung ist für begonnene Beschäftigungsverhältnisse auswertbar. Für Auswertungen empfiehlt sich ein eingeschränkter Personenkreis der sozialversicherungspflichtig Beschäftigten mit dem Ausschluss von Personengruppen, die eine an sich befristete Beschäftigung haben. Diese wären: 
</t>
    </r>
  </si>
  <si>
    <t xml:space="preserve">• sozialversicherungspflichtig Beschäftigte in Ausbildung 
• Praktikanten 
• Personen, die ein freiwilliges soziales, ein freiwilliges ökologisches Jahr oder einen Bundesfreiwilligendienst
  leisten 
• Teilnehmende an zeitlich befristeten arbeitsmarktpolitischen Maßnahmen bei einem Rehabilitationsträger 
  (Personengruppenschlüssel 204) 
</t>
  </si>
  <si>
    <r>
      <rPr>
        <b/>
        <sz val="9"/>
        <color indexed="8"/>
        <rFont val="Arial"/>
        <family val="2"/>
      </rPr>
      <t>Befristung der Beschäftigungsverhältnisse und Beschäftigten im Bestand</t>
    </r>
    <r>
      <rPr>
        <sz val="9"/>
        <color indexed="8"/>
        <rFont val="Arial"/>
        <family val="2"/>
      </rPr>
      <t xml:space="preserve"> 
Für den Bestand in Beschäftigung ergeben sich überhöhte Werte bei der Befristung. Dies hängt mit den Meldungen der Arbeitgeber zur Sozialversicherung zusammen. 
Zeitpunkt der Gültigkeit für die Angabe zur Befristung: 
</t>
    </r>
  </si>
  <si>
    <t xml:space="preserve">• Beginnzeitpunkt der Meldung bei Anmeldungen zur Sozialversicherung
• Endezeitpunkt der Meldung bei allen übrigen Meldungen 
</t>
  </si>
  <si>
    <t xml:space="preserve">Bei Anmeldungen einer sozialversicherungspflichtigen Beschäftigung ist die Angabe zur Befristung zum Beginnzeitpunkt der Meldung zu melden. Damit ist für begonnene Beschäftigungen eine gesicherte Aussage möglich. Im Jahresverlauf nimmt die Qualität der Angabe allerdings für laufende Beschäftigungen ab. Zudem ist es notwendig, dass die Arbeitgeber die Angabe zur Befristung bei jeder Meldung überprüfen und entsprechend aktualisieren, ansonsten werden die Befristungen bei länger bestehenden Beschäftigungen überzeichnet. In den Daten ist eine solche Überzeichnung festzustellen. Es gibt einen Teil an Arbeitgebern, die die Angabe nicht regelmäßig aktualisieren und damit steigt der Anteil der befristeten Beschäftigungen beim Bestand der Beschäftigten und der Beschäftigungsverhältnisse in der Statistik über die Zeit hinweg stetig leicht an. </t>
  </si>
  <si>
    <t>Weitere Informationen finden Sie im Methodenbericht „Befristete Beschäftigung“:</t>
  </si>
  <si>
    <t>https://statistik.arbeitsagentur.de/DE/Statischer-Content/Grundlagen/Methodik-Qualitaet/Methodenberichte/Beschaeftigungsstatistik/Generische-Publikationen/Methodenbericht-Befristete-Beschaeftigung.pdf?__blob=publicationFile</t>
  </si>
  <si>
    <t xml:space="preserve">Im Gegensatz zu den Bestandsdaten der Beschäftigungsstatistik werden begonnene und beendete Beschäftigungsverhältnisse zeitraumbezogen ausgewertet (Monat, Quartal oder Jahr). Während beim Bestand an Beschäftigten eine Person – unabhängig von der Anzahl der Beschäftigungsverhältnisse – zum Stichtag nur einmal gezählt wird (Personenkonzept), ist es bei den Bewegungsdaten durchaus möglich, dass eine Person mehrfach gezählt wird (Fallkonzept). Dies ist der Fall, wenn die Person im Betrachtungszeitraum mehr als ein Beschäftigungsverhältnis beginnt bzw. beendet.
Ergebnisse zu den begonnenen und beendeten Beschäftigungsverhältnissen liegen mit einer Wartezeit von sechs Monaten vor. Eine Betrachtung ist in der Regel nur nach dem Arbeitsort sinnvoll, weil die Beschäftigungsverhältnisse sich primär auf den Sitz des Betriebes beziehen. Für bestimmte Fragestellungen, beispielsweise wenn die begonnenen Beschäftigungen den Arbeitslosen gegenüber gestellt werden, kann dennoch der Wohnort der Beschäftigten betrachtet werden.
</t>
  </si>
  <si>
    <r>
      <t xml:space="preserve">Ein </t>
    </r>
    <r>
      <rPr>
        <b/>
        <sz val="9"/>
        <color indexed="8"/>
        <rFont val="Arial"/>
        <family val="2"/>
      </rPr>
      <t>begonnenes Beschäftigungsverhältnis</t>
    </r>
    <r>
      <rPr>
        <sz val="9"/>
        <color indexed="8"/>
        <rFont val="Arial"/>
        <family val="2"/>
      </rPr>
      <t xml:space="preserve"> wird gezählt, wenn eine Anmeldung mit Abgabegrund „Anmeldung wegen Beginn einer Beschäftigung“ im Rahmen des Meldeverfahrens zur Sozialversicherung durch den Arbeitgeber abgegeben wurde, deren Beginn-Datum der Beschäftigung innerhalb des Betrachtungszeitraums liegt. Entsprechend wird ein </t>
    </r>
    <r>
      <rPr>
        <b/>
        <sz val="9"/>
        <color indexed="8"/>
        <rFont val="Arial"/>
        <family val="2"/>
      </rPr>
      <t>beendetes Beschäftigungsverhältnis</t>
    </r>
    <r>
      <rPr>
        <sz val="9"/>
        <color indexed="8"/>
        <rFont val="Arial"/>
        <family val="2"/>
      </rPr>
      <t xml:space="preserve"> gezählt, wenn eine Abmeldung mit Abgabegrund „Abmeldung wegen Ende einer Beschäftigung“ abgegeben wurde, deren Ende der Beschäftigung innerhalb des Betrachtungszeitraums liegt. 
Ein beendetes und ein begonnenes Beschäftigungsverhältnis werden aber auch dann gezählt, wenn ein Wechsel zwischen folgenden Beschäftigungsarten stattfindet:
  - sozialversicherungspflichtiges Ausbildungsverhältnis
  - sozialversicherungspflichtiges Beschäftigungsverhältnis (keine Ausbildung)
  - geringfügig entlohntes Beschäftigungsverhältnis
  - kurzfristiges Beschäftigungsverhältnis
So werden zum Beispiel immer dann ein beendetes und ein begonnenes Beschäftigungsverhältnis gezählt, wenn ein Beschäftigter seine Ausbildung beendet und anschließend weiterbeschäftigt wird. Dabei ist gleichgültig, ob dies beim selben oder bei einem anderen Arbeitgeber geschieht.
Gleichzeitige An- und Abmeldungen, welche das Meldeverfahren für bestimmte, im Voraus befristete Beschäftigungsverhältnisse vorsieht, werden generell als Beginn und Ende eines Beschäftigungsverhältnisses gezählt.</t>
    </r>
  </si>
  <si>
    <t xml:space="preserve">Damit ist das neue Messkonzept wesentlich genauer und bildet sämtliche Übergänge konsequent und vollständig ab. Zu beachten ist in diesem Zusammenhang auch, dass ein beendetes Beschäftigungsverhältnis nicht (wie vor der Revision 2014) am letzten Arbeitstag in der Statistik gezählt wird, sondern erst am Tag danach. So werden z. B. alle Beschäftigungsverhältnisse, welche mit Ablauf des 31.12. enden, erst im Januar als Abgang gezählt.
</t>
  </si>
  <si>
    <t xml:space="preserve">Bei der Bewertung der Zahl der begonnenen und beendeten Beschäftigungsverhältnisse ist zu berücksichtigen, dass aufgrund des Verfahrens zur Betriebsnummernvergabe z. B.
   - bei der Aufsplittung von Betrieben bzw. Betriebsstätten oder
   - bei der Fusion von Betrieben bzw. Betriebsstätten
unter Umständen eine Abmeldung und nachfolgende (Neu-)Anmeldung von Beschäftigten unter einer neuen Betriebsnummer durch den Arbeitgeber erfolgt. Die Beschäftigten haben ihren Arbeitsplatz jedoch nicht gewechselt, und auch das Beschäftigungsverhältnis wurde nicht unterbrochen. Faktisch ist also weder ein Beschäftigungsverhältnis beendet noch eines begonnen worden, die Bewegungen werden aber statistisch gezählt. 
Auch An- und Abmeldungen in Verbindung mit der Eröffnung eines Insolvenzverfahrens führen zu einer Überzeichnung der begonnenen und beendeten Beschäftigungsverhältnisse, soweit eine neue Betriebsnummer vergeben wird. 
</t>
  </si>
  <si>
    <r>
      <t xml:space="preserve">Neben den begonnenen und beendeten Beschäftigungsverhältnissen kann auch der </t>
    </r>
    <r>
      <rPr>
        <b/>
        <sz val="9"/>
        <color indexed="8"/>
        <rFont val="Arial"/>
        <family val="2"/>
      </rPr>
      <t>Bestand an Beschäftigungsverhältnissen</t>
    </r>
    <r>
      <rPr>
        <sz val="9"/>
        <color indexed="8"/>
        <rFont val="Arial"/>
        <family val="2"/>
      </rPr>
      <t xml:space="preserve"> (nicht zu verwechseln mit dem Bestand an Beschäftigten) zum Stichtag ausgewertet werden. Es sei an dieser Stelle darauf hingewiesen, dass die Formel „Bestand (t)“ = „Bestand (t-1)“ - „Abgang (t) “ + „Zugang (t)“ (Stock-Flow-Modell) nur dann aufgeht, wenn alle Komponenten aus einem Datenstand ermittelt werden. Da in der Beschäftigungsstatistik grundsätzlich mit 6 Monaten Wartezeit ausgewertet wird, ist dies nicht der Fall und obige Formel geht nicht auf. Die rechnerischen Abweichungen sind dabei gering, variieren aber von Stichtag zu Stichtag.</t>
    </r>
  </si>
  <si>
    <r>
      <rPr>
        <b/>
        <sz val="10"/>
        <color indexed="8"/>
        <rFont val="Arial"/>
        <family val="2"/>
      </rPr>
      <t>Datenschutz</t>
    </r>
    <r>
      <rPr>
        <b/>
        <sz val="9"/>
        <color indexed="8"/>
        <rFont val="Arial"/>
        <family val="2"/>
      </rPr>
      <t xml:space="preserve">
</t>
    </r>
    <r>
      <rPr>
        <sz val="9"/>
        <color indexed="8"/>
        <rFont val="Arial"/>
        <family val="2"/>
      </rPr>
      <t xml:space="preserve">Die Bestandsdaten der Beschäftigungsstatistik unterliegen grundsätzlich der Geheimhaltung nach § 16 BStatG. Eine Übermittlung von Einzelangaben ist daher ausgeschlossen. Aus diesem Grund werden Zahlenwerte unter 3 und Daten, aus denen sich rechnerisch eine Differenz ermitteln lässt, mit * anonymisiert. Gleiches gilt, wenn in einer Region oder in einem Wirtschaftszweig weniger als 3 Betriebe ansässig sind oder einer der Betriebe einen so hohen Beschäftigtenanteil auf sich vereint, dass die Beschäftigtenzahl praktisch eine Einzelangabe über diesen Betrieb darstellt (Dominanzfall). Grundsätzlich gelten auch bei den Bewegungsdaten die gleichen Regeln der statistischen Geheimhaltung wie bei den Bestandsdaten. Es ist daher eine Dominanzprüfung anzuwenden. Wenn im Bestand eine Geheimhaltung notwendig wird, so ist das in der Regel auch für die jeweiligen Bewegungsdaten anzunehmen. 
Für die Prüfung bei den begonnenen und beendeten Beschäftigungsverhältnissen wird der jeweilige Stichtag zum Quartalsende herangezogen. Bei Zeiträumen über mehrere Quartale hinweg wären alle Stichtage der Quartalsenden zu prüfen. Näherungsweise könnte auch die Prüfung eines repräsentativen Stichtages im Zeitraum herangezogen werden.  
</t>
    </r>
  </si>
  <si>
    <t xml:space="preserve">Weiterführende Informationen zur Statistik der sozialversicherungspflichtigen und geringfügigen Beschäftigung finden Sie unter:  </t>
  </si>
  <si>
    <t>https://statistik.arbeitsagentur.de/DE/Statischer-Content/Grundlagen/Methodik-Qualitaet/Qualitaetsberichte/Generische-Publikationen/Qualitaetsbericht-Statistik-Beschaeftigung.pdf?__blob=publicationFile</t>
  </si>
  <si>
    <t>Stand: 16.12.2024</t>
  </si>
  <si>
    <t>Methodische Hinweise zu Revisionen in der Beschäftigungsstatistik</t>
  </si>
  <si>
    <r>
      <t>Aufgrund</t>
    </r>
    <r>
      <rPr>
        <b/>
        <sz val="9"/>
        <rFont val="Arial"/>
        <family val="2"/>
      </rPr>
      <t xml:space="preserve"> </t>
    </r>
    <r>
      <rPr>
        <sz val="9"/>
        <rFont val="Arial"/>
        <family val="2"/>
      </rPr>
      <t xml:space="preserve">rückwirkender </t>
    </r>
    <r>
      <rPr>
        <b/>
        <sz val="9"/>
        <rFont val="Arial"/>
        <family val="2"/>
      </rPr>
      <t>Revisionen der Beschäftigungsstatistik</t>
    </r>
    <r>
      <rPr>
        <sz val="9"/>
        <rFont val="Arial"/>
        <family val="2"/>
      </rPr>
      <t xml:space="preserve"> können Daten von zuvor veröffentlichten Daten abweichen. Dies ist insbesondere beim Vergleich mit älteren Veröffentlichungen zu berücksichtigen.
Das </t>
    </r>
    <r>
      <rPr>
        <b/>
        <sz val="9"/>
        <rFont val="Arial"/>
        <family val="2"/>
      </rPr>
      <t>Revidieren von Daten</t>
    </r>
    <r>
      <rPr>
        <sz val="9"/>
        <rFont val="Arial"/>
        <family val="2"/>
      </rPr>
      <t xml:space="preserve">, d. h. die nachträgliche Änderung von bereits publizierten statistischen Daten, erfolgt anlassbezogen und unregelmäßig. Es behebt Fehler und verbessert die Genauigkeit. Dies kann erforderlich werden, weil sich rückwirkend eine wesentliche Änderung in der Datenquelle eines Statistikverfahrens ergeben hat oder weil ein Fehler in den statistischen Verarbeitungsregeln erkannt wurde. In beiden Fällen werden die statistischen Ergebnisse neu berechnet – auch für zurückliegende Berichtszeiträume. Ab dem Revisionszeitpunkt erstellte Publikationen enthalten – sofern möglich – auch rückwirkend neue Ergebnisse und einen entsprechenden Hinweis.
Davon abzugrenzen ist die </t>
    </r>
    <r>
      <rPr>
        <b/>
        <sz val="9"/>
        <rFont val="Arial"/>
        <family val="2"/>
      </rPr>
      <t>Festschreibung vorläufiger Ergebnisse</t>
    </r>
    <r>
      <rPr>
        <sz val="9"/>
        <rFont val="Arial"/>
        <family val="2"/>
      </rPr>
      <t xml:space="preserve"> in endgültige Ergebnisse nach Wartezeiten von üblicherweise sechs Monaten. Sie erfolgt regelmäßig und wird nicht gesondert kommuniziert.
Im folgenden sind die Revisionen der Beschäftigungsstatistik kurz erläutert. </t>
    </r>
  </si>
  <si>
    <r>
      <rPr>
        <b/>
        <sz val="10"/>
        <rFont val="Arial"/>
        <family val="2"/>
      </rPr>
      <t>Revision 2023</t>
    </r>
    <r>
      <rPr>
        <sz val="10"/>
        <rFont val="Arial"/>
        <family val="2"/>
      </rPr>
      <t xml:space="preserve"> </t>
    </r>
    <r>
      <rPr>
        <sz val="9"/>
        <rFont val="Arial"/>
        <family val="2"/>
      </rPr>
      <t xml:space="preserve">(Veröffentlichung ab Dezember 2023) </t>
    </r>
    <r>
      <rPr>
        <sz val="10"/>
        <rFont val="Arial"/>
        <family val="2"/>
      </rPr>
      <t xml:space="preserve">
</t>
    </r>
    <r>
      <rPr>
        <sz val="9"/>
        <rFont val="Arial"/>
        <family val="2"/>
      </rPr>
      <t xml:space="preserve">Im Fokus der Revision stand eine verbesserte regionale Abbildung von Beschäftigten nach dem </t>
    </r>
    <r>
      <rPr>
        <b/>
        <sz val="9"/>
        <rFont val="Arial"/>
        <family val="2"/>
      </rPr>
      <t>Arbeits- und Wohnort</t>
    </r>
    <r>
      <rPr>
        <sz val="9"/>
        <rFont val="Arial"/>
        <family val="2"/>
      </rPr>
      <t xml:space="preserve">. Die Ermittlung des Arbeitsortes wurde um die Verwendung von georeferenzierten Adressdaten des </t>
    </r>
    <r>
      <rPr>
        <b/>
        <sz val="9"/>
        <rFont val="Arial"/>
        <family val="2"/>
      </rPr>
      <t>Bundesamtes für Kartographie und Geodäsie</t>
    </r>
    <r>
      <rPr>
        <sz val="9"/>
        <rFont val="Arial"/>
        <family val="2"/>
      </rPr>
      <t xml:space="preserve"> ergänzt. Dadurch erfolgte insbesondere für Gewerbe- und Industriegebiete, die sich über mehrere Gemeinden erstrecken, eine präzisere Zuordnung. Bei der Wohnortzuordnung kam es bisher insbesondere nach Gebietsreformen zu Ausfällen. Diese wurden mit der Revision zu einem Großteil durch verbesserte Regelwerke bei der Verarbeitung der Daten behoben. Die Anzahl der sozialversicherungspflichtig Beschäftigten </t>
    </r>
    <r>
      <rPr>
        <b/>
        <sz val="9"/>
        <rFont val="Arial"/>
        <family val="2"/>
      </rPr>
      <t>ohne Wohnortzuordnung</t>
    </r>
    <r>
      <rPr>
        <sz val="9"/>
        <rFont val="Arial"/>
        <family val="2"/>
      </rPr>
      <t xml:space="preserve"> reduzierte sich dadurch um mehr als die Hälfte. Die Arbeitsortdaten wurden für den Zeitraum ab Januar 2018 und die Wohnortdaten ab Januar 2013 revidiert. Es handelte sich um eine partielle Revision, da die Anzahl von Beschäftigten und Beschäftigungsbetrieben insgesamt unverändert blieb. 
Ergänzend dazu sind kleinere Anpassungen vorgenommen worden, welche die Qualität der Beschäftigungsstatistik erhöhten. Diese betreffen die Einteilung der Voll- und Teilzeitbeschäftigung sowie die Gliederung nach dem Wirtschaftszweig. Nähere Informationen sind zu finden im Methodenbericht:</t>
    </r>
  </si>
  <si>
    <t>Beschäftigungsstatistik – partielle Revision 2023</t>
  </si>
  <si>
    <r>
      <t>Revision 2017</t>
    </r>
    <r>
      <rPr>
        <sz val="9"/>
        <rFont val="Arial"/>
        <family val="2"/>
      </rPr>
      <t xml:space="preserve"> (Veröffentlichung ab Januar 2018)
Im Jahr 2016 sind aufgrund eines technischen Problems im Datenverarbeitungsprozess in größerem Umfang </t>
    </r>
    <r>
      <rPr>
        <b/>
        <sz val="9"/>
        <rFont val="Arial"/>
        <family val="2"/>
      </rPr>
      <t>Arbeitgebermeldungen zur Sozialversicherung</t>
    </r>
    <r>
      <rPr>
        <sz val="9"/>
        <rFont val="Arial"/>
        <family val="2"/>
      </rPr>
      <t xml:space="preserve"> nicht in die Statistik-Datenverarbeitung eingeflossen. Diese Meldungen wurden im Jahr 2017 nachträglich aufgenommen und die Ergebnisse der Beschäftigungsstatistik ab August  2015 neu ermittelt. Zuvor waren insbesondere die </t>
    </r>
    <r>
      <rPr>
        <b/>
        <sz val="9"/>
        <rFont val="Arial"/>
        <family val="2"/>
      </rPr>
      <t>begonnenen und beendeten</t>
    </r>
    <r>
      <rPr>
        <sz val="9"/>
        <rFont val="Arial"/>
        <family val="2"/>
      </rPr>
      <t xml:space="preserve"> sozialversicherungspflichtigen Beschäftigungsverhältnisse im 1. Quartal 2016 untererfasst, der Bestand der Berichtsmonate Juni und Juli 2016 sowie die beendeten Beschäftigungsverhältnisse im 2. und 3. Quartal 2016 überzeichnet. 
Im Zuge der Revision 2017 wurde zudem eine Lücke (von Januar 2011 bis September 2012) in der Berichterstattung der sozialversicherungspflichtig Beschäftigten zum</t>
    </r>
    <r>
      <rPr>
        <b/>
        <sz val="9"/>
        <rFont val="Arial"/>
        <family val="2"/>
      </rPr>
      <t xml:space="preserve"> Merkmal Arbeitszeit</t>
    </r>
    <r>
      <rPr>
        <sz val="9"/>
        <rFont val="Arial"/>
        <family val="2"/>
      </rPr>
      <t xml:space="preserve"> (Vollzeit/Teilzeit) durch ein Hochrechnungsverfahren  geschlossen. Angaben zu Vollzeit- und Teilzeitbeschäftigung stehen damit durchgängig für alle Berichtsmonate zur Verfügung. Ausführliche Informationen finden Sie im Methodenbericht:</t>
    </r>
  </si>
  <si>
    <t>Revision der Beschäftigungsstatistik 2017</t>
  </si>
  <si>
    <r>
      <rPr>
        <b/>
        <sz val="10"/>
        <rFont val="Arial"/>
        <family val="2"/>
      </rPr>
      <t>Revision 2014</t>
    </r>
    <r>
      <rPr>
        <b/>
        <sz val="9"/>
        <rFont val="Arial"/>
        <family val="2"/>
      </rPr>
      <t xml:space="preserve"> </t>
    </r>
    <r>
      <rPr>
        <sz val="9"/>
        <rFont val="Arial"/>
        <family val="2"/>
      </rPr>
      <t xml:space="preserve">(Veröffentlichung ab August 2014) 
Im Jahr 2014 hat die Statistik der Bundesagentur für Arbeit die Datenaufbereitung für die </t>
    </r>
    <r>
      <rPr>
        <b/>
        <sz val="9"/>
        <rFont val="Arial"/>
        <family val="2"/>
      </rPr>
      <t>Beschäftigungsstatistik modernisiert</t>
    </r>
    <r>
      <rPr>
        <sz val="9"/>
        <rFont val="Arial"/>
        <family val="2"/>
      </rPr>
      <t xml:space="preserve">, um genauere Ergebnisse zu erzielen und die Beschäftigungsstatistik weiter ausbauen zu können. Der Datenabgriff wurde präzisiert, die Abgrenzung der sozialversicherungspflichtigen Beschäftigung überprüft und um weitere Personengruppen ergänzt.
</t>
    </r>
  </si>
  <si>
    <r>
      <t xml:space="preserve">Die Beschäftigungsdaten wurden </t>
    </r>
    <r>
      <rPr>
        <b/>
        <sz val="9"/>
        <rFont val="Arial"/>
        <family val="2"/>
      </rPr>
      <t>rückwirkend ab 1999</t>
    </r>
    <r>
      <rPr>
        <sz val="9"/>
        <rFont val="Arial"/>
        <family val="2"/>
      </rPr>
      <t xml:space="preserve"> revidiert. Dadurch wird eine Vergleichbarkeit der Ergebnisse im Zeitverlauf ermöglicht. Auf den Bestand der Beschäftigten wirken sich vor allem die neu hinzugekommenen Personengruppen aus, während für die begonnenen und beendeten Beschäftigungsverhältnisse größtenteils der verfeinerte Datenabgriff den Unterschied zu den bisherigen Ergebnissen erklärt.</t>
    </r>
  </si>
  <si>
    <r>
      <t xml:space="preserve">Die Revision führte durch die </t>
    </r>
    <r>
      <rPr>
        <b/>
        <sz val="9"/>
        <rFont val="Arial"/>
        <family val="2"/>
      </rPr>
      <t>Einbeziehung weiterer Personengruppen</t>
    </r>
    <r>
      <rPr>
        <sz val="9"/>
        <rFont val="Arial"/>
        <family val="2"/>
      </rPr>
      <t xml:space="preserve"> zu einer Erhöhung des Bestands. Die neu hinzugekommenen Beschäftigten in Werkstätten für behinderte Menschen wirken sich vor allem auf den Wirtschaftsabschnitt „Q Gesundheits- und Sozialwesen“ aus. Für diese Personengruppe liegen ab dem Meldezeitraum Dezember 2014 Informationen zur ausgeübten Tätigkeit vor. In der Statistik nehmen daher bei den 6-Monatswerten ab Juli 2014 die fehlenden Angaben zur Tätigkeit sukzessive ab. Die Erweiterung um Personen, die ein freiwilliges soziales oder ökologisches Jahr oder einen Bundesfreiwilligendienst leisten, spiegelt sich vor allem im Berufsbereich „Gesundheit, Soziales, Lehre und Erziehung“ wider. Weiterführende Informationen siehe Methodenbericht:</t>
    </r>
  </si>
  <si>
    <t>Beschäftigungsstatistik Revision 2014</t>
  </si>
  <si>
    <t>Stand: 01.01.2026</t>
  </si>
  <si>
    <t>Methodische Hinweise zu sozialversicherungspflichtig und 
geringfügig Beschäftigten</t>
  </si>
  <si>
    <r>
      <rPr>
        <b/>
        <sz val="9"/>
        <color rgb="FF000000"/>
        <rFont val="Arial"/>
        <family val="2"/>
      </rPr>
      <t>Grundlage der Statistik</t>
    </r>
    <r>
      <rPr>
        <sz val="9"/>
        <color rgb="FF000000"/>
        <rFont val="Arial"/>
        <family val="2"/>
      </rPr>
      <t xml:space="preserve"> bildet das Meldeverfahren zur Sozialversicherung, in das alle Arbeitnehmer (einschließlich der zu ihrer Berufsausbildung Beschäftigten) einbezogen sind, die der Kranken- oder Rentenversicherungspflicht oder der Versicherungspflicht nach dem SGB III unterliegen.  Auf Basis der Meldungen zur Sozialversicherung durch die Betriebe wird monatlich (stichtagsbezogen) mit 6 Monaten Wartezeit der Bestand an sozialversicherungspflichtig und geringfügig Beschäftigten ermittelt.</t>
    </r>
  </si>
  <si>
    <r>
      <rPr>
        <b/>
        <sz val="9"/>
        <color rgb="FF000000"/>
        <rFont val="Arial"/>
        <family val="2"/>
      </rPr>
      <t>Sozialversicherungspflichtig Beschäftigte</t>
    </r>
    <r>
      <rPr>
        <sz val="9"/>
        <color rgb="FF000000"/>
        <rFont val="Arial"/>
        <family val="2"/>
      </rPr>
      <t xml:space="preserve"> umfassen alle Arbeitnehmer, die kranken-, renten-, pflegeversicherungspflichtig und/oder beitragspflichtig nach dem Recht der Arbeitsförderung sind oder für die Beitragsanteile zur gesetzlichen  Rentenversicherung oder nach dem Recht der Arbeitsförderung zu zahlen sind. Dazu gehören insbesondere auch Auszubildende, Altersteilzeitbeschäftigte, Praktikanten, Werkstudenten und Personen, die aus einem sozialversicherungspflichtigen Beschäftigungsverhältnis zur Ableistung  von gesetzlichen Dienstpflichten (z. B.  Wehrübung) einberufen werden.  Nicht  zu den sozialversicherungspflichtig Beschäftigten zählen dagegen  Beamte, Selbstständige, mithelfende Familienangehörige, Berufs- und Zeitsoldaten, sowie Wehr- und Zivildienstleistende (siehe  o. g. Ausnahme). 
</t>
    </r>
  </si>
  <si>
    <r>
      <t xml:space="preserve">Als </t>
    </r>
    <r>
      <rPr>
        <b/>
        <sz val="9"/>
        <color theme="1"/>
        <rFont val="Arial"/>
        <family val="2"/>
      </rPr>
      <t>Midijobs</t>
    </r>
    <r>
      <rPr>
        <sz val="9"/>
        <color theme="1"/>
        <rFont val="Arial"/>
        <family val="2"/>
      </rPr>
      <t xml:space="preserve"> bezeichnet man Beschäftigungsverhältnisse mit einem Arbeitsentgelt im Übergangsbereich (vor dem 01.07.2019 wurde dieser Gleitzone genannt).</t>
    </r>
  </si>
  <si>
    <t>Der Übergangsbereich für Midijobs wird regelmäßig vom Gesetzgeber angepasst:</t>
  </si>
  <si>
    <t>Um Midijobber im Übergangsbereich als Geringverdiener zu entlasten, resultieren die Arbeitnehmeranteile aus einer reduzierten Bemessungsgrundlage. Bis zum 30.06.2019 führte die Reduzierung der Arbeitnehmerbeiträge zur Rentenversicherung bei Midijobs auch zu geminderten Rentenansprüchen, es sei denn, der Beschäftigte hat auf die Anwendung der Gleitzonenregelung in der Rentenversicherung ausdrücklich verzichtet. Dies ist im Übergangsbereich seit dem 01.07.2019 nicht mehr der Fall. Die verminderte Beitragsbemessungsgrundlage spielt für die Entgeltpunkte in der Rentenversicherung keine Rolle mehr. Damit entfällt auch die Notwendigkeit für Arbeitnehmer, auf die Anwendung der Gleitzone in der Rentenversicherung zu verzichten, um Rentennachteile zu vermeiden.</t>
  </si>
  <si>
    <t>In der Statistik über Midijobs wird unterschieden nach:
- Monatliches Arbeitsentgelt liegt durchgehend innerhalb des Übergangsbereichs.
- Monatliches Arbeitsentgelt liegt sowohl innerhalb als auch außerhalb des Übergangsbereichs („Mischfälle“).
Auswertungen zu den Midijobs können nicht quartalsweise, sondern nur zum Stichtag 31.12. vorgenommen werden. Nur für diesen Stichtag liegen weitgehend vollzählige Angaben über Beschäftigungen im Übergangsbereich vor. Auswertungen zu den Midijobs liegen ab dem Stichtag 31.12.2003 vor.</t>
  </si>
  <si>
    <r>
      <t>Zu den</t>
    </r>
    <r>
      <rPr>
        <b/>
        <sz val="9"/>
        <color rgb="FF000000"/>
        <rFont val="Arial"/>
        <family val="2"/>
      </rPr>
      <t xml:space="preserve"> geringfügigen Beschäftigungsverhältnissen</t>
    </r>
    <r>
      <rPr>
        <sz val="9"/>
        <color rgb="FF000000"/>
        <rFont val="Arial"/>
        <family val="2"/>
      </rPr>
      <t xml:space="preserve"> zählen Arbeitsverhältnisse mit einem niedrigen Lohn (</t>
    </r>
    <r>
      <rPr>
        <b/>
        <sz val="9"/>
        <color rgb="FF000000"/>
        <rFont val="Arial"/>
        <family val="2"/>
      </rPr>
      <t>geringfügig entlohnte Beschäftigung</t>
    </r>
    <r>
      <rPr>
        <sz val="9"/>
        <color rgb="FF000000"/>
        <rFont val="Arial"/>
        <family val="2"/>
      </rPr>
      <t>) oder mit einer kurzen Dauer (kurzfristige Beschäftigung). Beide werden auch als "</t>
    </r>
    <r>
      <rPr>
        <b/>
        <sz val="9"/>
        <color rgb="FF000000"/>
        <rFont val="Arial"/>
        <family val="2"/>
      </rPr>
      <t>Minijob</t>
    </r>
    <r>
      <rPr>
        <sz val="9"/>
        <color rgb="FF000000"/>
        <rFont val="Arial"/>
        <family val="2"/>
      </rPr>
      <t>" bezeichnet.</t>
    </r>
  </si>
  <si>
    <r>
      <t xml:space="preserve">Eine </t>
    </r>
    <r>
      <rPr>
        <b/>
        <sz val="9"/>
        <color rgb="FF000000"/>
        <rFont val="Arial"/>
        <family val="2"/>
      </rPr>
      <t>geringfügig entlohnte Beschäftigung</t>
    </r>
    <r>
      <rPr>
        <sz val="9"/>
        <color rgb="FF000000"/>
        <rFont val="Arial"/>
        <family val="2"/>
      </rPr>
      <t xml:space="preserve"> nach § 8 Abs. 1 Nr. 1 SGB IV liegt vor, wenn das Arbeitsentgelt aus dieser Beschäftigung (§ 14 SGB IV) regelmäßig im Monat die Geringfügigkeitsgrenze nicht überschreitet.</t>
    </r>
  </si>
  <si>
    <t>Regelmäßig bedeutet, dass, wenn die Grenze nur gelegentlich und nicht vorhersehbar überschritten wird, trotzdem eine geringfügig entlohnte Beschäftigung vorliegt.
Eine Berichterstattung der ausschließlich geringfügig entlohnten Beschäftigten erfolgt seit dem Stichtag 30.06.1999,  geringfügig entlohnte Beschäftigte im Nebenjob können ab dem Stichtag 30.06.2003 ausgewertet werden.</t>
  </si>
  <si>
    <r>
      <t>Auch die</t>
    </r>
    <r>
      <rPr>
        <b/>
        <sz val="9"/>
        <color rgb="FF000000"/>
        <rFont val="Arial"/>
        <family val="2"/>
      </rPr>
      <t xml:space="preserve"> Minijob-Zentrale der Deutschen Rentenversicherung Knappschaft-Bahn-See</t>
    </r>
    <r>
      <rPr>
        <sz val="9"/>
        <color rgb="FF000000"/>
        <rFont val="Arial"/>
        <family val="2"/>
      </rPr>
      <t xml:space="preserve"> veröffentlicht Daten über geringfügig entlohnte Beschäftigte im Rahmen eines vierteljährlichen Geschäftsberichts. Diese Daten stellen keine amtliche Statistik dar und sind nicht geeignet, statistische Aussagen über die Entwicklung der Arbeitsmarkt- und Beschäftigungssituation in Deutschland zu treffen. Ebenso wenig sind sie eine verlässliche Grundlage für Erwerbstätigenrechnungen oder Volkswirtschaftliche Gesamtrechnungen (VGR). Sie liefern vielmehr Informationen über die Geschäftsprozesse der Minijob-Zentrale; es handelt sich somit um Geschäftsdaten. Daher sind die Daten auch nicht mit den statistischen Daten der BA, welche die amtliche Statistik über geringfügig entlohnte Beschäftigte führt, vergleichbar.</t>
    </r>
  </si>
  <si>
    <r>
      <t xml:space="preserve">Eine </t>
    </r>
    <r>
      <rPr>
        <b/>
        <sz val="9"/>
        <color rgb="FF000000"/>
        <rFont val="Arial"/>
        <family val="2"/>
      </rPr>
      <t>kurzfristige Beschäftigung</t>
    </r>
    <r>
      <rPr>
        <sz val="9"/>
        <color rgb="FF000000"/>
        <rFont val="Arial"/>
        <family val="2"/>
      </rPr>
      <t xml:space="preserve"> nach § 8 Abs. 1 Nr. 2 SGB IV liegt vor, wenn die Beschäftigung für eine Zeitdauer ausgeübt wird, die im Laufe eines Kalenderjahres, oder auch kalenderjahrüberschreitend, auf nicht mehr als drei Monate oder insgesamt 70 Arbeitstage nach ihrer Eigenart begrenzt zu sein pflegt oder im Voraus vertraglich (z. B. durch einen auf längstens ein Jahr befristeten Rahmenarbeitsvertrag) begrenzt ist (im Zeitraum vor dem 01.01.2015 lagen die Fristen bei zwei Monaten oder insgesamt 50 Arbeitstagen). 
</t>
    </r>
    <r>
      <rPr>
        <b/>
        <sz val="9"/>
        <color rgb="FF000000"/>
        <rFont val="Arial"/>
        <family val="2"/>
      </rPr>
      <t>Übergangsregelungen</t>
    </r>
    <r>
      <rPr>
        <sz val="9"/>
        <color rgb="FF000000"/>
        <rFont val="Arial"/>
        <family val="2"/>
      </rPr>
      <t xml:space="preserve">: Aufgrund der </t>
    </r>
    <r>
      <rPr>
        <b/>
        <sz val="9"/>
        <color rgb="FF000000"/>
        <rFont val="Arial"/>
        <family val="2"/>
      </rPr>
      <t>Corona-Pandemie</t>
    </r>
    <r>
      <rPr>
        <sz val="9"/>
        <color rgb="FF000000"/>
        <rFont val="Arial"/>
        <family val="2"/>
      </rPr>
      <t xml:space="preserve"> sind die Zeitgrenzen für kurzfristige Beschäftigungen übergangsweise neu geregelt worden. Für die Zeit vom 01.03.2020 bis 31.10.2020 galten die Zeitgrenzen von fünf Monaten oder 115 Arbeitstagen. Für die Zeit vom 01.03.2021 bis 31.10.2021 galten die Zeitgrenzen von vier Monaten oder 102 Arbeitstagen.
Auswertungen zu ausschließlich kurzfristig Beschäftigten sind ab Januar 2000 möglich. Kurzfristig Beschäftigte insgesamt sowie kurzfristig Beschäftigte im Nebenjob sind ab April 2003 auswertbar.
Diese weitere Unterteilung der Daten über kurzfristig Beschäftigte in ausschließlich und im Nebenjob kurzfristig Beschäftigte ist allerdings aus Geheimhaltungsgründen nicht zu empfehlen, da die Fallzahlen relativ gering sind.</t>
    </r>
  </si>
  <si>
    <r>
      <t>Werden von einer Person</t>
    </r>
    <r>
      <rPr>
        <b/>
        <sz val="9"/>
        <color rgb="FF000000"/>
        <rFont val="Arial"/>
        <family val="2"/>
      </rPr>
      <t xml:space="preserve"> mehrere geringfügige Beschäftigungen</t>
    </r>
    <r>
      <rPr>
        <sz val="9"/>
        <color rgb="FF000000"/>
        <rFont val="Arial"/>
        <family val="2"/>
      </rPr>
      <t xml:space="preserve"> ausgeübt, gelten folgende Regeln:
1. Eine geringfügig entlohnte Beschäftigung ist neben einer kurzfristigen Beschäftigung erlaubt.
2. Bei der gleichzeitigen Ausübung von mehreren geringfügig entlohnten Beschäftigungen darf die 
    Geringfügigkeitsgrenze nicht überschritten werden. 
3. Bei der Ausübung von mehreren kurzfristigen Beschäftigungen darf die Zeitgrenze, innerhalb 
    des vorgegebenen Zeitraumes, nicht überschritten werden.
                                                                                                                                                                                                </t>
    </r>
  </si>
  <si>
    <t>Neben einer nicht geringfügigen versicherungspflichtigen (Haupt-)Beschäftigung ist die Ausübung einer geringfügigen (Neben-)Beschäftigung zulässig. Für den Fall, dass ein Arbeitnehmer neben einer nicht geringfügigen versicherungspflichtigen Beschäftigung bei anderen Arbeitgebern geringfügig entlohnte Beschäftigungen ausübt, gilt für die Bereiche der Kranken-, Pflege- und Rentenversicherung, dass geringfügig entlohnte Beschäftigungen - mit Ausnahme einer geringfügig entlohnten Beschäftigung - mit einer nicht geringfügigen versicherungspflichtigen Beschäftigung zusammenzurechnen sind. Vgl. Richtlinien für die versicherungsrechtliche Beurteilung von geringfügigen Beschäftigungen (Geringfügigkeits-Richtlinien) vom 20. Dezember 2012.</t>
  </si>
  <si>
    <r>
      <rPr>
        <b/>
        <sz val="9"/>
        <color rgb="FF000000"/>
        <rFont val="Arial"/>
        <family val="2"/>
      </rPr>
      <t>Mehrfachbeschäftigte</t>
    </r>
    <r>
      <rPr>
        <sz val="9"/>
        <color rgb="FF000000"/>
        <rFont val="Arial"/>
        <family val="2"/>
      </rPr>
      <t>, die gleichzeitig zwei oder mehr geringfügigen Beschäftigungen nachgehen, werden nur nach den Merkmalen der zuletzt aufgenommenen Beschäftigung ausgewiesen.</t>
    </r>
  </si>
  <si>
    <t>Die erhobenen Daten unterliegen grundsätzlich der Geheimhaltung nach § 16 BStatG. Eine Übermittlung von Einzelangaben ist daher ausgeschlossen. Aus diesem Grund werden Zahlenwerte unter 3 und Daten, aus denen sich rechnerisch eine Differenz ermitteln lässt, mit * anonymisiert. Gleiches gilt, wenn in einer Region oder in einem Wirtschaftszweig weniger als 3 Betriebe ansässig sind oder einer der Betriebe einen so hohen Beschäftigtenanteil auf sich vereint, dass die Beschäftigtenzahl praktisch eine Einzelangabe über diesen Betrieb darstellt (Dominanzfall). Hierbei gilt: Bei 3 bis 9 Betrieben, die hinter einer Beschäftigtenzahl stehen, darf keiner der Betriebe 50 oder mehr Prozent der Beschäftigten auf sich vereinen. Bei 10 oder mehr Betrieben dürfen auf keinen Betrieb 85 oder mehr Prozent der Beschäftigten entfallen.</t>
  </si>
  <si>
    <t xml:space="preserve">Weiterführende Informationen zur Statistik der sozialversicherungspflichtigen und geringfügigen Beschäftigung finden Sie unter: </t>
  </si>
  <si>
    <t>Qualitaetsbericht-Statistik-Beschaeftigung.pdf</t>
  </si>
  <si>
    <t>Balken</t>
  </si>
  <si>
    <t>Beschriftung 1</t>
  </si>
  <si>
    <t>Beschriftung 2</t>
  </si>
  <si>
    <t>Werte 2</t>
  </si>
  <si>
    <t>Werte Trennlinie</t>
  </si>
  <si>
    <t>SvB</t>
  </si>
  <si>
    <t>GeB</t>
  </si>
  <si>
    <t>SvB y-Wert</t>
  </si>
  <si>
    <t>SvB x-Wert</t>
  </si>
  <si>
    <t>GeB y-Wert</t>
  </si>
  <si>
    <t>GeB x-Wert</t>
  </si>
  <si>
    <t>Position y-Wert</t>
  </si>
  <si>
    <t>Kreis</t>
  </si>
  <si>
    <t>BL</t>
  </si>
  <si>
    <t>W/O</t>
  </si>
  <si>
    <t>D</t>
  </si>
  <si>
    <t>WZ</t>
  </si>
  <si>
    <t>Tabelle 4</t>
  </si>
  <si>
    <t>Stichtag</t>
  </si>
  <si>
    <t>Index 2003 = 100 %</t>
  </si>
  <si>
    <t>Beschriftung x-Achse</t>
  </si>
  <si>
    <t>Beschriftung Reihen</t>
  </si>
  <si>
    <t>keine Daten</t>
  </si>
  <si>
    <t>Diagrammdarstellung wegen fehlender Daten nicht möglich.</t>
  </si>
  <si>
    <t>Dezember 2019</t>
  </si>
  <si>
    <t>März 2020</t>
  </si>
  <si>
    <t>Juni 2020</t>
  </si>
  <si>
    <t>Dezember 2020</t>
  </si>
  <si>
    <t>März 2021</t>
  </si>
  <si>
    <t>Juni 2021</t>
  </si>
  <si>
    <t>Dezember 2021</t>
  </si>
  <si>
    <t>März 2022</t>
  </si>
  <si>
    <t>Juni 2022</t>
  </si>
  <si>
    <t>Dezember 2022</t>
  </si>
  <si>
    <t>März 2023</t>
  </si>
  <si>
    <t>Juni 2023</t>
  </si>
  <si>
    <t>Dezember 2023</t>
  </si>
  <si>
    <t>März 2024</t>
  </si>
  <si>
    <t>Juni 2024</t>
  </si>
  <si>
    <t>Dezember 2024</t>
  </si>
  <si>
    <t>März 2025</t>
  </si>
  <si>
    <t>Juni 2025</t>
  </si>
  <si>
    <t>Dezember 2025</t>
  </si>
  <si>
    <t>Stand: 11.04.2025</t>
  </si>
  <si>
    <t>Statistik-Infoseite</t>
  </si>
  <si>
    <t>Im Internet stehen statistische Informationen zu diesen Themen zur Verfügung:</t>
  </si>
  <si>
    <t>Fachstatistiken:</t>
  </si>
  <si>
    <t>Arbeitsuche, Arbeitslosigkeit und Unterbeschäftigung</t>
  </si>
  <si>
    <t>Ausbildungsmarkt</t>
  </si>
  <si>
    <t>Beschäftigung</t>
  </si>
  <si>
    <t>Einnahmen/Ausgaben</t>
  </si>
  <si>
    <t>Förderung und berufliche Rehabilitation</t>
  </si>
  <si>
    <t>Gemeldete Arbeitsstellen</t>
  </si>
  <si>
    <t>Grundsicherung für Arbeitsuchende (SGB II)</t>
  </si>
  <si>
    <t>Leistungen SGB III</t>
  </si>
  <si>
    <t>Themen im Fokus:</t>
  </si>
  <si>
    <t>Berufe</t>
  </si>
  <si>
    <t>Bildung</t>
  </si>
  <si>
    <t>Demografie</t>
  </si>
  <si>
    <t>Eingliederungsbilanzen</t>
  </si>
  <si>
    <t>Entgelt</t>
  </si>
  <si>
    <t>Fachkräftebedarf</t>
  </si>
  <si>
    <t>Familien und Kinder</t>
  </si>
  <si>
    <t>Frauen und Männer</t>
  </si>
  <si>
    <t>Jüngere</t>
  </si>
  <si>
    <t>Langzeitarbeitslosigkeit</t>
  </si>
  <si>
    <t>Menschen mit Behinderungen</t>
  </si>
  <si>
    <t>Migration</t>
  </si>
  <si>
    <t>Regionale Mobilität</t>
  </si>
  <si>
    <t>Transformation</t>
  </si>
  <si>
    <t>Ukraine-Krieg</t>
  </si>
  <si>
    <t>Wirtschaftszweige</t>
  </si>
  <si>
    <t>Zeitarbeit</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</si>
  <si>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</si>
  <si>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</si>
  <si>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r>
      <rPr>
        <sz val="10"/>
        <rFont val="Arial"/>
        <family val="2"/>
      </rPr>
      <t>Das</t>
    </r>
    <r>
      <rPr>
        <sz val="10"/>
        <color rgb="FF0000FF"/>
        <rFont val="Arial"/>
        <family val="2"/>
      </rPr>
      <t xml:space="preserve"> </t>
    </r>
    <r>
      <rPr>
        <u/>
        <sz val="10"/>
        <color indexed="12"/>
        <rFont val="Arial"/>
        <family val="2"/>
      </rPr>
      <t>Glossar</t>
    </r>
    <r>
      <rPr>
        <sz val="10"/>
        <color rgb="FF0000FF"/>
        <rFont val="Arial"/>
        <family val="2"/>
      </rPr>
      <t xml:space="preserve"> </t>
    </r>
    <r>
      <rPr>
        <sz val="10"/>
        <rFont val="Arial"/>
        <family val="2"/>
      </rPr>
      <t>enthält Erläuterungen zu allen statistisch relevanten Begriffen, die in den verschiedenen Produkten der Statistik der BA Verwendung finden.</t>
    </r>
  </si>
  <si>
    <t xml:space="preserve">Abkürzungen und Zeichen, die in den Produkten der Statistik der BA vorkommen, werden im </t>
  </si>
  <si>
    <t>Abkürzungsverzeichnis</t>
  </si>
  <si>
    <r>
      <rPr>
        <sz val="10"/>
        <rFont val="Arial"/>
        <family val="2"/>
      </rPr>
      <t xml:space="preserve">bzw. der </t>
    </r>
    <r>
      <rPr>
        <u/>
        <sz val="10"/>
        <color indexed="12"/>
        <rFont val="Arial"/>
        <family val="2"/>
      </rPr>
      <t>Zeichenerklärung</t>
    </r>
    <r>
      <rPr>
        <sz val="10"/>
        <rFont val="Arial"/>
        <family val="2"/>
      </rPr>
      <t xml:space="preserve"> der Statistik der BA erläutert.</t>
    </r>
  </si>
  <si>
    <t>*</t>
  </si>
  <si>
    <r>
      <t xml:space="preserve">Altenpflege </t>
    </r>
    <r>
      <rPr>
        <vertAlign val="superscript"/>
        <sz val="8"/>
        <rFont val="Arial"/>
        <family val="2"/>
      </rPr>
      <t>3)</t>
    </r>
  </si>
  <si>
    <r>
      <t xml:space="preserve">mit akademischem Abschluss </t>
    </r>
    <r>
      <rPr>
        <vertAlign val="superscript"/>
        <sz val="8"/>
        <rFont val="Arial"/>
        <family val="2"/>
      </rPr>
      <t>3)</t>
    </r>
  </si>
  <si>
    <r>
      <t xml:space="preserve">Altenpflege </t>
    </r>
    <r>
      <rPr>
        <vertAlign val="superscript"/>
        <sz val="8"/>
        <rFont val="Arial"/>
        <family val="2"/>
      </rPr>
      <t>2)</t>
    </r>
  </si>
  <si>
    <t>Entwicklung der sozialversicherungspflichtigen und der geringfügig entlohnten Beschäftigten (Dez 19: 100%)</t>
  </si>
  <si>
    <r>
      <t>Auszubildende nach Geschlech</t>
    </r>
    <r>
      <rPr>
        <sz val="8"/>
        <rFont val="Arial"/>
        <family val="2"/>
      </rPr>
      <t xml:space="preserve">t
         Auszubildende                  </t>
    </r>
  </si>
  <si>
    <r>
      <t>Sozialversicherungspflichtig Beschäftigte
in Freiwilligendiensten</t>
    </r>
    <r>
      <rPr>
        <sz val="8"/>
        <rFont val="Arial"/>
        <family val="2"/>
      </rPr>
      <t xml:space="preserve">
         Insgesamt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</si>
</sst>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64" formatCode="[$-407]mmm/\ yy;@"/>
    <numFmt numFmtId="165" formatCode="0.0"/>
    <numFmt numFmtId="166" formatCode="* 0.0;* \-_ 0.0;\-"/>
    <numFmt numFmtId="167" formatCode="* #,##0;* \-_ #,##0;\-"/>
    <numFmt numFmtId="168" formatCode="* #,##0.0;* \-_ #,##0.0;\-"/>
    <numFmt numFmtId="169" formatCode="\ @"/>
    <numFmt numFmtId="170" formatCode="0.0%"/>
    <numFmt numFmtId="171" formatCode="#,##0\ "/>
    <numFmt numFmtId="172" formatCode="#,##0.0\ "/>
    <numFmt numFmtId="173" formatCode="#,##0\ \ "/>
    <numFmt numFmtId="174" formatCode="#\ ###\ ##0.0\ ;\-\ #\ ###\ ##0.0\ ;\-"/>
    <numFmt numFmtId="175" formatCode="#\ ###\ ##0.0\ ;\-\ #\ ###\ ##0.0\ ;\-\ "/>
    <numFmt numFmtId="176" formatCode="#,##0.0"/>
    <numFmt numFmtId="177" formatCode="[$-407]mmmm\ yyyy;@"/>
    <numFmt numFmtId="178" formatCode="mmmm\ yyyy"/>
    <numFmt numFmtId="179" formatCode="[=0]\ \-;[&lt;100]\ \(#,##0\);#,##0"/>
  </numFmts>
  <fonts count="55" x14ac:knownFonts="1">
    <font>
      <sz val="10"/>
      <name val="Arial"/>
      <family val="2"/>
    </font>
    <font>
      <sz val="10"/>
      <color theme="1"/>
      <name val="Arial"/>
      <family val="2"/>
    </font>
    <font>
      <b/>
      <sz val="10"/>
      <color theme="1"/>
      <name val="Arial"/>
      <family val="2"/>
    </font>
    <font>
      <sz val="10"/>
      <name val="Arial"/>
      <family val="2"/>
    </font>
    <font>
      <u/>
      <sz val="10"/>
      <color theme="10"/>
      <name val="Arial"/>
      <family val="2"/>
    </font>
    <font>
      <sz val="10"/>
      <color rgb="FF000000"/>
      <name val="Arial"/>
      <family val="2"/>
    </font>
    <font>
      <b/>
      <sz val="12"/>
      <color rgb="FF000000"/>
      <name val="Arial"/>
      <family val="2"/>
    </font>
    <font>
      <b/>
      <sz val="10"/>
      <color rgb="FF000000"/>
      <name val="Arial"/>
      <family val="2"/>
    </font>
    <font>
      <u/>
      <sz val="10"/>
      <color indexed="12"/>
      <name val="Arial"/>
      <family val="2"/>
    </font>
    <font>
      <sz val="9"/>
      <name val="Arial"/>
      <family val="2"/>
    </font>
    <font>
      <b/>
      <sz val="12"/>
      <name val="Arial"/>
      <family val="2"/>
    </font>
    <font>
      <b/>
      <sz val="10"/>
      <name val="Arial"/>
      <family val="2"/>
    </font>
    <font>
      <b/>
      <sz val="11"/>
      <name val="Arial"/>
      <family val="2"/>
    </font>
    <font>
      <i/>
      <sz val="10"/>
      <name val="Arial"/>
      <family val="2"/>
    </font>
    <font>
      <i/>
      <sz val="9"/>
      <name val="Arial"/>
      <family val="2"/>
    </font>
    <font>
      <u/>
      <sz val="9"/>
      <name val="Arial"/>
      <family val="2"/>
    </font>
    <font>
      <b/>
      <sz val="14"/>
      <name val="Arial"/>
      <family val="2"/>
    </font>
    <font>
      <sz val="12"/>
      <name val="Arial"/>
      <family val="2"/>
    </font>
    <font>
      <sz val="8"/>
      <name val="Arial"/>
      <family val="2"/>
    </font>
    <font>
      <sz val="12"/>
      <color indexed="9"/>
      <name val="Arial"/>
      <family val="2"/>
    </font>
    <font>
      <sz val="8"/>
      <color rgb="FF000000"/>
      <name val="Arial"/>
      <family val="2"/>
    </font>
    <font>
      <vertAlign val="superscript"/>
      <sz val="8"/>
      <name val="Arial"/>
      <family val="2"/>
    </font>
    <font>
      <sz val="6"/>
      <name val="Arial"/>
      <family val="2"/>
    </font>
    <font>
      <b/>
      <sz val="8"/>
      <name val="Arial"/>
      <family val="2"/>
    </font>
    <font>
      <sz val="7"/>
      <name val="Arial"/>
      <family val="2"/>
    </font>
    <font>
      <vertAlign val="superscript"/>
      <sz val="7"/>
      <name val="Arial"/>
      <family val="2"/>
    </font>
    <font>
      <sz val="10"/>
      <color indexed="9"/>
      <name val="Arial"/>
      <family val="2"/>
    </font>
    <font>
      <sz val="8"/>
      <color indexed="9"/>
      <name val="Arial"/>
      <family val="2"/>
    </font>
    <font>
      <sz val="7"/>
      <color indexed="9"/>
      <name val="Arial"/>
      <family val="2"/>
    </font>
    <font>
      <u/>
      <sz val="7"/>
      <color indexed="12"/>
      <name val="Tahoma"/>
      <family val="2"/>
    </font>
    <font>
      <b/>
      <vertAlign val="superscript"/>
      <sz val="8"/>
      <name val="Arial"/>
      <family val="2"/>
    </font>
    <font>
      <u/>
      <sz val="7"/>
      <color indexed="12"/>
      <name val="Arial"/>
      <family val="2"/>
    </font>
    <font>
      <b/>
      <sz val="10"/>
      <color indexed="8"/>
      <name val="Arial"/>
      <family val="2"/>
    </font>
    <font>
      <sz val="10"/>
      <color indexed="8"/>
      <name val="Arial"/>
      <family val="2"/>
    </font>
    <font>
      <vertAlign val="superscript"/>
      <sz val="7"/>
      <color indexed="8"/>
      <name val="Arial"/>
      <family val="2"/>
    </font>
    <font>
      <sz val="7"/>
      <color indexed="8"/>
      <name val="Arial"/>
      <family val="2"/>
    </font>
    <font>
      <sz val="7"/>
      <color rgb="FF000000"/>
      <name val="Arial"/>
      <family val="2"/>
    </font>
    <font>
      <vertAlign val="superscript"/>
      <sz val="7"/>
      <color rgb="FF000000"/>
      <name val="Arial"/>
      <family val="2"/>
    </font>
    <font>
      <b/>
      <sz val="9"/>
      <name val="Arial"/>
      <family val="2"/>
    </font>
    <font>
      <b/>
      <sz val="9"/>
      <color theme="1"/>
      <name val="Arial"/>
      <family val="2"/>
    </font>
    <font>
      <sz val="9"/>
      <color indexed="8"/>
      <name val="Arial"/>
      <family val="2"/>
    </font>
    <font>
      <sz val="8"/>
      <name val="Tahoma"/>
      <family val="2"/>
    </font>
    <font>
      <sz val="11"/>
      <color theme="1"/>
      <name val="Arial"/>
      <family val="2"/>
    </font>
    <font>
      <sz val="9"/>
      <color theme="1"/>
      <name val="Arial"/>
      <family val="2"/>
    </font>
    <font>
      <sz val="9"/>
      <color rgb="FF000000"/>
      <name val="Arial"/>
      <family val="2"/>
    </font>
    <font>
      <b/>
      <sz val="11"/>
      <color theme="1"/>
      <name val="Arial"/>
      <family val="2"/>
    </font>
    <font>
      <b/>
      <sz val="9"/>
      <color indexed="8"/>
      <name val="Arial"/>
      <family val="2"/>
    </font>
    <font>
      <u/>
      <sz val="11"/>
      <color theme="10"/>
      <name val="Arial"/>
      <family val="2"/>
    </font>
    <font>
      <u/>
      <sz val="9"/>
      <color theme="10"/>
      <name val="Arial"/>
      <family val="2"/>
    </font>
    <font>
      <b/>
      <sz val="9"/>
      <color rgb="FF000000"/>
      <name val="Arial"/>
      <family val="2"/>
    </font>
    <font>
      <u/>
      <sz val="9"/>
      <color indexed="12"/>
      <name val="Arial"/>
      <family val="2"/>
    </font>
    <font>
      <u/>
      <sz val="10"/>
      <name val="Arial"/>
      <family val="2"/>
    </font>
    <font>
      <b/>
      <sz val="10"/>
      <color indexed="12"/>
      <name val="Arial"/>
      <family val="2"/>
    </font>
    <font>
      <u/>
      <sz val="10"/>
      <color indexed="8"/>
      <name val="Arial"/>
      <family val="2"/>
    </font>
    <font>
      <sz val="10"/>
      <color rgb="FF0000FF"/>
      <name val="Arial"/>
      <family val="2"/>
    </font>
  </fonts>
  <fills count="10">
    <fill>
      <patternFill patternType="none"/>
    </fill>
    <fill>
      <patternFill patternType="gray125"/>
    </fill>
    <fill>
      <patternFill patternType="solid">
        <fgColor rgb="FFFFFFFF"/>
        <bgColor indexed="64"/>
      </patternFill>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
      <patternFill patternType="solid">
        <fgColor indexed="44"/>
        <bgColor indexed="64"/>
      </patternFill>
    </fill>
    <fill>
      <patternFill patternType="solid">
        <fgColor indexed="41"/>
        <bgColor indexed="64"/>
      </patternFill>
    </fill>
    <fill>
      <patternFill patternType="solid">
        <fgColor indexed="42"/>
        <bgColor indexed="64"/>
      </patternFill>
    </fill>
    <fill>
      <patternFill patternType="solid">
        <fgColor indexed="22"/>
        <bgColor indexed="64"/>
      </patternFill>
    </fill>
  </fills>
  <borders count="36">
    <border>
      <left/>
      <right/>
      <top/>
      <bottom/>
      <diagonal/>
    </border>
    <border>
      <left/>
      <right/>
      <top/>
      <bottom style="thin">
        <color rgb="FF404040"/>
      </bottom>
      <diagonal/>
    </border>
    <border>
      <left/>
      <right/>
      <top/>
      <bottom style="thin">
        <color indexed="63"/>
      </bottom>
      <diagonal/>
    </border>
    <border>
      <left/>
      <right/>
      <top/>
      <bottom style="hair">
        <color indexed="22"/>
      </bottom>
      <diagonal/>
    </border>
    <border>
      <left style="hair">
        <color indexed="22"/>
      </left>
      <right/>
      <top style="hair">
        <color indexed="22"/>
      </top>
      <bottom/>
      <diagonal/>
    </border>
    <border>
      <left/>
      <right/>
      <top style="hair">
        <color indexed="22"/>
      </top>
      <bottom/>
      <diagonal/>
    </border>
    <border>
      <left style="hair">
        <color indexed="22"/>
      </left>
      <right style="hair">
        <color indexed="22"/>
      </right>
      <top style="hair">
        <color indexed="22"/>
      </top>
      <bottom/>
      <diagonal/>
    </border>
    <border>
      <left style="hair">
        <color indexed="22"/>
      </left>
      <right/>
      <top style="hair">
        <color indexed="22"/>
      </top>
      <bottom style="hair">
        <color indexed="22"/>
      </bottom>
      <diagonal/>
    </border>
    <border>
      <left/>
      <right/>
      <top style="hair">
        <color indexed="22"/>
      </top>
      <bottom style="hair">
        <color indexed="22"/>
      </bottom>
      <diagonal/>
    </border>
    <border>
      <left/>
      <right style="hair">
        <color indexed="22"/>
      </right>
      <top style="hair">
        <color indexed="22"/>
      </top>
      <bottom style="hair">
        <color indexed="22"/>
      </bottom>
      <diagonal/>
    </border>
    <border>
      <left/>
      <right style="hair">
        <color indexed="22"/>
      </right>
      <top style="hair">
        <color indexed="22"/>
      </top>
      <bottom/>
      <diagonal/>
    </border>
    <border>
      <left style="hair">
        <color indexed="22"/>
      </left>
      <right/>
      <top/>
      <bottom/>
      <diagonal/>
    </border>
    <border>
      <left style="hair">
        <color indexed="22"/>
      </left>
      <right style="hair">
        <color indexed="22"/>
      </right>
      <top/>
      <bottom/>
      <diagonal/>
    </border>
    <border>
      <left style="hair">
        <color indexed="22"/>
      </left>
      <right/>
      <top/>
      <bottom style="hair">
        <color indexed="22"/>
      </bottom>
      <diagonal/>
    </border>
    <border>
      <left/>
      <right style="hair">
        <color indexed="22"/>
      </right>
      <top/>
      <bottom style="hair">
        <color indexed="22"/>
      </bottom>
      <diagonal/>
    </border>
    <border>
      <left style="hair">
        <color indexed="22"/>
      </left>
      <right style="hair">
        <color indexed="22"/>
      </right>
      <top/>
      <bottom style="hair">
        <color indexed="22"/>
      </bottom>
      <diagonal/>
    </border>
    <border>
      <left style="hair">
        <color indexed="22"/>
      </left>
      <right style="hair">
        <color indexed="22"/>
      </right>
      <top style="hair">
        <color indexed="22"/>
      </top>
      <bottom style="hair">
        <color indexed="22"/>
      </bottom>
      <diagonal/>
    </border>
    <border>
      <left/>
      <right style="hair">
        <color indexed="22"/>
      </right>
      <top/>
      <bottom/>
      <diagonal/>
    </border>
    <border>
      <left style="hair">
        <color theme="0" tint="-0.24994659260841701"/>
      </left>
      <right/>
      <top/>
      <bottom/>
      <diagonal/>
    </border>
    <border>
      <left/>
      <right style="hair">
        <color theme="0" tint="-0.14996795556505021"/>
      </right>
      <top/>
      <bottom/>
      <diagonal/>
    </border>
    <border>
      <left style="hair">
        <color rgb="FFC0C0C0"/>
      </left>
      <right style="hair">
        <color indexed="22"/>
      </right>
      <top style="hair">
        <color rgb="FFC0C0C0"/>
      </top>
      <bottom/>
      <diagonal/>
    </border>
    <border>
      <left style="hair">
        <color indexed="22"/>
      </left>
      <right style="hair">
        <color indexed="22"/>
      </right>
      <top style="hair">
        <color rgb="FFC0C0C0"/>
      </top>
      <bottom/>
      <diagonal/>
    </border>
    <border>
      <left style="hair">
        <color rgb="FFC0C0C0"/>
      </left>
      <right/>
      <top style="hair">
        <color rgb="FFC0C0C0"/>
      </top>
      <bottom/>
      <diagonal/>
    </border>
    <border>
      <left/>
      <right/>
      <top style="hair">
        <color rgb="FFC0C0C0"/>
      </top>
      <bottom/>
      <diagonal/>
    </border>
    <border>
      <left/>
      <right style="hair">
        <color indexed="22"/>
      </right>
      <top style="hair">
        <color rgb="FFC0C0C0"/>
      </top>
      <bottom/>
      <diagonal/>
    </border>
    <border>
      <left/>
      <right style="hair">
        <color rgb="FFC0C0C0"/>
      </right>
      <top style="hair">
        <color rgb="FFC0C0C0"/>
      </top>
      <bottom/>
      <diagonal/>
    </border>
    <border>
      <left style="hair">
        <color rgb="FFC0C0C0"/>
      </left>
      <right/>
      <top/>
      <bottom/>
      <diagonal/>
    </border>
    <border>
      <left/>
      <right style="hair">
        <color rgb="FFC0C0C0"/>
      </right>
      <top/>
      <bottom/>
      <diagonal/>
    </border>
    <border>
      <left style="hair">
        <color rgb="FFC0C0C0"/>
      </left>
      <right/>
      <top/>
      <bottom style="hair">
        <color rgb="FFC0C0C0"/>
      </bottom>
      <diagonal/>
    </border>
    <border>
      <left/>
      <right style="hair">
        <color rgb="FFBFBFBF"/>
      </right>
      <top/>
      <bottom style="hair">
        <color rgb="FFC0C0C0"/>
      </bottom>
      <diagonal/>
    </border>
    <border>
      <left/>
      <right/>
      <top/>
      <bottom style="hair">
        <color rgb="FFC0C0C0"/>
      </bottom>
      <diagonal/>
    </border>
    <border>
      <left/>
      <right style="hair">
        <color indexed="22"/>
      </right>
      <top/>
      <bottom style="hair">
        <color rgb="FFC0C0C0"/>
      </bottom>
      <diagonal/>
    </border>
    <border>
      <left/>
      <right style="hair">
        <color rgb="FFC0C0C0"/>
      </right>
      <top/>
      <bottom style="hair">
        <color rgb="FFC0C0C0"/>
      </bottom>
      <diagonal/>
    </border>
    <border>
      <left style="hair">
        <color indexed="22"/>
      </left>
      <right/>
      <top/>
      <bottom style="hair">
        <color rgb="FFC0C0C0"/>
      </bottom>
      <diagonal/>
    </border>
    <border>
      <left style="hair">
        <color rgb="FFC0C0C0"/>
      </left>
      <right/>
      <top/>
      <bottom style="hair">
        <color indexed="22"/>
      </bottom>
      <diagonal/>
    </border>
    <border>
      <left/>
      <right/>
      <top/>
      <bottom style="thin">
        <color theme="1" tint="0.24994659260841701"/>
      </bottom>
      <diagonal/>
    </border>
  </borders>
  <cellStyleXfs count="13">
    <xf numFmtId="0" fontId="0" fillId="0" borderId="0"/>
    <xf numFmtId="0" fontId="4" fillId="0" borderId="0" applyNumberFormat="0" applyFill="0" applyBorder="0" applyAlignment="0" applyProtection="0"/>
    <xf numFmtId="0" fontId="3" fillId="0" borderId="0"/>
    <xf numFmtId="0" fontId="41" fillId="0" borderId="0"/>
    <xf numFmtId="0" fontId="42" fillId="0" borderId="0"/>
    <xf numFmtId="0" fontId="42" fillId="0" borderId="0"/>
    <xf numFmtId="0" fontId="47" fillId="0" borderId="0" applyNumberFormat="0" applyFill="0" applyBorder="0" applyAlignment="0" applyProtection="0"/>
    <xf numFmtId="0" fontId="3" fillId="0" borderId="0"/>
    <xf numFmtId="0" fontId="42" fillId="0" borderId="0"/>
    <xf numFmtId="0" fontId="47" fillId="0" borderId="0" applyNumberFormat="0" applyFill="0" applyBorder="0" applyAlignment="0" applyProtection="0"/>
    <xf numFmtId="0" fontId="4" fillId="0" borderId="0" applyNumberFormat="0" applyFill="0" applyBorder="0" applyAlignment="0" applyProtection="0">
      <alignment vertical="top"/>
      <protection locked="0"/>
    </xf>
    <xf numFmtId="0" fontId="3" fillId="0" borderId="0"/>
    <xf numFmtId="0" fontId="8" fillId="0" borderId="0" applyNumberFormat="0" applyFill="0" applyBorder="0" applyAlignment="0" applyProtection="0">
      <alignment vertical="top"/>
      <protection locked="0"/>
    </xf>
  </cellStyleXfs>
  <cellXfs count="558">
    <xf numFmtId="0" fontId="0" fillId="0" borderId="0" xfId="0"/>
    <xf numFmtId="0" fontId="5" fillId="2" borderId="1" xfId="0" applyFont="1" applyFill="1" applyBorder="1" applyAlignment="1">
      <alignment horizontal="left" vertical="top" wrapText="1"/>
    </xf>
    <xf numFmtId="0" fontId="5" fillId="2" borderId="1" xfId="0" applyFont="1" applyFill="1" applyBorder="1" applyAlignment="1">
      <alignment horizontal="right" vertical="center" wrapText="1"/>
    </xf>
    <xf numFmtId="0" fontId="5" fillId="2" borderId="0" xfId="0" applyFont="1" applyFill="1" applyAlignment="1">
      <alignment horizontal="left" vertical="top" wrapText="1"/>
    </xf>
    <xf numFmtId="0" fontId="6" fillId="2" borderId="0" xfId="0" applyFont="1" applyFill="1" applyAlignment="1">
      <alignment horizontal="left" vertical="top" wrapText="1"/>
    </xf>
    <xf numFmtId="0" fontId="7" fillId="2" borderId="0" xfId="0" applyFont="1" applyFill="1" applyAlignment="1">
      <alignment horizontal="left" vertical="top" wrapText="1"/>
    </xf>
    <xf numFmtId="0" fontId="3" fillId="0" borderId="0" xfId="0" applyFont="1" applyAlignment="1">
      <alignment horizontal="left" wrapText="1"/>
    </xf>
    <xf numFmtId="0" fontId="3" fillId="0" borderId="0" xfId="0" applyFont="1" applyAlignment="1">
      <alignment horizontal="left" wrapText="1"/>
    </xf>
    <xf numFmtId="0" fontId="4" fillId="2" borderId="0" xfId="1" applyNumberFormat="1" applyFill="1" applyAlignment="1" applyProtection="1">
      <alignment horizontal="left" vertical="top" wrapText="1"/>
    </xf>
    <xf numFmtId="0" fontId="8" fillId="2" borderId="0" xfId="0" applyFont="1" applyFill="1" applyAlignment="1">
      <alignment horizontal="left" vertical="top" wrapText="1"/>
    </xf>
    <xf numFmtId="0" fontId="3" fillId="0" borderId="2" xfId="0" applyFont="1" applyBorder="1" applyAlignment="1">
      <alignment horizontal="right" vertical="center"/>
    </xf>
    <xf numFmtId="0" fontId="9" fillId="0" borderId="2" xfId="0" applyFont="1" applyBorder="1"/>
    <xf numFmtId="0" fontId="3" fillId="0" borderId="1" xfId="0" applyFont="1" applyBorder="1" applyAlignment="1">
      <alignment horizontal="right" vertical="center"/>
    </xf>
    <xf numFmtId="0" fontId="9" fillId="0" borderId="0" xfId="0" applyFont="1"/>
    <xf numFmtId="0" fontId="9" fillId="0" borderId="0" xfId="0" applyFont="1" applyAlignment="1">
      <alignment horizontal="left"/>
    </xf>
    <xf numFmtId="0" fontId="3" fillId="0" borderId="0" xfId="0" applyFont="1" applyAlignment="1">
      <alignment horizontal="left"/>
    </xf>
    <xf numFmtId="0" fontId="10" fillId="0" borderId="0" xfId="0" applyFont="1"/>
    <xf numFmtId="0" fontId="11" fillId="0" borderId="0" xfId="0" applyFont="1" applyAlignment="1">
      <alignment horizontal="left"/>
    </xf>
    <xf numFmtId="0" fontId="12" fillId="0" borderId="0" xfId="0" applyFont="1" applyAlignment="1">
      <alignment horizontal="left"/>
    </xf>
    <xf numFmtId="0" fontId="3" fillId="0" borderId="0" xfId="0" applyFont="1"/>
    <xf numFmtId="0" fontId="8" fillId="0" borderId="0" xfId="0" applyFont="1" applyAlignment="1">
      <alignment horizontal="right"/>
    </xf>
    <xf numFmtId="0" fontId="8" fillId="0" borderId="0" xfId="0" applyFont="1" applyAlignment="1">
      <alignment horizontal="left"/>
    </xf>
    <xf numFmtId="0" fontId="3" fillId="0" borderId="0" xfId="0" applyFont="1" applyAlignment="1">
      <alignment horizontal="left" vertical="center" wrapText="1"/>
    </xf>
    <xf numFmtId="0" fontId="3" fillId="0" borderId="0" xfId="0" applyFont="1" applyAlignment="1">
      <alignment horizontal="right"/>
    </xf>
    <xf numFmtId="0" fontId="13" fillId="0" borderId="0" xfId="0" applyFont="1"/>
    <xf numFmtId="0" fontId="13" fillId="0" borderId="0" xfId="0" applyFont="1" applyAlignment="1">
      <alignment horizontal="left"/>
    </xf>
    <xf numFmtId="0" fontId="13" fillId="0" borderId="0" xfId="0" applyFont="1" applyAlignment="1">
      <alignment wrapText="1"/>
    </xf>
    <xf numFmtId="0" fontId="9" fillId="0" borderId="0" xfId="0" applyFont="1" applyAlignment="1">
      <alignment horizontal="left" wrapText="1"/>
    </xf>
    <xf numFmtId="0" fontId="14" fillId="0" borderId="0" xfId="0" applyFont="1" applyAlignment="1">
      <alignment horizontal="left" wrapText="1"/>
    </xf>
    <xf numFmtId="0" fontId="15" fillId="0" borderId="0" xfId="0" applyFont="1" applyAlignment="1">
      <alignment horizontal="left" indent="10"/>
    </xf>
    <xf numFmtId="0" fontId="15" fillId="0" borderId="0" xfId="0" applyFont="1" applyAlignment="1">
      <alignment horizontal="left"/>
    </xf>
    <xf numFmtId="0" fontId="9" fillId="0" borderId="0" xfId="0" applyFont="1" applyAlignment="1">
      <alignment horizontal="left" indent="10"/>
    </xf>
    <xf numFmtId="0" fontId="3" fillId="0" borderId="1" xfId="0" applyFont="1" applyBorder="1" applyAlignment="1">
      <alignment horizontal="left" vertical="center"/>
    </xf>
    <xf numFmtId="0" fontId="3" fillId="0" borderId="1" xfId="0" applyFont="1" applyBorder="1" applyAlignment="1">
      <alignment horizontal="centerContinuous" vertical="center" shrinkToFit="1"/>
    </xf>
    <xf numFmtId="0" fontId="0" fillId="0" borderId="1" xfId="0" applyBorder="1" applyAlignment="1">
      <alignment horizontal="right" vertical="center"/>
    </xf>
    <xf numFmtId="0" fontId="16" fillId="0" borderId="0" xfId="0" applyFont="1" applyAlignment="1">
      <alignment horizontal="centerContinuous" vertical="center"/>
    </xf>
    <xf numFmtId="0" fontId="0" fillId="0" borderId="0" xfId="0" applyAlignment="1">
      <alignment horizontal="centerContinuous" vertical="center"/>
    </xf>
    <xf numFmtId="0" fontId="11" fillId="0" borderId="0" xfId="0" applyFont="1" applyAlignment="1">
      <alignment horizontal="left" vertical="center" wrapText="1"/>
    </xf>
    <xf numFmtId="0" fontId="11" fillId="0" borderId="0" xfId="0" applyFont="1" applyAlignment="1">
      <alignment horizontal="left" vertical="center"/>
    </xf>
    <xf numFmtId="0" fontId="17" fillId="0" borderId="0" xfId="0" applyFont="1"/>
    <xf numFmtId="0" fontId="18" fillId="0" borderId="0" xfId="0" applyFont="1" applyAlignment="1">
      <alignment horizontal="left" vertical="center"/>
    </xf>
    <xf numFmtId="0" fontId="18" fillId="0" borderId="0" xfId="0" applyFont="1" applyAlignment="1">
      <alignment horizontal="left" vertical="center" wrapText="1"/>
    </xf>
    <xf numFmtId="0" fontId="19" fillId="0" borderId="0" xfId="0" applyFont="1" applyAlignment="1">
      <alignment horizontal="left" vertical="center"/>
    </xf>
    <xf numFmtId="0" fontId="20" fillId="0" borderId="3" xfId="0" applyFont="1" applyBorder="1" applyAlignment="1">
      <alignment horizontal="left" wrapText="1"/>
    </xf>
    <xf numFmtId="0" fontId="20" fillId="0" borderId="3" xfId="0" applyFont="1" applyBorder="1" applyAlignment="1">
      <alignment horizontal="left"/>
    </xf>
    <xf numFmtId="1" fontId="18" fillId="0" borderId="4" xfId="0" applyNumberFormat="1" applyFont="1" applyBorder="1" applyAlignment="1">
      <alignment horizontal="center" vertical="center"/>
    </xf>
    <xf numFmtId="1" fontId="18" fillId="0" borderId="5" xfId="0" applyNumberFormat="1" applyFont="1" applyBorder="1" applyAlignment="1">
      <alignment horizontal="center" vertical="center"/>
    </xf>
    <xf numFmtId="1" fontId="18" fillId="0" borderId="6" xfId="0" applyNumberFormat="1" applyFont="1" applyBorder="1" applyAlignment="1">
      <alignment horizontal="center" vertical="center" wrapText="1"/>
    </xf>
    <xf numFmtId="0" fontId="18" fillId="0" borderId="7" xfId="0" applyFont="1" applyBorder="1" applyAlignment="1">
      <alignment horizontal="center" vertical="center"/>
    </xf>
    <xf numFmtId="0" fontId="18" fillId="0" borderId="8" xfId="0" applyFont="1" applyBorder="1" applyAlignment="1">
      <alignment horizontal="center" vertical="center"/>
    </xf>
    <xf numFmtId="0" fontId="18" fillId="0" borderId="9" xfId="0" applyFont="1" applyBorder="1" applyAlignment="1">
      <alignment horizontal="center" vertical="center"/>
    </xf>
    <xf numFmtId="1" fontId="18" fillId="0" borderId="4" xfId="0" applyNumberFormat="1" applyFont="1" applyBorder="1" applyAlignment="1">
      <alignment horizontal="center" vertical="center" wrapText="1"/>
    </xf>
    <xf numFmtId="1" fontId="18" fillId="0" borderId="10" xfId="0" applyNumberFormat="1" applyFont="1" applyBorder="1" applyAlignment="1">
      <alignment horizontal="center" vertical="center" wrapText="1"/>
    </xf>
    <xf numFmtId="0" fontId="18" fillId="0" borderId="0" xfId="0" applyFont="1"/>
    <xf numFmtId="1" fontId="18" fillId="0" borderId="11" xfId="0" applyNumberFormat="1" applyFont="1" applyBorder="1" applyAlignment="1">
      <alignment horizontal="center" vertical="center"/>
    </xf>
    <xf numFmtId="1" fontId="18" fillId="0" borderId="0" xfId="0" applyNumberFormat="1" applyFont="1" applyAlignment="1">
      <alignment horizontal="center" vertical="center"/>
    </xf>
    <xf numFmtId="1" fontId="18" fillId="0" borderId="12" xfId="0" applyNumberFormat="1" applyFont="1" applyBorder="1" applyAlignment="1">
      <alignment horizontal="center" vertical="center" wrapText="1"/>
    </xf>
    <xf numFmtId="164" fontId="18" fillId="0" borderId="6" xfId="0" applyNumberFormat="1" applyFont="1" applyBorder="1" applyAlignment="1">
      <alignment horizontal="center" vertical="center" wrapText="1"/>
    </xf>
    <xf numFmtId="1" fontId="18" fillId="0" borderId="13" xfId="0" applyNumberFormat="1" applyFont="1" applyBorder="1" applyAlignment="1">
      <alignment horizontal="center" vertical="center" wrapText="1"/>
    </xf>
    <xf numFmtId="1" fontId="18" fillId="0" borderId="14" xfId="0" applyNumberFormat="1" applyFont="1" applyBorder="1" applyAlignment="1">
      <alignment horizontal="center" vertical="center" wrapText="1"/>
    </xf>
    <xf numFmtId="164" fontId="18" fillId="0" borderId="15" xfId="0" applyNumberFormat="1" applyFont="1" applyBorder="1" applyAlignment="1">
      <alignment horizontal="center" vertical="center" wrapText="1"/>
    </xf>
    <xf numFmtId="3" fontId="18" fillId="0" borderId="16" xfId="0" applyNumberFormat="1" applyFont="1" applyBorder="1" applyAlignment="1">
      <alignment horizontal="center" vertical="center"/>
    </xf>
    <xf numFmtId="165" fontId="18" fillId="0" borderId="16" xfId="0" applyNumberFormat="1" applyFont="1" applyBorder="1" applyAlignment="1">
      <alignment horizontal="center" vertical="center"/>
    </xf>
    <xf numFmtId="1" fontId="18" fillId="0" borderId="13" xfId="0" applyNumberFormat="1" applyFont="1" applyBorder="1" applyAlignment="1">
      <alignment horizontal="center" vertical="center"/>
    </xf>
    <xf numFmtId="1" fontId="18" fillId="0" borderId="3" xfId="0" applyNumberFormat="1" applyFont="1" applyBorder="1" applyAlignment="1">
      <alignment horizontal="center" vertical="center"/>
    </xf>
    <xf numFmtId="1" fontId="18" fillId="0" borderId="15" xfId="0" applyNumberFormat="1" applyFont="1" applyBorder="1" applyAlignment="1">
      <alignment horizontal="center" vertical="center" wrapText="1"/>
    </xf>
    <xf numFmtId="1" fontId="22" fillId="0" borderId="16" xfId="0" applyNumberFormat="1" applyFont="1" applyBorder="1" applyAlignment="1">
      <alignment horizontal="center" vertical="center"/>
    </xf>
    <xf numFmtId="0" fontId="22" fillId="0" borderId="0" xfId="0" applyFont="1"/>
    <xf numFmtId="1" fontId="23" fillId="0" borderId="4" xfId="0" applyNumberFormat="1" applyFont="1" applyBorder="1" applyAlignment="1">
      <alignment horizontal="left"/>
    </xf>
    <xf numFmtId="1" fontId="23" fillId="0" borderId="0" xfId="0" applyNumberFormat="1" applyFont="1" applyAlignment="1">
      <alignment horizontal="center"/>
    </xf>
    <xf numFmtId="1" fontId="23" fillId="0" borderId="12" xfId="0" applyNumberFormat="1" applyFont="1" applyBorder="1" applyAlignment="1">
      <alignment horizontal="center"/>
    </xf>
    <xf numFmtId="3" fontId="18" fillId="0" borderId="4" xfId="0" applyNumberFormat="1" applyFont="1" applyBorder="1" applyAlignment="1">
      <alignment horizontal="center"/>
    </xf>
    <xf numFmtId="3" fontId="18" fillId="0" borderId="5" xfId="0" applyNumberFormat="1" applyFont="1" applyBorder="1" applyAlignment="1">
      <alignment horizontal="center"/>
    </xf>
    <xf numFmtId="3" fontId="18" fillId="0" borderId="10" xfId="0" applyNumberFormat="1" applyFont="1" applyBorder="1" applyAlignment="1">
      <alignment horizontal="center"/>
    </xf>
    <xf numFmtId="1" fontId="18" fillId="0" borderId="4" xfId="0" applyNumberFormat="1" applyFont="1" applyBorder="1" applyAlignment="1">
      <alignment horizontal="center"/>
    </xf>
    <xf numFmtId="1" fontId="18" fillId="0" borderId="10" xfId="0" applyNumberFormat="1" applyFont="1" applyBorder="1" applyAlignment="1">
      <alignment horizontal="center"/>
    </xf>
    <xf numFmtId="49" fontId="23" fillId="0" borderId="11" xfId="0" applyNumberFormat="1" applyFont="1" applyBorder="1"/>
    <xf numFmtId="0" fontId="23" fillId="0" borderId="0" xfId="0" applyFont="1"/>
    <xf numFmtId="166" fontId="18" fillId="0" borderId="12" xfId="0" applyNumberFormat="1" applyFont="1" applyBorder="1" applyAlignment="1">
      <alignment horizontal="right"/>
    </xf>
    <xf numFmtId="167" fontId="18" fillId="0" borderId="0" xfId="0" applyNumberFormat="1" applyFont="1" applyAlignment="1">
      <alignment horizontal="right"/>
    </xf>
    <xf numFmtId="167" fontId="18" fillId="0" borderId="11" xfId="0" applyNumberFormat="1" applyFont="1" applyBorder="1" applyAlignment="1">
      <alignment horizontal="right"/>
    </xf>
    <xf numFmtId="168" fontId="18" fillId="0" borderId="17" xfId="0" applyNumberFormat="1" applyFont="1" applyBorder="1" applyAlignment="1">
      <alignment horizontal="right"/>
    </xf>
    <xf numFmtId="0" fontId="18" fillId="0" borderId="0" xfId="0" applyFont="1" applyAlignment="1">
      <alignment wrapText="1"/>
    </xf>
    <xf numFmtId="49" fontId="18" fillId="0" borderId="11" xfId="0" applyNumberFormat="1" applyFont="1" applyBorder="1"/>
    <xf numFmtId="49" fontId="18" fillId="0" borderId="0" xfId="0" applyNumberFormat="1" applyFont="1"/>
    <xf numFmtId="169" fontId="18" fillId="0" borderId="11" xfId="0" applyNumberFormat="1" applyFont="1" applyBorder="1"/>
    <xf numFmtId="0" fontId="18" fillId="0" borderId="0" xfId="0" applyFont="1" applyAlignment="1">
      <alignment horizontal="left"/>
    </xf>
    <xf numFmtId="170" fontId="18" fillId="0" borderId="0" xfId="0" applyNumberFormat="1" applyFont="1"/>
    <xf numFmtId="169" fontId="18" fillId="0" borderId="13" xfId="0" applyNumberFormat="1" applyFont="1" applyBorder="1"/>
    <xf numFmtId="49" fontId="18" fillId="0" borderId="3" xfId="0" applyNumberFormat="1" applyFont="1" applyBorder="1"/>
    <xf numFmtId="166" fontId="18" fillId="0" borderId="15" xfId="0" applyNumberFormat="1" applyFont="1" applyBorder="1" applyAlignment="1">
      <alignment horizontal="right"/>
    </xf>
    <xf numFmtId="1" fontId="23" fillId="0" borderId="11" xfId="0" applyNumberFormat="1" applyFont="1" applyBorder="1" applyAlignment="1">
      <alignment horizontal="left"/>
    </xf>
    <xf numFmtId="1" fontId="23" fillId="0" borderId="12" xfId="0" applyNumberFormat="1" applyFont="1" applyBorder="1" applyAlignment="1">
      <alignment horizontal="right"/>
    </xf>
    <xf numFmtId="3" fontId="18" fillId="0" borderId="4" xfId="0" applyNumberFormat="1" applyFont="1" applyBorder="1" applyAlignment="1">
      <alignment horizontal="right"/>
    </xf>
    <xf numFmtId="3" fontId="18" fillId="0" borderId="5" xfId="0" applyNumberFormat="1" applyFont="1" applyBorder="1" applyAlignment="1">
      <alignment horizontal="right"/>
    </xf>
    <xf numFmtId="3" fontId="18" fillId="0" borderId="10" xfId="0" applyNumberFormat="1" applyFont="1" applyBorder="1" applyAlignment="1">
      <alignment horizontal="right"/>
    </xf>
    <xf numFmtId="1" fontId="18" fillId="0" borderId="4" xfId="0" applyNumberFormat="1" applyFont="1" applyBorder="1" applyAlignment="1">
      <alignment horizontal="right"/>
    </xf>
    <xf numFmtId="1" fontId="18" fillId="0" borderId="10" xfId="0" applyNumberFormat="1" applyFont="1" applyBorder="1" applyAlignment="1">
      <alignment horizontal="right"/>
    </xf>
    <xf numFmtId="1" fontId="18" fillId="0" borderId="12" xfId="0" applyNumberFormat="1" applyFont="1" applyBorder="1" applyAlignment="1">
      <alignment horizontal="right"/>
    </xf>
    <xf numFmtId="3" fontId="18" fillId="0" borderId="11" xfId="0" applyNumberFormat="1" applyFont="1" applyBorder="1" applyAlignment="1">
      <alignment horizontal="right"/>
    </xf>
    <xf numFmtId="3" fontId="18" fillId="0" borderId="0" xfId="0" applyNumberFormat="1" applyFont="1" applyAlignment="1">
      <alignment horizontal="right"/>
    </xf>
    <xf numFmtId="3" fontId="18" fillId="0" borderId="17" xfId="0" applyNumberFormat="1" applyFont="1" applyBorder="1" applyAlignment="1">
      <alignment horizontal="right"/>
    </xf>
    <xf numFmtId="171" fontId="18" fillId="0" borderId="11" xfId="0" applyNumberFormat="1" applyFont="1" applyBorder="1" applyAlignment="1">
      <alignment horizontal="right"/>
    </xf>
    <xf numFmtId="172" fontId="18" fillId="0" borderId="17" xfId="0" applyNumberFormat="1" applyFont="1" applyBorder="1" applyAlignment="1">
      <alignment horizontal="right"/>
    </xf>
    <xf numFmtId="167" fontId="18" fillId="0" borderId="11" xfId="0" applyNumberFormat="1" applyFont="1" applyBorder="1" applyAlignment="1">
      <alignment horizontal="right" wrapText="1"/>
    </xf>
    <xf numFmtId="167" fontId="18" fillId="0" borderId="17" xfId="0" applyNumberFormat="1" applyFont="1" applyBorder="1" applyAlignment="1">
      <alignment horizontal="right"/>
    </xf>
    <xf numFmtId="165" fontId="23" fillId="0" borderId="12" xfId="0" applyNumberFormat="1" applyFont="1" applyBorder="1" applyAlignment="1">
      <alignment horizontal="right"/>
    </xf>
    <xf numFmtId="49" fontId="18" fillId="0" borderId="13" xfId="0" applyNumberFormat="1" applyFont="1" applyBorder="1"/>
    <xf numFmtId="167" fontId="18" fillId="0" borderId="13" xfId="0" applyNumberFormat="1" applyFont="1" applyBorder="1" applyAlignment="1">
      <alignment horizontal="right"/>
    </xf>
    <xf numFmtId="167" fontId="18" fillId="0" borderId="3" xfId="0" applyNumberFormat="1" applyFont="1" applyBorder="1" applyAlignment="1">
      <alignment horizontal="right"/>
    </xf>
    <xf numFmtId="167" fontId="18" fillId="0" borderId="14" xfId="0" applyNumberFormat="1" applyFont="1" applyBorder="1" applyAlignment="1">
      <alignment horizontal="right"/>
    </xf>
    <xf numFmtId="168" fontId="18" fillId="0" borderId="14" xfId="0" applyNumberFormat="1" applyFont="1" applyBorder="1" applyAlignment="1">
      <alignment horizontal="right"/>
    </xf>
    <xf numFmtId="0" fontId="22" fillId="0" borderId="0" xfId="0" applyFont="1" applyAlignment="1">
      <alignment horizontal="left"/>
    </xf>
    <xf numFmtId="0" fontId="24" fillId="0" borderId="0" xfId="0" applyFont="1" applyAlignment="1">
      <alignment horizontal="left"/>
    </xf>
    <xf numFmtId="0" fontId="24" fillId="0" borderId="0" xfId="0" applyFont="1" applyAlignment="1">
      <alignment horizontal="right" vertical="top"/>
    </xf>
    <xf numFmtId="0" fontId="22" fillId="0" borderId="0" xfId="0" applyFont="1" applyAlignment="1">
      <alignment horizontal="left" wrapText="1"/>
    </xf>
    <xf numFmtId="0" fontId="24" fillId="0" borderId="0" xfId="0" applyFont="1" applyAlignment="1">
      <alignment horizontal="left" wrapText="1"/>
    </xf>
    <xf numFmtId="0" fontId="24" fillId="0" borderId="0" xfId="0" applyFont="1" applyAlignment="1">
      <alignment horizontal="left"/>
    </xf>
    <xf numFmtId="0" fontId="24" fillId="0" borderId="0" xfId="0" applyFont="1" applyAlignment="1">
      <alignment horizontal="left" vertical="center" wrapText="1"/>
    </xf>
    <xf numFmtId="0" fontId="24" fillId="0" borderId="0" xfId="0" applyFont="1" applyAlignment="1">
      <alignment horizontal="left" vertical="center"/>
    </xf>
    <xf numFmtId="3" fontId="18" fillId="0" borderId="0" xfId="0" applyNumberFormat="1" applyFont="1"/>
    <xf numFmtId="165" fontId="18" fillId="0" borderId="0" xfId="0" applyNumberFormat="1" applyFont="1"/>
    <xf numFmtId="0" fontId="26" fillId="3" borderId="0" xfId="0" applyFont="1" applyFill="1"/>
    <xf numFmtId="0" fontId="26" fillId="0" borderId="0" xfId="0" applyFont="1"/>
    <xf numFmtId="0" fontId="19" fillId="3" borderId="0" xfId="0" applyFont="1" applyFill="1"/>
    <xf numFmtId="0" fontId="19" fillId="0" borderId="0" xfId="0" applyFont="1"/>
    <xf numFmtId="0" fontId="19" fillId="0" borderId="0" xfId="0" applyFont="1" applyAlignment="1">
      <alignment horizontal="centerContinuous"/>
    </xf>
    <xf numFmtId="0" fontId="18" fillId="0" borderId="0" xfId="0" applyFont="1" applyAlignment="1">
      <alignment horizontal="left" wrapText="1"/>
    </xf>
    <xf numFmtId="0" fontId="18" fillId="0" borderId="0" xfId="0" applyFont="1" applyAlignment="1">
      <alignment horizontal="left" wrapText="1"/>
    </xf>
    <xf numFmtId="0" fontId="18" fillId="0" borderId="0" xfId="0" applyFont="1" applyAlignment="1">
      <alignment horizontal="center"/>
    </xf>
    <xf numFmtId="0" fontId="17" fillId="0" borderId="3" xfId="0" applyFont="1" applyBorder="1"/>
    <xf numFmtId="0" fontId="18" fillId="0" borderId="3" xfId="0" applyFont="1" applyBorder="1"/>
    <xf numFmtId="0" fontId="18" fillId="0" borderId="3" xfId="0" applyFont="1" applyBorder="1" applyAlignment="1">
      <alignment vertical="center"/>
    </xf>
    <xf numFmtId="0" fontId="18" fillId="0" borderId="3" xfId="0" applyFont="1" applyBorder="1" applyAlignment="1">
      <alignment horizontal="center" vertical="top"/>
    </xf>
    <xf numFmtId="173" fontId="11" fillId="0" borderId="4" xfId="0" applyNumberFormat="1" applyFont="1" applyBorder="1" applyAlignment="1">
      <alignment horizontal="left" vertical="center"/>
    </xf>
    <xf numFmtId="173" fontId="11" fillId="0" borderId="5" xfId="0" applyNumberFormat="1" applyFont="1" applyBorder="1" applyAlignment="1">
      <alignment horizontal="left" vertical="center"/>
    </xf>
    <xf numFmtId="173" fontId="11" fillId="0" borderId="10" xfId="0" applyNumberFormat="1" applyFont="1" applyBorder="1" applyAlignment="1">
      <alignment horizontal="left" vertical="center"/>
    </xf>
    <xf numFmtId="173" fontId="18" fillId="0" borderId="11" xfId="0" applyNumberFormat="1" applyFont="1" applyBorder="1" applyAlignment="1">
      <alignment vertical="center"/>
    </xf>
    <xf numFmtId="173" fontId="18" fillId="0" borderId="0" xfId="0" applyNumberFormat="1" applyFont="1" applyAlignment="1">
      <alignment vertical="center"/>
    </xf>
    <xf numFmtId="173" fontId="18" fillId="0" borderId="17" xfId="0" applyNumberFormat="1" applyFont="1" applyBorder="1" applyAlignment="1">
      <alignment vertical="center"/>
    </xf>
    <xf numFmtId="0" fontId="17" fillId="0" borderId="0" xfId="0" applyFont="1" applyAlignment="1">
      <alignment vertical="center"/>
    </xf>
    <xf numFmtId="165" fontId="18" fillId="0" borderId="3" xfId="0" applyNumberFormat="1" applyFont="1" applyBorder="1"/>
    <xf numFmtId="171" fontId="18" fillId="0" borderId="3" xfId="0" applyNumberFormat="1" applyFont="1" applyBorder="1"/>
    <xf numFmtId="171" fontId="18" fillId="0" borderId="14" xfId="0" applyNumberFormat="1" applyFont="1" applyBorder="1"/>
    <xf numFmtId="172" fontId="18" fillId="0" borderId="0" xfId="0" applyNumberFormat="1" applyFont="1"/>
    <xf numFmtId="171" fontId="18" fillId="0" borderId="0" xfId="0" applyNumberFormat="1" applyFont="1"/>
    <xf numFmtId="171" fontId="18" fillId="0" borderId="17" xfId="0" applyNumberFormat="1" applyFont="1" applyBorder="1"/>
    <xf numFmtId="172" fontId="27" fillId="3" borderId="0" xfId="0" applyNumberFormat="1" applyFont="1" applyFill="1"/>
    <xf numFmtId="0" fontId="27" fillId="0" borderId="0" xfId="0" applyFont="1"/>
    <xf numFmtId="173" fontId="18" fillId="0" borderId="11" xfId="0" applyNumberFormat="1" applyFont="1" applyBorder="1" applyAlignment="1">
      <alignment horizontal="left" vertical="center"/>
    </xf>
    <xf numFmtId="173" fontId="18" fillId="0" borderId="0" xfId="0" applyNumberFormat="1" applyFont="1" applyAlignment="1">
      <alignment horizontal="left" vertical="center"/>
    </xf>
    <xf numFmtId="173" fontId="18" fillId="0" borderId="17" xfId="0" applyNumberFormat="1" applyFont="1" applyBorder="1" applyAlignment="1">
      <alignment horizontal="left" vertical="center"/>
    </xf>
    <xf numFmtId="0" fontId="23" fillId="0" borderId="11" xfId="0" applyFont="1" applyBorder="1" applyAlignment="1">
      <alignment horizontal="left" vertical="center" wrapText="1"/>
    </xf>
    <xf numFmtId="0" fontId="23" fillId="0" borderId="0" xfId="0" applyFont="1" applyAlignment="1">
      <alignment horizontal="left" vertical="center" wrapText="1"/>
    </xf>
    <xf numFmtId="1" fontId="18" fillId="0" borderId="0" xfId="0" applyNumberFormat="1" applyFont="1" applyAlignment="1">
      <alignment horizontal="right" vertical="center"/>
    </xf>
    <xf numFmtId="171" fontId="18" fillId="0" borderId="0" xfId="0" applyNumberFormat="1" applyFont="1" applyAlignment="1">
      <alignment vertical="center"/>
    </xf>
    <xf numFmtId="171" fontId="18" fillId="0" borderId="17" xfId="0" applyNumberFormat="1" applyFont="1" applyBorder="1" applyAlignment="1">
      <alignment vertical="center"/>
    </xf>
    <xf numFmtId="0" fontId="18" fillId="0" borderId="0" xfId="0" applyFont="1" applyAlignment="1">
      <alignment vertical="center"/>
    </xf>
    <xf numFmtId="0" fontId="18" fillId="0" borderId="11" xfId="0" applyFont="1" applyBorder="1" applyAlignment="1">
      <alignment horizontal="left" vertical="center" wrapText="1"/>
    </xf>
    <xf numFmtId="49" fontId="18" fillId="0" borderId="0" xfId="0" applyNumberFormat="1" applyFont="1" applyAlignment="1">
      <alignment horizontal="left" vertical="center" wrapText="1"/>
    </xf>
    <xf numFmtId="174" fontId="18" fillId="0" borderId="0" xfId="0" applyNumberFormat="1" applyFont="1" applyAlignment="1">
      <alignment horizontal="right" vertical="center" wrapText="1"/>
    </xf>
    <xf numFmtId="171" fontId="18" fillId="0" borderId="0" xfId="0" applyNumberFormat="1" applyFont="1" applyAlignment="1">
      <alignment vertical="center" wrapText="1"/>
    </xf>
    <xf numFmtId="171" fontId="18" fillId="0" borderId="17" xfId="0" applyNumberFormat="1" applyFont="1" applyBorder="1" applyAlignment="1">
      <alignment vertical="center" wrapText="1"/>
    </xf>
    <xf numFmtId="0" fontId="18" fillId="0" borderId="0" xfId="0" applyFont="1" applyAlignment="1">
      <alignment vertical="center" wrapText="1"/>
    </xf>
    <xf numFmtId="170" fontId="18" fillId="0" borderId="0" xfId="0" applyNumberFormat="1" applyFont="1" applyAlignment="1">
      <alignment horizontal="left" vertical="center" wrapText="1"/>
    </xf>
    <xf numFmtId="0" fontId="24" fillId="0" borderId="0" xfId="0" applyFont="1" applyAlignment="1">
      <alignment vertical="center" wrapText="1"/>
    </xf>
    <xf numFmtId="170" fontId="18" fillId="0" borderId="0" xfId="0" applyNumberFormat="1" applyFont="1" applyAlignment="1">
      <alignment horizontal="left" vertical="center" wrapText="1"/>
    </xf>
    <xf numFmtId="0" fontId="18" fillId="0" borderId="11" xfId="0" applyFont="1" applyBorder="1" applyAlignment="1">
      <alignment horizontal="left" vertical="center"/>
    </xf>
    <xf numFmtId="170" fontId="18" fillId="0" borderId="0" xfId="0" applyNumberFormat="1" applyFont="1" applyAlignment="1">
      <alignment horizontal="left" vertical="center"/>
    </xf>
    <xf numFmtId="167" fontId="18" fillId="0" borderId="0" xfId="0" applyNumberFormat="1" applyFont="1" applyAlignment="1">
      <alignment horizontal="left" vertical="center" wrapText="1"/>
    </xf>
    <xf numFmtId="167" fontId="18" fillId="0" borderId="0" xfId="0" applyNumberFormat="1" applyFont="1" applyAlignment="1">
      <alignment horizontal="left" vertical="center"/>
    </xf>
    <xf numFmtId="167" fontId="18" fillId="0" borderId="0" xfId="0" applyNumberFormat="1" applyFont="1" applyAlignment="1">
      <alignment horizontal="left" vertical="center" wrapText="1"/>
    </xf>
    <xf numFmtId="0" fontId="23" fillId="0" borderId="11" xfId="0" applyFont="1" applyBorder="1" applyAlignment="1">
      <alignment vertical="center"/>
    </xf>
    <xf numFmtId="49" fontId="18" fillId="0" borderId="0" xfId="0" applyNumberFormat="1" applyFont="1" applyAlignment="1">
      <alignment vertical="center"/>
    </xf>
    <xf numFmtId="170" fontId="18" fillId="0" borderId="11" xfId="0" applyNumberFormat="1" applyFont="1" applyBorder="1" applyAlignment="1">
      <alignment vertical="center" wrapText="1"/>
    </xf>
    <xf numFmtId="170" fontId="18" fillId="0" borderId="0" xfId="0" applyNumberFormat="1" applyFont="1" applyAlignment="1">
      <alignment vertical="center" wrapText="1"/>
    </xf>
    <xf numFmtId="0" fontId="18" fillId="0" borderId="13" xfId="0" applyFont="1" applyBorder="1"/>
    <xf numFmtId="170" fontId="18" fillId="0" borderId="3" xfId="0" applyNumberFormat="1" applyFont="1" applyBorder="1"/>
    <xf numFmtId="3" fontId="18" fillId="0" borderId="3" xfId="0" applyNumberFormat="1" applyFont="1" applyBorder="1"/>
    <xf numFmtId="3" fontId="18" fillId="0" borderId="14" xfId="0" applyNumberFormat="1" applyFont="1" applyBorder="1"/>
    <xf numFmtId="0" fontId="24" fillId="0" borderId="0" xfId="0" applyFont="1"/>
    <xf numFmtId="0" fontId="24" fillId="0" borderId="0" xfId="0" applyFont="1" applyAlignment="1">
      <alignment horizontal="right"/>
    </xf>
    <xf numFmtId="0" fontId="28" fillId="3" borderId="0" xfId="0" applyFont="1" applyFill="1"/>
    <xf numFmtId="0" fontId="28" fillId="0" borderId="0" xfId="0" applyFont="1"/>
    <xf numFmtId="0" fontId="24" fillId="0" borderId="0" xfId="0" applyFont="1" applyAlignment="1">
      <alignment horizontal="left" vertical="top" wrapText="1"/>
    </xf>
    <xf numFmtId="0" fontId="27" fillId="3" borderId="0" xfId="0" applyFont="1" applyFill="1"/>
    <xf numFmtId="0" fontId="20" fillId="0" borderId="3" xfId="0" applyFont="1" applyBorder="1" applyAlignment="1">
      <alignment wrapText="1"/>
    </xf>
    <xf numFmtId="0" fontId="20" fillId="0" borderId="3" xfId="0" applyFont="1" applyBorder="1"/>
    <xf numFmtId="1" fontId="23" fillId="0" borderId="5" xfId="0" applyNumberFormat="1" applyFont="1" applyBorder="1" applyAlignment="1">
      <alignment horizontal="center"/>
    </xf>
    <xf numFmtId="1" fontId="23" fillId="0" borderId="6" xfId="0" applyNumberFormat="1" applyFont="1" applyBorder="1" applyAlignment="1">
      <alignment horizontal="center"/>
    </xf>
    <xf numFmtId="171" fontId="18" fillId="0" borderId="4" xfId="0" applyNumberFormat="1" applyFont="1" applyBorder="1"/>
    <xf numFmtId="171" fontId="18" fillId="0" borderId="5" xfId="0" applyNumberFormat="1" applyFont="1" applyBorder="1"/>
    <xf numFmtId="171" fontId="18" fillId="0" borderId="10" xfId="0" applyNumberFormat="1" applyFont="1" applyBorder="1"/>
    <xf numFmtId="172" fontId="18" fillId="0" borderId="10" xfId="0" applyNumberFormat="1" applyFont="1" applyBorder="1"/>
    <xf numFmtId="167" fontId="18" fillId="0" borderId="11" xfId="0" applyNumberFormat="1" applyFont="1" applyBorder="1"/>
    <xf numFmtId="167" fontId="18" fillId="0" borderId="0" xfId="0" applyNumberFormat="1" applyFont="1"/>
    <xf numFmtId="167" fontId="18" fillId="0" borderId="4" xfId="0" applyNumberFormat="1" applyFont="1" applyBorder="1"/>
    <xf numFmtId="167" fontId="18" fillId="0" borderId="5" xfId="0" applyNumberFormat="1" applyFont="1" applyBorder="1"/>
    <xf numFmtId="167" fontId="18" fillId="0" borderId="10" xfId="0" applyNumberFormat="1" applyFont="1" applyBorder="1"/>
    <xf numFmtId="167" fontId="18" fillId="0" borderId="11" xfId="0" applyNumberFormat="1" applyFont="1" applyBorder="1" applyAlignment="1">
      <alignment wrapText="1"/>
    </xf>
    <xf numFmtId="167" fontId="18" fillId="0" borderId="17" xfId="0" applyNumberFormat="1" applyFont="1" applyBorder="1"/>
    <xf numFmtId="0" fontId="29" fillId="0" borderId="0" xfId="0" applyFont="1" applyAlignment="1">
      <alignment horizontal="left" wrapText="1"/>
    </xf>
    <xf numFmtId="0" fontId="18" fillId="0" borderId="1" xfId="0" applyFont="1" applyBorder="1" applyAlignment="1">
      <alignment horizontal="centerContinuous" vertical="center" shrinkToFit="1"/>
    </xf>
    <xf numFmtId="0" fontId="3" fillId="0" borderId="1" xfId="0" applyFont="1" applyBorder="1" applyAlignment="1">
      <alignment horizontal="right" vertical="center" shrinkToFit="1"/>
    </xf>
    <xf numFmtId="0" fontId="18" fillId="0" borderId="0" xfId="0" applyFont="1" applyAlignment="1">
      <alignment horizontal="centerContinuous" vertical="center"/>
    </xf>
    <xf numFmtId="0" fontId="0" fillId="0" borderId="0" xfId="0" applyAlignment="1">
      <alignment horizontal="right" vertical="center"/>
    </xf>
    <xf numFmtId="0" fontId="19" fillId="0" borderId="0" xfId="0" applyFont="1" applyAlignment="1">
      <alignment horizontal="centerContinuous" vertical="center"/>
    </xf>
    <xf numFmtId="0" fontId="19" fillId="0" borderId="0" xfId="0" applyFont="1" applyAlignment="1">
      <alignment horizontal="right" vertical="center"/>
    </xf>
    <xf numFmtId="0" fontId="17" fillId="0" borderId="0" xfId="0" applyFont="1" applyAlignment="1">
      <alignment horizontal="right"/>
    </xf>
    <xf numFmtId="49" fontId="23" fillId="0" borderId="4" xfId="0" applyNumberFormat="1" applyFont="1" applyBorder="1" applyAlignment="1">
      <alignment vertical="center"/>
    </xf>
    <xf numFmtId="49" fontId="23" fillId="0" borderId="0" xfId="0" applyNumberFormat="1" applyFont="1" applyAlignment="1">
      <alignment vertical="center"/>
    </xf>
    <xf numFmtId="0" fontId="23" fillId="0" borderId="0" xfId="0" applyFont="1" applyAlignment="1">
      <alignment vertical="center"/>
    </xf>
    <xf numFmtId="0" fontId="23" fillId="0" borderId="11" xfId="0" applyFont="1" applyBorder="1" applyAlignment="1">
      <alignment horizontal="left" wrapText="1"/>
    </xf>
    <xf numFmtId="0" fontId="23" fillId="0" borderId="0" xfId="0" applyFont="1" applyAlignment="1">
      <alignment horizontal="left" wrapText="1"/>
    </xf>
    <xf numFmtId="0" fontId="23" fillId="0" borderId="17" xfId="0" applyFont="1" applyBorder="1" applyAlignment="1">
      <alignment horizontal="left" wrapText="1"/>
    </xf>
    <xf numFmtId="49" fontId="18" fillId="0" borderId="0" xfId="0" applyNumberFormat="1" applyFont="1"/>
    <xf numFmtId="0" fontId="18" fillId="0" borderId="0" xfId="0" applyFont="1" applyAlignment="1">
      <alignment horizontal="left" indent="1"/>
    </xf>
    <xf numFmtId="0" fontId="18" fillId="0" borderId="17" xfId="0" applyFont="1" applyBorder="1" applyAlignment="1">
      <alignment horizontal="left" wrapText="1"/>
    </xf>
    <xf numFmtId="0" fontId="23" fillId="0" borderId="4" xfId="0" applyFont="1" applyBorder="1" applyAlignment="1">
      <alignment horizontal="left" wrapText="1"/>
    </xf>
    <xf numFmtId="0" fontId="23" fillId="0" borderId="5" xfId="0" applyFont="1" applyBorder="1" applyAlignment="1">
      <alignment horizontal="left" wrapText="1"/>
    </xf>
    <xf numFmtId="0" fontId="23" fillId="0" borderId="10" xfId="0" applyFont="1" applyBorder="1" applyAlignment="1">
      <alignment horizontal="left" wrapText="1"/>
    </xf>
    <xf numFmtId="166" fontId="18" fillId="0" borderId="6" xfId="0" applyNumberFormat="1" applyFont="1" applyBorder="1" applyAlignment="1">
      <alignment horizontal="right"/>
    </xf>
    <xf numFmtId="167" fontId="18" fillId="0" borderId="4" xfId="0" applyNumberFormat="1" applyFont="1" applyBorder="1" applyAlignment="1">
      <alignment horizontal="right"/>
    </xf>
    <xf numFmtId="167" fontId="18" fillId="0" borderId="5" xfId="0" applyNumberFormat="1" applyFont="1" applyBorder="1" applyAlignment="1">
      <alignment horizontal="right"/>
    </xf>
    <xf numFmtId="167" fontId="18" fillId="0" borderId="10" xfId="0" applyNumberFormat="1" applyFont="1" applyBorder="1" applyAlignment="1">
      <alignment horizontal="right"/>
    </xf>
    <xf numFmtId="168" fontId="18" fillId="0" borderId="10" xfId="0" applyNumberFormat="1" applyFont="1" applyBorder="1" applyAlignment="1">
      <alignment horizontal="right"/>
    </xf>
    <xf numFmtId="0" fontId="24" fillId="0" borderId="0" xfId="0" applyFont="1" applyAlignment="1">
      <alignment horizontal="left" wrapText="1"/>
    </xf>
    <xf numFmtId="0" fontId="18" fillId="0" borderId="0" xfId="0" applyFont="1" applyAlignment="1">
      <alignment horizontal="right"/>
    </xf>
    <xf numFmtId="3" fontId="18" fillId="0" borderId="0" xfId="0" applyNumberFormat="1" applyFont="1" applyAlignment="1">
      <alignment wrapText="1"/>
    </xf>
    <xf numFmtId="1" fontId="18" fillId="0" borderId="11" xfId="0" applyNumberFormat="1" applyFont="1" applyBorder="1" applyAlignment="1">
      <alignment horizontal="center" vertical="center" wrapText="1"/>
    </xf>
    <xf numFmtId="1" fontId="18" fillId="0" borderId="17" xfId="0" applyNumberFormat="1" applyFont="1" applyBorder="1" applyAlignment="1">
      <alignment horizontal="center" vertical="center" wrapText="1"/>
    </xf>
    <xf numFmtId="1" fontId="18" fillId="0" borderId="13" xfId="0" applyNumberFormat="1" applyFont="1" applyBorder="1" applyAlignment="1">
      <alignment vertical="center" wrapText="1"/>
    </xf>
    <xf numFmtId="1" fontId="18" fillId="0" borderId="14" xfId="0" applyNumberFormat="1" applyFont="1" applyBorder="1" applyAlignment="1">
      <alignment vertical="center" wrapText="1"/>
    </xf>
    <xf numFmtId="0" fontId="23" fillId="0" borderId="4" xfId="0" applyFont="1" applyBorder="1" applyAlignment="1">
      <alignment horizontal="left" vertical="center" wrapText="1"/>
    </xf>
    <xf numFmtId="0" fontId="23" fillId="0" borderId="10" xfId="0" applyFont="1" applyBorder="1" applyAlignment="1">
      <alignment horizontal="left" vertical="center" wrapText="1"/>
    </xf>
    <xf numFmtId="0" fontId="18" fillId="0" borderId="17" xfId="0" applyFont="1" applyBorder="1" applyAlignment="1">
      <alignment horizontal="left" vertical="center"/>
    </xf>
    <xf numFmtId="175" fontId="18" fillId="0" borderId="12" xfId="0" applyNumberFormat="1" applyFont="1" applyBorder="1" applyAlignment="1">
      <alignment horizontal="right"/>
    </xf>
    <xf numFmtId="0" fontId="18" fillId="0" borderId="11" xfId="0" applyFont="1" applyBorder="1" applyAlignment="1">
      <alignment vertical="center" wrapText="1"/>
    </xf>
    <xf numFmtId="49" fontId="18" fillId="0" borderId="17" xfId="0" applyNumberFormat="1" applyFont="1" applyBorder="1" applyAlignment="1">
      <alignment vertical="center" wrapText="1"/>
    </xf>
    <xf numFmtId="0" fontId="18" fillId="0" borderId="11" xfId="0" applyFont="1" applyBorder="1" applyAlignment="1">
      <alignment vertical="center"/>
    </xf>
    <xf numFmtId="0" fontId="18" fillId="0" borderId="17" xfId="0" applyFont="1" applyBorder="1" applyAlignment="1">
      <alignment vertical="center" wrapText="1"/>
    </xf>
    <xf numFmtId="0" fontId="18" fillId="0" borderId="13" xfId="0" applyFont="1" applyBorder="1" applyAlignment="1">
      <alignment vertical="center" wrapText="1"/>
    </xf>
    <xf numFmtId="0" fontId="18" fillId="0" borderId="14" xfId="0" applyFont="1" applyBorder="1" applyAlignment="1">
      <alignment vertical="center" wrapText="1"/>
    </xf>
    <xf numFmtId="49" fontId="23" fillId="0" borderId="4" xfId="0" applyNumberFormat="1" applyFont="1" applyBorder="1" applyAlignment="1">
      <alignment horizontal="left" vertical="center"/>
    </xf>
    <xf numFmtId="0" fontId="18" fillId="0" borderId="5" xfId="0" applyFont="1" applyBorder="1" applyAlignment="1">
      <alignment horizontal="left" vertical="center"/>
    </xf>
    <xf numFmtId="0" fontId="18" fillId="0" borderId="5" xfId="0" quotePrefix="1" applyFont="1" applyBorder="1" applyAlignment="1">
      <alignment horizontal="left" vertical="center"/>
    </xf>
    <xf numFmtId="166" fontId="18" fillId="0" borderId="6" xfId="0" applyNumberFormat="1" applyFont="1" applyBorder="1" applyAlignment="1">
      <alignment horizontal="right" vertical="center"/>
    </xf>
    <xf numFmtId="167" fontId="18" fillId="0" borderId="4" xfId="0" applyNumberFormat="1" applyFont="1" applyBorder="1" applyAlignment="1">
      <alignment vertical="center"/>
    </xf>
    <xf numFmtId="167" fontId="18" fillId="0" borderId="5" xfId="0" applyNumberFormat="1" applyFont="1" applyBorder="1" applyAlignment="1">
      <alignment vertical="center"/>
    </xf>
    <xf numFmtId="167" fontId="18" fillId="0" borderId="10" xfId="0" applyNumberFormat="1" applyFont="1" applyBorder="1" applyAlignment="1">
      <alignment horizontal="right" vertical="center"/>
    </xf>
    <xf numFmtId="167" fontId="18" fillId="0" borderId="4" xfId="0" applyNumberFormat="1" applyFont="1" applyBorder="1" applyAlignment="1">
      <alignment horizontal="right" vertical="center"/>
    </xf>
    <xf numFmtId="168" fontId="18" fillId="0" borderId="10" xfId="0" applyNumberFormat="1" applyFont="1" applyBorder="1" applyAlignment="1">
      <alignment horizontal="right" vertical="center"/>
    </xf>
    <xf numFmtId="0" fontId="23" fillId="4" borderId="11" xfId="0" applyFont="1" applyFill="1" applyBorder="1" applyAlignment="1">
      <alignment horizontal="left" vertical="center"/>
    </xf>
    <xf numFmtId="0" fontId="23" fillId="4" borderId="0" xfId="0" applyFont="1" applyFill="1" applyAlignment="1">
      <alignment horizontal="left" vertical="center"/>
    </xf>
    <xf numFmtId="0" fontId="23" fillId="4" borderId="0" xfId="0" applyFont="1" applyFill="1" applyAlignment="1">
      <alignment vertical="center"/>
    </xf>
    <xf numFmtId="0" fontId="23" fillId="4" borderId="17" xfId="0" applyFont="1" applyFill="1" applyBorder="1" applyAlignment="1">
      <alignment vertical="center"/>
    </xf>
    <xf numFmtId="49" fontId="18" fillId="0" borderId="11" xfId="0" applyNumberFormat="1" applyFont="1" applyBorder="1" applyAlignment="1">
      <alignment horizontal="left" vertical="center"/>
    </xf>
    <xf numFmtId="0" fontId="18" fillId="0" borderId="0" xfId="0" applyFont="1" applyAlignment="1">
      <alignment horizontal="left" vertical="center"/>
    </xf>
    <xf numFmtId="165" fontId="18" fillId="0" borderId="0" xfId="0" applyNumberFormat="1" applyFont="1" applyAlignment="1">
      <alignment horizontal="left" vertical="center"/>
    </xf>
    <xf numFmtId="166" fontId="18" fillId="0" borderId="12" xfId="0" applyNumberFormat="1" applyFont="1" applyBorder="1" applyAlignment="1">
      <alignment horizontal="right" vertical="center"/>
    </xf>
    <xf numFmtId="167" fontId="18" fillId="0" borderId="11" xfId="0" applyNumberFormat="1" applyFont="1" applyBorder="1" applyAlignment="1">
      <alignment horizontal="right" vertical="center"/>
    </xf>
    <xf numFmtId="167" fontId="18" fillId="0" borderId="0" xfId="0" applyNumberFormat="1" applyFont="1" applyAlignment="1">
      <alignment horizontal="right" vertical="center"/>
    </xf>
    <xf numFmtId="167" fontId="18" fillId="0" borderId="17" xfId="0" applyNumberFormat="1" applyFont="1" applyBorder="1" applyAlignment="1">
      <alignment horizontal="right" vertical="center"/>
    </xf>
    <xf numFmtId="168" fontId="18" fillId="0" borderId="17" xfId="0" applyNumberFormat="1" applyFont="1" applyBorder="1" applyAlignment="1">
      <alignment horizontal="right" vertical="center"/>
    </xf>
    <xf numFmtId="0" fontId="23" fillId="4" borderId="4" xfId="0" applyFont="1" applyFill="1" applyBorder="1" applyAlignment="1">
      <alignment horizontal="left" vertical="center"/>
    </xf>
    <xf numFmtId="0" fontId="23" fillId="4" borderId="5" xfId="0" applyFont="1" applyFill="1" applyBorder="1" applyAlignment="1">
      <alignment horizontal="left" vertical="center"/>
    </xf>
    <xf numFmtId="0" fontId="23" fillId="4" borderId="5" xfId="0" applyFont="1" applyFill="1" applyBorder="1" applyAlignment="1">
      <alignment vertical="center"/>
    </xf>
    <xf numFmtId="0" fontId="23" fillId="4" borderId="0" xfId="0" applyFont="1" applyFill="1" applyAlignment="1">
      <alignment horizontal="right" vertical="center"/>
    </xf>
    <xf numFmtId="165" fontId="18" fillId="5" borderId="0" xfId="0" applyNumberFormat="1" applyFont="1" applyFill="1" applyAlignment="1">
      <alignment horizontal="left" vertical="center"/>
    </xf>
    <xf numFmtId="0" fontId="18" fillId="5" borderId="0" xfId="0" applyFont="1" applyFill="1" applyAlignment="1">
      <alignment horizontal="left" vertical="center"/>
    </xf>
    <xf numFmtId="49" fontId="18" fillId="0" borderId="13" xfId="0" applyNumberFormat="1" applyFont="1" applyBorder="1" applyAlignment="1">
      <alignment horizontal="left" vertical="center"/>
    </xf>
    <xf numFmtId="0" fontId="18" fillId="0" borderId="3" xfId="0" applyFont="1" applyBorder="1" applyAlignment="1">
      <alignment horizontal="left" vertical="center"/>
    </xf>
    <xf numFmtId="165" fontId="18" fillId="0" borderId="3" xfId="0" applyNumberFormat="1" applyFont="1" applyBorder="1" applyAlignment="1">
      <alignment horizontal="left" vertical="center"/>
    </xf>
    <xf numFmtId="166" fontId="18" fillId="0" borderId="15" xfId="0" applyNumberFormat="1" applyFont="1" applyBorder="1" applyAlignment="1">
      <alignment horizontal="right" vertical="center"/>
    </xf>
    <xf numFmtId="167" fontId="18" fillId="0" borderId="13" xfId="0" applyNumberFormat="1" applyFont="1" applyBorder="1" applyAlignment="1">
      <alignment horizontal="right" vertical="center"/>
    </xf>
    <xf numFmtId="167" fontId="18" fillId="0" borderId="3" xfId="0" applyNumberFormat="1" applyFont="1" applyBorder="1" applyAlignment="1">
      <alignment horizontal="right" vertical="center"/>
    </xf>
    <xf numFmtId="167" fontId="18" fillId="0" borderId="14" xfId="0" applyNumberFormat="1" applyFont="1" applyBorder="1" applyAlignment="1">
      <alignment horizontal="right" vertical="center"/>
    </xf>
    <xf numFmtId="0" fontId="25" fillId="5" borderId="0" xfId="0" applyFont="1" applyFill="1" applyAlignment="1">
      <alignment horizontal="left"/>
    </xf>
    <xf numFmtId="0" fontId="24" fillId="5" borderId="0" xfId="0" applyFont="1" applyFill="1" applyAlignment="1">
      <alignment horizontal="left"/>
    </xf>
    <xf numFmtId="0" fontId="24" fillId="5" borderId="0" xfId="0" applyFont="1" applyFill="1" applyAlignment="1">
      <alignment horizontal="left" wrapText="1"/>
    </xf>
    <xf numFmtId="0" fontId="31" fillId="0" borderId="0" xfId="0" applyFont="1" applyAlignment="1">
      <alignment horizontal="left" wrapText="1"/>
    </xf>
    <xf numFmtId="3" fontId="18" fillId="0" borderId="11" xfId="0" applyNumberFormat="1" applyFont="1" applyBorder="1"/>
    <xf numFmtId="3" fontId="18" fillId="0" borderId="17" xfId="0" applyNumberFormat="1" applyFont="1" applyBorder="1"/>
    <xf numFmtId="171" fontId="18" fillId="0" borderId="11" xfId="0" applyNumberFormat="1" applyFont="1" applyBorder="1"/>
    <xf numFmtId="172" fontId="18" fillId="0" borderId="17" xfId="0" applyNumberFormat="1" applyFont="1" applyBorder="1"/>
    <xf numFmtId="167" fontId="18" fillId="0" borderId="18" xfId="0" applyNumberFormat="1" applyFont="1" applyBorder="1" applyAlignment="1">
      <alignment horizontal="right"/>
    </xf>
    <xf numFmtId="168" fontId="18" fillId="0" borderId="19" xfId="0" applyNumberFormat="1" applyFont="1" applyBorder="1" applyAlignment="1">
      <alignment horizontal="right"/>
    </xf>
    <xf numFmtId="0" fontId="18" fillId="0" borderId="5" xfId="0" applyFont="1" applyBorder="1" applyAlignment="1">
      <alignment horizontal="left" wrapText="1"/>
    </xf>
    <xf numFmtId="169" fontId="24" fillId="0" borderId="0" xfId="0" applyNumberFormat="1" applyFont="1" applyAlignment="1">
      <alignment horizontal="left"/>
    </xf>
    <xf numFmtId="3" fontId="24" fillId="0" borderId="0" xfId="0" applyNumberFormat="1" applyFont="1" applyAlignment="1">
      <alignment horizontal="left"/>
    </xf>
    <xf numFmtId="165" fontId="24" fillId="0" borderId="0" xfId="0" applyNumberFormat="1" applyFont="1" applyAlignment="1">
      <alignment horizontal="right" vertical="top"/>
    </xf>
    <xf numFmtId="49" fontId="24" fillId="0" borderId="0" xfId="0" applyNumberFormat="1" applyFont="1" applyAlignment="1">
      <alignment horizontal="left"/>
    </xf>
    <xf numFmtId="170" fontId="18" fillId="0" borderId="0" xfId="0" applyNumberFormat="1" applyFont="1" applyAlignment="1">
      <alignment horizontal="left"/>
    </xf>
    <xf numFmtId="3" fontId="18" fillId="0" borderId="0" xfId="0" applyNumberFormat="1" applyFont="1" applyAlignment="1">
      <alignment horizontal="left"/>
    </xf>
    <xf numFmtId="165" fontId="18" fillId="0" borderId="0" xfId="0" applyNumberFormat="1" applyFont="1" applyAlignment="1">
      <alignment horizontal="left"/>
    </xf>
    <xf numFmtId="167" fontId="18" fillId="0" borderId="5" xfId="0" applyNumberFormat="1" applyFont="1" applyBorder="1" applyAlignment="1">
      <alignment horizontal="right" vertical="center"/>
    </xf>
    <xf numFmtId="0" fontId="24" fillId="0" borderId="0" xfId="0" applyFont="1" applyAlignment="1">
      <alignment horizontal="left" vertical="center"/>
    </xf>
    <xf numFmtId="165" fontId="24" fillId="0" borderId="0" xfId="0" applyNumberFormat="1" applyFont="1" applyAlignment="1">
      <alignment horizontal="left"/>
    </xf>
    <xf numFmtId="0" fontId="32" fillId="0" borderId="1" xfId="0" applyFont="1" applyBorder="1" applyAlignment="1">
      <alignment horizontal="left" vertical="center"/>
    </xf>
    <xf numFmtId="0" fontId="32" fillId="0" borderId="1" xfId="0" applyFont="1" applyBorder="1" applyAlignment="1">
      <alignment horizontal="centerContinuous" vertical="center" shrinkToFit="1"/>
    </xf>
    <xf numFmtId="0" fontId="33" fillId="0" borderId="1" xfId="0" applyFont="1" applyBorder="1" applyAlignment="1">
      <alignment horizontal="centerContinuous" vertical="center" shrinkToFit="1"/>
    </xf>
    <xf numFmtId="0" fontId="32" fillId="0" borderId="1" xfId="0" applyFont="1" applyBorder="1" applyAlignment="1">
      <alignment vertical="center"/>
    </xf>
    <xf numFmtId="0" fontId="18" fillId="5" borderId="0" xfId="0" applyFont="1" applyFill="1" applyAlignment="1">
      <alignment horizontal="left"/>
    </xf>
    <xf numFmtId="1" fontId="18" fillId="5" borderId="16" xfId="0" applyNumberFormat="1" applyFont="1" applyFill="1" applyBorder="1" applyAlignment="1">
      <alignment horizontal="center" vertical="center"/>
    </xf>
    <xf numFmtId="0" fontId="18" fillId="5" borderId="4" xfId="0" applyFont="1" applyFill="1" applyBorder="1" applyAlignment="1">
      <alignment horizontal="center" vertical="center" wrapText="1"/>
    </xf>
    <xf numFmtId="0" fontId="18" fillId="5" borderId="5" xfId="0" applyFont="1" applyFill="1" applyBorder="1" applyAlignment="1">
      <alignment horizontal="center" vertical="center" wrapText="1"/>
    </xf>
    <xf numFmtId="0" fontId="18" fillId="5" borderId="10" xfId="0" applyFont="1" applyFill="1" applyBorder="1" applyAlignment="1">
      <alignment horizontal="center" vertical="center" wrapText="1"/>
    </xf>
    <xf numFmtId="49" fontId="18" fillId="5" borderId="16" xfId="0" applyNumberFormat="1" applyFont="1" applyFill="1" applyBorder="1" applyAlignment="1">
      <alignment horizontal="center" vertical="center" wrapText="1"/>
    </xf>
    <xf numFmtId="49" fontId="18" fillId="5" borderId="7" xfId="0" applyNumberFormat="1" applyFont="1" applyFill="1" applyBorder="1" applyAlignment="1">
      <alignment horizontal="center" vertical="center" wrapText="1"/>
    </xf>
    <xf numFmtId="49" fontId="18" fillId="5" borderId="9" xfId="0" applyNumberFormat="1" applyFont="1" applyFill="1" applyBorder="1" applyAlignment="1">
      <alignment horizontal="center" vertical="center" wrapText="1"/>
    </xf>
    <xf numFmtId="49" fontId="18" fillId="5" borderId="6" xfId="0" applyNumberFormat="1" applyFont="1" applyFill="1" applyBorder="1" applyAlignment="1">
      <alignment horizontal="center" vertical="center"/>
    </xf>
    <xf numFmtId="3" fontId="18" fillId="5" borderId="6" xfId="0" applyNumberFormat="1" applyFont="1" applyFill="1" applyBorder="1" applyAlignment="1">
      <alignment horizontal="center" vertical="center"/>
    </xf>
    <xf numFmtId="165" fontId="18" fillId="5" borderId="6" xfId="0" applyNumberFormat="1" applyFont="1" applyFill="1" applyBorder="1" applyAlignment="1">
      <alignment horizontal="center" vertical="center"/>
    </xf>
    <xf numFmtId="1" fontId="18" fillId="5" borderId="6" xfId="0" applyNumberFormat="1" applyFont="1" applyFill="1" applyBorder="1" applyAlignment="1">
      <alignment horizontal="center" vertical="center"/>
    </xf>
    <xf numFmtId="1" fontId="18" fillId="5" borderId="4" xfId="0" applyNumberFormat="1" applyFont="1" applyFill="1" applyBorder="1" applyAlignment="1">
      <alignment horizontal="center" vertical="center"/>
    </xf>
    <xf numFmtId="3" fontId="22" fillId="5" borderId="20" xfId="0" applyNumberFormat="1" applyFont="1" applyFill="1" applyBorder="1" applyAlignment="1">
      <alignment horizontal="center" vertical="center"/>
    </xf>
    <xf numFmtId="3" fontId="22" fillId="5" borderId="21" xfId="0" applyNumberFormat="1" applyFont="1" applyFill="1" applyBorder="1" applyAlignment="1">
      <alignment horizontal="center" vertical="center"/>
    </xf>
    <xf numFmtId="0" fontId="23" fillId="0" borderId="22" xfId="0" applyFont="1" applyBorder="1" applyAlignment="1">
      <alignment horizontal="left" wrapText="1"/>
    </xf>
    <xf numFmtId="0" fontId="23" fillId="0" borderId="23" xfId="0" applyFont="1" applyBorder="1" applyAlignment="1">
      <alignment horizontal="left" wrapText="1"/>
    </xf>
    <xf numFmtId="0" fontId="23" fillId="0" borderId="24" xfId="0" applyFont="1" applyBorder="1" applyAlignment="1">
      <alignment horizontal="left" wrapText="1"/>
    </xf>
    <xf numFmtId="3" fontId="22" fillId="0" borderId="23" xfId="0" applyNumberFormat="1" applyFont="1" applyBorder="1" applyAlignment="1">
      <alignment horizontal="center" vertical="center"/>
    </xf>
    <xf numFmtId="3" fontId="22" fillId="0" borderId="25" xfId="0" applyNumberFormat="1" applyFont="1" applyBorder="1" applyAlignment="1">
      <alignment horizontal="center" vertical="center"/>
    </xf>
    <xf numFmtId="0" fontId="23" fillId="0" borderId="26" xfId="0" applyFont="1" applyBorder="1" applyAlignment="1">
      <alignment horizontal="left"/>
    </xf>
    <xf numFmtId="0" fontId="23" fillId="0" borderId="0" xfId="0" applyFont="1" applyAlignment="1">
      <alignment horizontal="left"/>
    </xf>
    <xf numFmtId="1" fontId="18" fillId="0" borderId="0" xfId="0" applyNumberFormat="1" applyFont="1" applyAlignment="1">
      <alignment horizontal="center" vertical="center"/>
    </xf>
    <xf numFmtId="1" fontId="18" fillId="0" borderId="17" xfId="0" applyNumberFormat="1" applyFont="1" applyBorder="1" applyAlignment="1">
      <alignment horizontal="center" vertical="center"/>
    </xf>
    <xf numFmtId="176" fontId="18" fillId="0" borderId="27" xfId="0" applyNumberFormat="1" applyFont="1" applyBorder="1" applyAlignment="1">
      <alignment horizontal="right"/>
    </xf>
    <xf numFmtId="0" fontId="18" fillId="0" borderId="26" xfId="0" applyFont="1" applyBorder="1" applyAlignment="1">
      <alignment horizontal="left"/>
    </xf>
    <xf numFmtId="0" fontId="18" fillId="0" borderId="28" xfId="0" applyFont="1" applyBorder="1" applyAlignment="1">
      <alignment horizontal="left" vertical="top"/>
    </xf>
    <xf numFmtId="0" fontId="18" fillId="0" borderId="29" xfId="0" applyFont="1" applyBorder="1" applyAlignment="1">
      <alignment vertical="top"/>
    </xf>
    <xf numFmtId="1" fontId="18" fillId="0" borderId="30" xfId="0" applyNumberFormat="1" applyFont="1" applyBorder="1" applyAlignment="1">
      <alignment horizontal="center" vertical="center"/>
    </xf>
    <xf numFmtId="1" fontId="18" fillId="0" borderId="31" xfId="0" applyNumberFormat="1" applyFont="1" applyBorder="1" applyAlignment="1">
      <alignment horizontal="center" vertical="center"/>
    </xf>
    <xf numFmtId="176" fontId="18" fillId="0" borderId="32" xfId="0" applyNumberFormat="1" applyFont="1" applyBorder="1" applyAlignment="1">
      <alignment horizontal="right"/>
    </xf>
    <xf numFmtId="0" fontId="23" fillId="5" borderId="22" xfId="0" applyFont="1" applyFill="1" applyBorder="1" applyAlignment="1">
      <alignment horizontal="left" wrapText="1"/>
    </xf>
    <xf numFmtId="0" fontId="23" fillId="5" borderId="23" xfId="0" applyFont="1" applyFill="1" applyBorder="1" applyAlignment="1">
      <alignment horizontal="left" wrapText="1"/>
    </xf>
    <xf numFmtId="0" fontId="23" fillId="5" borderId="24" xfId="0" applyFont="1" applyFill="1" applyBorder="1" applyAlignment="1">
      <alignment horizontal="left" wrapText="1"/>
    </xf>
    <xf numFmtId="165" fontId="18" fillId="5" borderId="23" xfId="0" applyNumberFormat="1" applyFont="1" applyFill="1" applyBorder="1" applyAlignment="1">
      <alignment horizontal="right"/>
    </xf>
    <xf numFmtId="171" fontId="18" fillId="5" borderId="22" xfId="0" applyNumberFormat="1" applyFont="1" applyFill="1" applyBorder="1" applyAlignment="1">
      <alignment horizontal="right"/>
    </xf>
    <xf numFmtId="176" fontId="18" fillId="5" borderId="24" xfId="0" applyNumberFormat="1" applyFont="1" applyFill="1" applyBorder="1" applyAlignment="1">
      <alignment horizontal="right"/>
    </xf>
    <xf numFmtId="0" fontId="23" fillId="5" borderId="26" xfId="0" applyFont="1" applyFill="1" applyBorder="1" applyAlignment="1">
      <alignment horizontal="left"/>
    </xf>
    <xf numFmtId="0" fontId="23" fillId="5" borderId="0" xfId="0" applyFont="1" applyFill="1" applyAlignment="1">
      <alignment horizontal="left"/>
    </xf>
    <xf numFmtId="1" fontId="18" fillId="5" borderId="0" xfId="0" applyNumberFormat="1" applyFont="1" applyFill="1" applyAlignment="1">
      <alignment horizontal="center" vertical="center"/>
    </xf>
    <xf numFmtId="1" fontId="18" fillId="5" borderId="17" xfId="0" applyNumberFormat="1" applyFont="1" applyFill="1" applyBorder="1" applyAlignment="1">
      <alignment horizontal="center" vertical="center"/>
    </xf>
    <xf numFmtId="167" fontId="18" fillId="5" borderId="26" xfId="0" applyNumberFormat="1" applyFont="1" applyFill="1" applyBorder="1" applyAlignment="1">
      <alignment horizontal="right"/>
    </xf>
    <xf numFmtId="168" fontId="18" fillId="5" borderId="27" xfId="0" applyNumberFormat="1" applyFont="1" applyFill="1" applyBorder="1" applyAlignment="1">
      <alignment horizontal="right"/>
    </xf>
    <xf numFmtId="0" fontId="18" fillId="5" borderId="26" xfId="0" applyFont="1" applyFill="1" applyBorder="1" applyAlignment="1">
      <alignment horizontal="left"/>
    </xf>
    <xf numFmtId="0" fontId="18" fillId="5" borderId="0" xfId="0" applyFont="1" applyFill="1" applyAlignment="1">
      <alignment horizontal="left"/>
    </xf>
    <xf numFmtId="49" fontId="18" fillId="5" borderId="11" xfId="0" applyNumberFormat="1" applyFont="1" applyFill="1" applyBorder="1"/>
    <xf numFmtId="49" fontId="18" fillId="5" borderId="0" xfId="0" applyNumberFormat="1" applyFont="1" applyFill="1"/>
    <xf numFmtId="0" fontId="18" fillId="5" borderId="0" xfId="0" applyFont="1" applyFill="1"/>
    <xf numFmtId="49" fontId="18" fillId="5" borderId="33" xfId="0" applyNumberFormat="1" applyFont="1" applyFill="1" applyBorder="1"/>
    <xf numFmtId="49" fontId="18" fillId="5" borderId="30" xfId="0" applyNumberFormat="1" applyFont="1" applyFill="1" applyBorder="1"/>
    <xf numFmtId="1" fontId="18" fillId="5" borderId="30" xfId="0" applyNumberFormat="1" applyFont="1" applyFill="1" applyBorder="1" applyAlignment="1">
      <alignment horizontal="center" vertical="center"/>
    </xf>
    <xf numFmtId="1" fontId="18" fillId="5" borderId="31" xfId="0" applyNumberFormat="1" applyFont="1" applyFill="1" applyBorder="1" applyAlignment="1">
      <alignment horizontal="center" vertical="center"/>
    </xf>
    <xf numFmtId="168" fontId="18" fillId="5" borderId="32" xfId="0" applyNumberFormat="1" applyFont="1" applyFill="1" applyBorder="1" applyAlignment="1">
      <alignment horizontal="right"/>
    </xf>
    <xf numFmtId="49" fontId="23" fillId="5" borderId="22" xfId="0" applyNumberFormat="1" applyFont="1" applyFill="1" applyBorder="1"/>
    <xf numFmtId="170" fontId="23" fillId="5" borderId="23" xfId="0" applyNumberFormat="1" applyFont="1" applyFill="1" applyBorder="1"/>
    <xf numFmtId="0" fontId="23" fillId="5" borderId="23" xfId="0" applyFont="1" applyFill="1" applyBorder="1"/>
    <xf numFmtId="170" fontId="23" fillId="5" borderId="24" xfId="0" applyNumberFormat="1" applyFont="1" applyFill="1" applyBorder="1"/>
    <xf numFmtId="176" fontId="18" fillId="5" borderId="17" xfId="0" applyNumberFormat="1" applyFont="1" applyFill="1" applyBorder="1" applyAlignment="1">
      <alignment horizontal="right"/>
    </xf>
    <xf numFmtId="0" fontId="18" fillId="5" borderId="26" xfId="0" applyFont="1" applyFill="1" applyBorder="1"/>
    <xf numFmtId="49" fontId="18" fillId="5" borderId="0" xfId="0" applyNumberFormat="1" applyFont="1" applyFill="1" applyAlignment="1">
      <alignment horizontal="left"/>
    </xf>
    <xf numFmtId="170" fontId="18" fillId="5" borderId="17" xfId="0" applyNumberFormat="1" applyFont="1" applyFill="1" applyBorder="1"/>
    <xf numFmtId="170" fontId="18" fillId="5" borderId="0" xfId="0" applyNumberFormat="1" applyFont="1" applyFill="1"/>
    <xf numFmtId="169" fontId="18" fillId="5" borderId="0" xfId="0" applyNumberFormat="1" applyFont="1" applyFill="1"/>
    <xf numFmtId="169" fontId="18" fillId="5" borderId="17" xfId="0" applyNumberFormat="1" applyFont="1" applyFill="1" applyBorder="1"/>
    <xf numFmtId="0" fontId="18" fillId="5" borderId="28" xfId="0" applyFont="1" applyFill="1" applyBorder="1"/>
    <xf numFmtId="170" fontId="18" fillId="5" borderId="30" xfId="0" applyNumberFormat="1" applyFont="1" applyFill="1" applyBorder="1"/>
    <xf numFmtId="49" fontId="18" fillId="5" borderId="30" xfId="0" applyNumberFormat="1" applyFont="1" applyFill="1" applyBorder="1" applyAlignment="1">
      <alignment horizontal="left"/>
    </xf>
    <xf numFmtId="170" fontId="18" fillId="5" borderId="31" xfId="0" applyNumberFormat="1" applyFont="1" applyFill="1" applyBorder="1"/>
    <xf numFmtId="176" fontId="18" fillId="5" borderId="14" xfId="0" applyNumberFormat="1" applyFont="1" applyFill="1" applyBorder="1" applyAlignment="1">
      <alignment horizontal="right"/>
    </xf>
    <xf numFmtId="0" fontId="25" fillId="0" borderId="0" xfId="0" applyFont="1" applyAlignment="1">
      <alignment horizontal="left" wrapText="1"/>
    </xf>
    <xf numFmtId="0" fontId="25" fillId="0" borderId="0" xfId="0" applyFont="1" applyAlignment="1">
      <alignment horizontal="left"/>
    </xf>
    <xf numFmtId="0" fontId="34" fillId="0" borderId="0" xfId="0" applyFont="1" applyAlignment="1">
      <alignment horizontal="left"/>
    </xf>
    <xf numFmtId="0" fontId="35" fillId="0" borderId="0" xfId="0" applyFont="1" applyAlignment="1">
      <alignment horizontal="left"/>
    </xf>
    <xf numFmtId="0" fontId="18" fillId="5" borderId="7" xfId="0" applyFont="1" applyFill="1" applyBorder="1" applyAlignment="1">
      <alignment horizontal="center" vertical="center" wrapText="1"/>
    </xf>
    <xf numFmtId="0" fontId="18" fillId="5" borderId="8" xfId="0" applyFont="1" applyFill="1" applyBorder="1" applyAlignment="1">
      <alignment horizontal="center" vertical="center"/>
    </xf>
    <xf numFmtId="0" fontId="18" fillId="5" borderId="9" xfId="0" applyFont="1" applyFill="1" applyBorder="1" applyAlignment="1">
      <alignment horizontal="center" vertical="center"/>
    </xf>
    <xf numFmtId="1" fontId="18" fillId="5" borderId="4" xfId="0" applyNumberFormat="1" applyFont="1" applyFill="1" applyBorder="1" applyAlignment="1">
      <alignment horizontal="center" vertical="center" wrapText="1"/>
    </xf>
    <xf numFmtId="1" fontId="18" fillId="5" borderId="10" xfId="0" applyNumberFormat="1" applyFont="1" applyFill="1" applyBorder="1" applyAlignment="1">
      <alignment horizontal="center" vertical="center" wrapText="1"/>
    </xf>
    <xf numFmtId="1" fontId="18" fillId="5" borderId="13" xfId="0" applyNumberFormat="1" applyFont="1" applyFill="1" applyBorder="1" applyAlignment="1">
      <alignment horizontal="center" vertical="center" wrapText="1"/>
    </xf>
    <xf numFmtId="1" fontId="18" fillId="5" borderId="14" xfId="0" applyNumberFormat="1" applyFont="1" applyFill="1" applyBorder="1" applyAlignment="1">
      <alignment horizontal="center" vertical="center" wrapText="1"/>
    </xf>
    <xf numFmtId="0" fontId="25" fillId="5" borderId="0" xfId="0" applyFont="1" applyFill="1" applyAlignment="1">
      <alignment horizontal="left" wrapText="1"/>
    </xf>
    <xf numFmtId="0" fontId="18" fillId="0" borderId="7"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9" xfId="0" applyFont="1" applyBorder="1" applyAlignment="1">
      <alignment horizontal="center" vertical="center" wrapText="1"/>
    </xf>
    <xf numFmtId="0" fontId="21" fillId="0" borderId="0" xfId="0" applyFont="1"/>
    <xf numFmtId="0" fontId="0" fillId="0" borderId="0" xfId="0" applyAlignment="1">
      <alignment horizontal="center"/>
    </xf>
    <xf numFmtId="0" fontId="18" fillId="5" borderId="0" xfId="0" applyFont="1" applyFill="1" applyAlignment="1">
      <alignment horizontal="left" wrapText="1"/>
    </xf>
    <xf numFmtId="0" fontId="18" fillId="0" borderId="0" xfId="0" applyFont="1" applyAlignment="1">
      <alignment horizontal="left" vertical="center" wrapText="1"/>
    </xf>
    <xf numFmtId="0" fontId="19" fillId="0" borderId="0" xfId="0" applyFont="1" applyAlignment="1">
      <alignment horizontal="centerContinuous" vertical="top"/>
    </xf>
    <xf numFmtId="0" fontId="36" fillId="0" borderId="3" xfId="0" applyFont="1" applyBorder="1" applyAlignment="1">
      <alignment horizontal="left" wrapText="1"/>
    </xf>
    <xf numFmtId="1" fontId="18" fillId="0" borderId="16" xfId="0" applyNumberFormat="1" applyFont="1" applyBorder="1" applyAlignment="1">
      <alignment horizontal="center" vertical="center" wrapText="1"/>
    </xf>
    <xf numFmtId="1" fontId="18" fillId="0" borderId="7" xfId="0" applyNumberFormat="1" applyFont="1" applyBorder="1" applyAlignment="1">
      <alignment horizontal="center" vertical="center" wrapText="1"/>
    </xf>
    <xf numFmtId="0" fontId="18" fillId="5" borderId="7" xfId="0" applyFont="1" applyFill="1" applyBorder="1" applyAlignment="1">
      <alignment horizontal="center" wrapText="1"/>
    </xf>
    <xf numFmtId="0" fontId="9" fillId="5" borderId="9" xfId="0" applyFont="1" applyFill="1" applyBorder="1" applyAlignment="1">
      <alignment horizontal="center"/>
    </xf>
    <xf numFmtId="1" fontId="18" fillId="0" borderId="16" xfId="0" applyNumberFormat="1" applyFont="1" applyBorder="1" applyAlignment="1">
      <alignment horizontal="center" vertical="center" wrapText="1"/>
    </xf>
    <xf numFmtId="164" fontId="18" fillId="0" borderId="16" xfId="0" applyNumberFormat="1" applyFont="1" applyBorder="1" applyAlignment="1">
      <alignment horizontal="center" vertical="center" wrapText="1"/>
    </xf>
    <xf numFmtId="164" fontId="18" fillId="0" borderId="7" xfId="0" applyNumberFormat="1" applyFont="1" applyBorder="1" applyAlignment="1">
      <alignment horizontal="center" vertical="center" wrapText="1"/>
    </xf>
    <xf numFmtId="0" fontId="18" fillId="0" borderId="7" xfId="0" applyFont="1" applyBorder="1" applyAlignment="1">
      <alignment horizontal="center" vertical="center"/>
    </xf>
    <xf numFmtId="1" fontId="18" fillId="5" borderId="16" xfId="0" applyNumberFormat="1" applyFont="1" applyFill="1" applyBorder="1" applyAlignment="1">
      <alignment horizontal="center" vertical="center" wrapText="1"/>
    </xf>
    <xf numFmtId="0" fontId="18" fillId="5" borderId="16" xfId="0" applyFont="1" applyFill="1" applyBorder="1" applyAlignment="1">
      <alignment horizontal="center" vertical="center"/>
    </xf>
    <xf numFmtId="1" fontId="22" fillId="0" borderId="7" xfId="0" applyNumberFormat="1" applyFont="1" applyBorder="1" applyAlignment="1">
      <alignment horizontal="center" vertical="center"/>
    </xf>
    <xf numFmtId="1" fontId="22" fillId="5" borderId="16" xfId="0" applyNumberFormat="1" applyFont="1" applyFill="1" applyBorder="1" applyAlignment="1">
      <alignment horizontal="center" vertical="center"/>
    </xf>
    <xf numFmtId="177" fontId="18" fillId="0" borderId="12" xfId="0" applyNumberFormat="1" applyFont="1" applyBorder="1" applyAlignment="1">
      <alignment horizontal="left"/>
    </xf>
    <xf numFmtId="167" fontId="18" fillId="5" borderId="11" xfId="0" applyNumberFormat="1" applyFont="1" applyFill="1" applyBorder="1" applyAlignment="1">
      <alignment horizontal="right"/>
    </xf>
    <xf numFmtId="167" fontId="18" fillId="5" borderId="17" xfId="0" applyNumberFormat="1" applyFont="1" applyFill="1" applyBorder="1" applyAlignment="1">
      <alignment horizontal="right"/>
    </xf>
    <xf numFmtId="177" fontId="18" fillId="0" borderId="12" xfId="0" quotePrefix="1" applyNumberFormat="1" applyFont="1" applyBorder="1" applyAlignment="1">
      <alignment horizontal="left"/>
    </xf>
    <xf numFmtId="167" fontId="18" fillId="5" borderId="13" xfId="0" applyNumberFormat="1" applyFont="1" applyFill="1" applyBorder="1" applyAlignment="1">
      <alignment horizontal="right"/>
    </xf>
    <xf numFmtId="167" fontId="18" fillId="5" borderId="14" xfId="0" applyNumberFormat="1" applyFont="1" applyFill="1" applyBorder="1" applyAlignment="1">
      <alignment horizontal="right"/>
    </xf>
    <xf numFmtId="0" fontId="18" fillId="0" borderId="5" xfId="0" applyFont="1" applyBorder="1" applyAlignment="1">
      <alignment horizontal="left"/>
    </xf>
    <xf numFmtId="0" fontId="37" fillId="0" borderId="0" xfId="0" applyFont="1" applyAlignment="1">
      <alignment horizontal="left" wrapText="1"/>
    </xf>
    <xf numFmtId="0" fontId="11" fillId="0" borderId="0" xfId="0" applyFont="1" applyAlignment="1">
      <alignment horizontal="left" wrapText="1"/>
    </xf>
    <xf numFmtId="0" fontId="11" fillId="0" borderId="0" xfId="0" applyFont="1" applyAlignment="1">
      <alignment horizontal="justify" wrapText="1"/>
    </xf>
    <xf numFmtId="0" fontId="11" fillId="0" borderId="0" xfId="0" applyFont="1"/>
    <xf numFmtId="0" fontId="0" fillId="0" borderId="1" xfId="0" applyBorder="1" applyAlignment="1">
      <alignment horizontal="right"/>
    </xf>
    <xf numFmtId="0" fontId="0" fillId="0" borderId="0" xfId="0" applyAlignment="1">
      <alignment horizontal="left" vertical="top"/>
    </xf>
    <xf numFmtId="0" fontId="12" fillId="0" borderId="0" xfId="0" applyFont="1" applyAlignment="1">
      <alignment horizontal="left" vertical="top"/>
    </xf>
    <xf numFmtId="0" fontId="0" fillId="0" borderId="0" xfId="0" applyAlignment="1">
      <alignment horizontal="justify" vertical="top"/>
    </xf>
    <xf numFmtId="0" fontId="9" fillId="0" borderId="0" xfId="0" applyFont="1" applyAlignment="1">
      <alignment horizontal="justify" vertical="top" wrapText="1"/>
    </xf>
    <xf numFmtId="0" fontId="0" fillId="0" borderId="0" xfId="0" applyAlignment="1">
      <alignment horizontal="justify"/>
    </xf>
    <xf numFmtId="0" fontId="38" fillId="0" borderId="0" xfId="0" applyFont="1" applyAlignment="1">
      <alignment horizontal="justify" vertical="top" wrapText="1"/>
    </xf>
    <xf numFmtId="0" fontId="3" fillId="0" borderId="0" xfId="0" applyFont="1" applyAlignment="1">
      <alignment horizontal="left" vertical="top"/>
    </xf>
    <xf numFmtId="0" fontId="9" fillId="0" borderId="0" xfId="0" applyFont="1" applyAlignment="1">
      <alignment horizontal="left" vertical="top" wrapText="1"/>
    </xf>
    <xf numFmtId="0" fontId="0" fillId="0" borderId="0" xfId="0" applyAlignment="1">
      <alignment horizontal="justify" vertical="top" wrapText="1"/>
    </xf>
    <xf numFmtId="0" fontId="4" fillId="0" borderId="0" xfId="0" applyFont="1" applyAlignment="1">
      <alignment horizontal="left" vertical="top" wrapText="1"/>
    </xf>
    <xf numFmtId="0" fontId="9" fillId="0" borderId="0" xfId="0" applyFont="1" applyAlignment="1">
      <alignment horizontal="left" vertical="top"/>
    </xf>
    <xf numFmtId="0" fontId="39" fillId="0" borderId="0" xfId="0" applyFont="1" applyAlignment="1">
      <alignment horizontal="left" vertical="top"/>
    </xf>
    <xf numFmtId="0" fontId="0" fillId="0" borderId="0" xfId="0" applyAlignment="1">
      <alignment horizontal="left" vertical="top" wrapText="1"/>
    </xf>
    <xf numFmtId="0" fontId="1" fillId="0" borderId="0" xfId="0" applyFont="1" applyAlignment="1">
      <alignment horizontal="left" vertical="top"/>
    </xf>
    <xf numFmtId="178" fontId="40" fillId="5" borderId="1" xfId="2" applyNumberFormat="1" applyFont="1" applyFill="1" applyBorder="1" applyAlignment="1">
      <alignment horizontal="right" vertical="center"/>
    </xf>
    <xf numFmtId="0" fontId="9" fillId="5" borderId="0" xfId="3" applyFont="1" applyFill="1"/>
    <xf numFmtId="0" fontId="43" fillId="5" borderId="0" xfId="4" applyFont="1" applyFill="1"/>
    <xf numFmtId="0" fontId="44" fillId="0" borderId="0" xfId="5" applyFont="1" applyAlignment="1">
      <alignment horizontal="right" readingOrder="1"/>
    </xf>
    <xf numFmtId="0" fontId="45" fillId="5" borderId="0" xfId="4" applyFont="1" applyFill="1"/>
    <xf numFmtId="0" fontId="43" fillId="5" borderId="0" xfId="4" applyFont="1" applyFill="1" applyAlignment="1">
      <alignment horizontal="justify" vertical="top" wrapText="1"/>
    </xf>
    <xf numFmtId="0" fontId="43" fillId="5" borderId="0" xfId="4" applyFont="1" applyFill="1" applyAlignment="1">
      <alignment horizontal="left" wrapText="1"/>
    </xf>
    <xf numFmtId="0" fontId="48" fillId="5" borderId="0" xfId="6" applyFont="1" applyFill="1" applyAlignment="1">
      <alignment horizontal="left" wrapText="1"/>
    </xf>
    <xf numFmtId="0" fontId="3" fillId="0" borderId="1" xfId="7" applyBorder="1" applyAlignment="1">
      <alignment horizontal="right" vertical="center"/>
    </xf>
    <xf numFmtId="0" fontId="3" fillId="0" borderId="0" xfId="7"/>
    <xf numFmtId="0" fontId="3" fillId="0" borderId="0" xfId="7" applyAlignment="1">
      <alignment horizontal="right" vertical="center"/>
    </xf>
    <xf numFmtId="0" fontId="3" fillId="0" borderId="0" xfId="7" applyAlignment="1">
      <alignment horizontal="left" vertical="top"/>
    </xf>
    <xf numFmtId="0" fontId="12" fillId="0" borderId="0" xfId="2" applyFont="1" applyAlignment="1">
      <alignment horizontal="left" vertical="top"/>
    </xf>
    <xf numFmtId="0" fontId="40" fillId="5" borderId="0" xfId="4" applyFont="1" applyFill="1" applyAlignment="1">
      <alignment horizontal="justify" vertical="top" wrapText="1"/>
    </xf>
    <xf numFmtId="0" fontId="4" fillId="5" borderId="0" xfId="6" applyFont="1" applyFill="1" applyAlignment="1">
      <alignment horizontal="left" wrapText="1"/>
    </xf>
    <xf numFmtId="0" fontId="2" fillId="0" borderId="0" xfId="8" applyFont="1" applyAlignment="1">
      <alignment horizontal="left" vertical="top"/>
    </xf>
    <xf numFmtId="0" fontId="1" fillId="0" borderId="0" xfId="8" applyFont="1" applyAlignment="1">
      <alignment horizontal="left" vertical="top"/>
    </xf>
    <xf numFmtId="0" fontId="4" fillId="0" borderId="0" xfId="9" applyFont="1" applyAlignment="1">
      <alignment horizontal="left" vertical="top" wrapText="1"/>
    </xf>
    <xf numFmtId="0" fontId="12" fillId="0" borderId="0" xfId="7" applyFont="1" applyAlignment="1">
      <alignment horizontal="left" vertical="top"/>
    </xf>
    <xf numFmtId="0" fontId="9" fillId="0" borderId="0" xfId="7" applyFont="1" applyAlignment="1">
      <alignment horizontal="justify" vertical="top" wrapText="1"/>
    </xf>
    <xf numFmtId="0" fontId="3" fillId="0" borderId="0" xfId="7" applyAlignment="1">
      <alignment horizontal="left" vertical="top" wrapText="1"/>
    </xf>
    <xf numFmtId="0" fontId="3" fillId="0" borderId="0" xfId="7" applyAlignment="1">
      <alignment horizontal="justify" vertical="top" wrapText="1"/>
    </xf>
    <xf numFmtId="0" fontId="48" fillId="0" borderId="0" xfId="10" applyFont="1" applyAlignment="1" applyProtection="1">
      <alignment horizontal="left" vertical="top" wrapText="1"/>
    </xf>
    <xf numFmtId="0" fontId="11" fillId="0" borderId="0" xfId="7" applyFont="1" applyAlignment="1">
      <alignment horizontal="justify" vertical="top" wrapText="1"/>
    </xf>
    <xf numFmtId="0" fontId="3" fillId="0" borderId="0" xfId="7" applyAlignment="1">
      <alignment horizontal="justify" vertical="top"/>
    </xf>
    <xf numFmtId="0" fontId="48" fillId="0" borderId="0" xfId="10" applyFont="1" applyAlignment="1" applyProtection="1">
      <alignment horizontal="justify" vertical="top" wrapText="1"/>
    </xf>
    <xf numFmtId="0" fontId="3" fillId="0" borderId="0" xfId="7" applyAlignment="1">
      <alignment horizontal="justify"/>
    </xf>
    <xf numFmtId="0" fontId="4" fillId="0" borderId="0" xfId="10" applyAlignment="1" applyProtection="1">
      <alignment horizontal="justify" vertical="top" wrapText="1"/>
    </xf>
    <xf numFmtId="0" fontId="9" fillId="0" borderId="0" xfId="7" applyFont="1" applyAlignment="1">
      <alignment horizontal="left" vertical="top" wrapText="1"/>
    </xf>
    <xf numFmtId="0" fontId="4" fillId="0" borderId="0" xfId="9" applyFont="1" applyAlignment="1">
      <alignment vertical="top" wrapText="1"/>
    </xf>
    <xf numFmtId="0" fontId="42" fillId="0" borderId="1" xfId="5" applyBorder="1" applyAlignment="1">
      <alignment horizontal="right"/>
    </xf>
    <xf numFmtId="0" fontId="42" fillId="0" borderId="1" xfId="5" applyBorder="1" applyAlignment="1">
      <alignment horizontal="right" vertical="center"/>
    </xf>
    <xf numFmtId="0" fontId="42" fillId="0" borderId="0" xfId="5"/>
    <xf numFmtId="0" fontId="1" fillId="0" borderId="0" xfId="5" applyFont="1" applyAlignment="1">
      <alignment horizontal="right" vertical="center"/>
    </xf>
    <xf numFmtId="0" fontId="42" fillId="0" borderId="0" xfId="5" applyAlignment="1">
      <alignment horizontal="left" vertical="top"/>
    </xf>
    <xf numFmtId="0" fontId="12" fillId="0" borderId="0" xfId="5" applyFont="1" applyAlignment="1">
      <alignment horizontal="left" vertical="top" wrapText="1"/>
    </xf>
    <xf numFmtId="0" fontId="44" fillId="0" borderId="0" xfId="5" applyFont="1" applyAlignment="1">
      <alignment horizontal="justify" vertical="top" wrapText="1"/>
    </xf>
    <xf numFmtId="0" fontId="43" fillId="0" borderId="0" xfId="5" applyFont="1" applyAlignment="1">
      <alignment horizontal="left" vertical="top" wrapText="1"/>
    </xf>
    <xf numFmtId="0" fontId="49" fillId="0" borderId="0" xfId="5" applyFont="1" applyAlignment="1">
      <alignment horizontal="justify" vertical="top" wrapText="1"/>
    </xf>
    <xf numFmtId="0" fontId="2" fillId="0" borderId="0" xfId="5" applyFont="1" applyAlignment="1">
      <alignment horizontal="left" vertical="top"/>
    </xf>
    <xf numFmtId="0" fontId="1" fillId="0" borderId="0" xfId="5" applyFont="1" applyAlignment="1">
      <alignment horizontal="left" vertical="top"/>
    </xf>
    <xf numFmtId="0" fontId="50" fillId="0" borderId="0" xfId="5" applyFont="1"/>
    <xf numFmtId="0" fontId="0" fillId="0" borderId="0" xfId="0" applyAlignment="1">
      <alignment horizontal="center"/>
    </xf>
    <xf numFmtId="1" fontId="0" fillId="0" borderId="0" xfId="0" applyNumberFormat="1"/>
    <xf numFmtId="165" fontId="0" fillId="6" borderId="0" xfId="0" applyNumberFormat="1" applyFill="1"/>
    <xf numFmtId="165" fontId="0" fillId="7" borderId="0" xfId="0" applyNumberFormat="1" applyFill="1"/>
    <xf numFmtId="165" fontId="0" fillId="0" borderId="0" xfId="0" applyNumberFormat="1"/>
    <xf numFmtId="1" fontId="0" fillId="0" borderId="0" xfId="0" applyNumberFormat="1" applyAlignment="1">
      <alignment horizontal="left" vertical="top"/>
    </xf>
    <xf numFmtId="164" fontId="0" fillId="0" borderId="0" xfId="0" applyNumberFormat="1"/>
    <xf numFmtId="17" fontId="0" fillId="0" borderId="0" xfId="0" applyNumberFormat="1" applyAlignment="1">
      <alignment horizontal="center" vertical="center"/>
    </xf>
    <xf numFmtId="165" fontId="0" fillId="0" borderId="0" xfId="0" applyNumberFormat="1" applyAlignment="1">
      <alignment horizontal="center"/>
    </xf>
    <xf numFmtId="0" fontId="0" fillId="0" borderId="0" xfId="0" applyAlignment="1">
      <alignment horizontal="center" vertical="center" wrapText="1"/>
    </xf>
    <xf numFmtId="0" fontId="0" fillId="0" borderId="0" xfId="0" applyAlignment="1">
      <alignment horizontal="center" vertical="center" wrapText="1"/>
    </xf>
    <xf numFmtId="164" fontId="0" fillId="8" borderId="0" xfId="0" applyNumberFormat="1" applyFill="1"/>
    <xf numFmtId="3" fontId="0" fillId="8" borderId="0" xfId="0" applyNumberFormat="1" applyFill="1" applyAlignment="1">
      <alignment horizontal="right"/>
    </xf>
    <xf numFmtId="17" fontId="0" fillId="0" borderId="0" xfId="0" applyNumberFormat="1"/>
    <xf numFmtId="17" fontId="0" fillId="8" borderId="0" xfId="0" applyNumberFormat="1" applyFill="1"/>
    <xf numFmtId="165" fontId="0" fillId="9" borderId="0" xfId="0" applyNumberFormat="1" applyFill="1"/>
    <xf numFmtId="17" fontId="0" fillId="9" borderId="0" xfId="0" applyNumberFormat="1" applyFill="1"/>
    <xf numFmtId="3" fontId="0" fillId="8" borderId="0" xfId="0" quotePrefix="1" applyNumberFormat="1" applyFill="1" applyAlignment="1">
      <alignment horizontal="right"/>
    </xf>
    <xf numFmtId="0" fontId="9" fillId="5" borderId="35" xfId="11" applyFont="1" applyFill="1" applyBorder="1"/>
    <xf numFmtId="0" fontId="9" fillId="0" borderId="0" xfId="11" applyFont="1"/>
    <xf numFmtId="0" fontId="8" fillId="0" borderId="0" xfId="12" applyBorder="1" applyAlignment="1" applyProtection="1">
      <alignment horizontal="right"/>
    </xf>
    <xf numFmtId="0" fontId="51" fillId="0" borderId="0" xfId="11" applyFont="1" applyAlignment="1">
      <alignment horizontal="left" indent="10"/>
    </xf>
    <xf numFmtId="0" fontId="3" fillId="0" borderId="0" xfId="11" applyAlignment="1">
      <alignment horizontal="left"/>
    </xf>
    <xf numFmtId="0" fontId="18" fillId="5" borderId="0" xfId="11" applyFont="1" applyFill="1" applyAlignment="1">
      <alignment horizontal="right"/>
    </xf>
    <xf numFmtId="0" fontId="3" fillId="0" borderId="0" xfId="11" applyAlignment="1">
      <alignment horizontal="left" vertical="top" wrapText="1"/>
    </xf>
    <xf numFmtId="0" fontId="10" fillId="0" borderId="0" xfId="11" applyFont="1"/>
    <xf numFmtId="0" fontId="16" fillId="0" borderId="0" xfId="11" applyFont="1"/>
    <xf numFmtId="0" fontId="33" fillId="0" borderId="0" xfId="11" applyFont="1" applyAlignment="1">
      <alignment horizontal="left"/>
    </xf>
    <xf numFmtId="0" fontId="3" fillId="5" borderId="0" xfId="11" applyFill="1" applyAlignment="1">
      <alignment horizontal="left" wrapText="1"/>
    </xf>
    <xf numFmtId="0" fontId="11" fillId="5" borderId="0" xfId="11" applyFont="1" applyFill="1" applyAlignment="1">
      <alignment horizontal="left" wrapText="1"/>
    </xf>
    <xf numFmtId="0" fontId="33" fillId="0" borderId="0" xfId="5" applyFont="1"/>
    <xf numFmtId="0" fontId="52" fillId="5" borderId="0" xfId="12" applyFont="1" applyFill="1" applyAlignment="1" applyProtection="1">
      <alignment vertical="top" wrapText="1"/>
    </xf>
    <xf numFmtId="0" fontId="32" fillId="0" borderId="0" xfId="5" applyFont="1" applyAlignment="1">
      <alignment horizontal="center"/>
    </xf>
    <xf numFmtId="0" fontId="32" fillId="0" borderId="0" xfId="11" applyFont="1" applyAlignment="1">
      <alignment horizontal="left"/>
    </xf>
    <xf numFmtId="0" fontId="53" fillId="0" borderId="0" xfId="5" applyFont="1" applyAlignment="1">
      <alignment horizontal="left" indent="10"/>
    </xf>
    <xf numFmtId="0" fontId="8" fillId="0" borderId="0" xfId="12" applyFill="1" applyAlignment="1" applyProtection="1">
      <alignment horizontal="left" vertical="top" wrapText="1" indent="2"/>
    </xf>
    <xf numFmtId="0" fontId="8" fillId="0" borderId="0" xfId="12" applyAlignment="1" applyProtection="1">
      <alignment horizontal="left" vertical="top" wrapText="1"/>
    </xf>
    <xf numFmtId="0" fontId="3" fillId="0" borderId="0" xfId="11"/>
    <xf numFmtId="0" fontId="8" fillId="5" borderId="0" xfId="12" applyFill="1" applyBorder="1" applyAlignment="1" applyProtection="1">
      <alignment horizontal="left" vertical="top" wrapText="1" indent="2"/>
    </xf>
    <xf numFmtId="0" fontId="51" fillId="0" borderId="0" xfId="5" applyFont="1" applyAlignment="1">
      <alignment horizontal="left" vertical="top" wrapText="1" indent="2"/>
    </xf>
    <xf numFmtId="0" fontId="53" fillId="0" borderId="0" xfId="5" applyFont="1" applyAlignment="1">
      <alignment horizontal="center"/>
    </xf>
    <xf numFmtId="0" fontId="3" fillId="0" borderId="0" xfId="11" applyAlignment="1">
      <alignment horizontal="left" indent="3"/>
    </xf>
    <xf numFmtId="0" fontId="8" fillId="0" borderId="0" xfId="12" applyFill="1" applyBorder="1" applyAlignment="1" applyProtection="1">
      <alignment horizontal="left" vertical="top" wrapText="1" indent="2"/>
    </xf>
    <xf numFmtId="0" fontId="11" fillId="0" borderId="0" xfId="11" applyFont="1" applyAlignment="1">
      <alignment horizontal="left" vertical="top" wrapText="1"/>
    </xf>
    <xf numFmtId="0" fontId="8" fillId="0" borderId="0" xfId="12" applyFill="1" applyAlignment="1" applyProtection="1">
      <alignment horizontal="left" wrapText="1" indent="2"/>
    </xf>
    <xf numFmtId="0" fontId="8" fillId="0" borderId="0" xfId="12" applyAlignment="1" applyProtection="1">
      <alignment horizontal="left" wrapText="1" indent="2"/>
    </xf>
    <xf numFmtId="0" fontId="8" fillId="0" borderId="0" xfId="12" applyAlignment="1" applyProtection="1">
      <alignment wrapText="1"/>
    </xf>
    <xf numFmtId="0" fontId="8" fillId="0" borderId="0" xfId="12" applyAlignment="1" applyProtection="1">
      <alignment horizontal="left" vertical="center" indent="2"/>
    </xf>
    <xf numFmtId="0" fontId="8" fillId="0" borderId="0" xfId="12" applyFill="1" applyAlignment="1" applyProtection="1">
      <alignment horizontal="left" indent="2"/>
    </xf>
    <xf numFmtId="0" fontId="8" fillId="0" borderId="0" xfId="12" applyFill="1" applyAlignment="1" applyProtection="1">
      <alignment horizontal="left" wrapText="1" indent="2"/>
    </xf>
    <xf numFmtId="0" fontId="8" fillId="0" borderId="0" xfId="12" applyFill="1" applyAlignment="1" applyProtection="1">
      <alignment horizontal="left" indent="2"/>
    </xf>
    <xf numFmtId="0" fontId="8" fillId="0" borderId="0" xfId="12" applyFill="1" applyAlignment="1" applyProtection="1"/>
    <xf numFmtId="0" fontId="8" fillId="0" borderId="0" xfId="12" applyAlignment="1" applyProtection="1"/>
    <xf numFmtId="0" fontId="8" fillId="0" borderId="0" xfId="12" applyFill="1" applyAlignment="1" applyProtection="1"/>
    <xf numFmtId="0" fontId="8" fillId="0" borderId="0" xfId="12" applyFill="1" applyAlignment="1" applyProtection="1">
      <alignment wrapText="1"/>
    </xf>
    <xf numFmtId="0" fontId="42" fillId="0" borderId="0" xfId="5" applyAlignment="1">
      <alignment wrapText="1"/>
    </xf>
    <xf numFmtId="0" fontId="3" fillId="0" borderId="0" xfId="11" applyAlignment="1">
      <alignment wrapText="1"/>
    </xf>
    <xf numFmtId="0" fontId="9" fillId="0" borderId="0" xfId="11" applyFont="1" applyAlignment="1">
      <alignment horizontal="left"/>
    </xf>
    <xf numFmtId="0" fontId="8" fillId="0" borderId="0" xfId="12" applyFill="1" applyAlignment="1" applyProtection="1">
      <alignment horizontal="left"/>
    </xf>
    <xf numFmtId="0" fontId="8" fillId="0" borderId="0" xfId="12" applyFill="1" applyBorder="1" applyAlignment="1" applyProtection="1">
      <alignment horizontal="left" wrapText="1" indent="2"/>
    </xf>
    <xf numFmtId="0" fontId="8" fillId="0" borderId="0" xfId="12" applyFill="1" applyBorder="1" applyAlignment="1" applyProtection="1">
      <alignment horizontal="left" wrapText="1"/>
    </xf>
    <xf numFmtId="0" fontId="8" fillId="0" borderId="0" xfId="12" applyFill="1" applyAlignment="1" applyProtection="1">
      <alignment horizontal="left" wrapText="1"/>
    </xf>
    <xf numFmtId="0" fontId="3" fillId="0" borderId="0" xfId="5" applyFont="1" applyAlignment="1">
      <alignment horizontal="left"/>
    </xf>
    <xf numFmtId="0" fontId="3" fillId="0" borderId="0" xfId="11" applyAlignment="1">
      <alignment horizontal="left" wrapText="1"/>
    </xf>
    <xf numFmtId="0" fontId="8" fillId="0" borderId="0" xfId="12" applyFill="1" applyAlignment="1" applyProtection="1">
      <alignment horizontal="left"/>
    </xf>
    <xf numFmtId="167" fontId="18" fillId="0" borderId="27" xfId="0" applyNumberFormat="1" applyFont="1" applyBorder="1" applyAlignment="1">
      <alignment horizontal="right"/>
    </xf>
    <xf numFmtId="167" fontId="18" fillId="0" borderId="26" xfId="0" applyNumberFormat="1" applyFont="1" applyBorder="1" applyAlignment="1">
      <alignment horizontal="right"/>
    </xf>
    <xf numFmtId="167" fontId="18" fillId="0" borderId="30" xfId="0" applyNumberFormat="1" applyFont="1" applyBorder="1" applyAlignment="1">
      <alignment horizontal="right"/>
    </xf>
    <xf numFmtId="167" fontId="18" fillId="0" borderId="32" xfId="0" applyNumberFormat="1" applyFont="1" applyBorder="1" applyAlignment="1">
      <alignment horizontal="right"/>
    </xf>
    <xf numFmtId="167" fontId="18" fillId="0" borderId="28" xfId="0" applyNumberFormat="1" applyFont="1" applyBorder="1" applyAlignment="1">
      <alignment horizontal="right"/>
    </xf>
    <xf numFmtId="168" fontId="18" fillId="5" borderId="0" xfId="0" applyNumberFormat="1" applyFont="1" applyFill="1" applyAlignment="1">
      <alignment horizontal="right"/>
    </xf>
    <xf numFmtId="168" fontId="18" fillId="5" borderId="26" xfId="0" applyNumberFormat="1" applyFont="1" applyFill="1" applyBorder="1" applyAlignment="1">
      <alignment horizontal="right"/>
    </xf>
    <xf numFmtId="168" fontId="18" fillId="0" borderId="30" xfId="0" applyNumberFormat="1" applyFont="1" applyBorder="1" applyAlignment="1">
      <alignment horizontal="right"/>
    </xf>
    <xf numFmtId="168" fontId="18" fillId="0" borderId="32" xfId="0" applyNumberFormat="1" applyFont="1" applyBorder="1" applyAlignment="1">
      <alignment horizontal="right"/>
    </xf>
    <xf numFmtId="168" fontId="18" fillId="5" borderId="28" xfId="0" applyNumberFormat="1" applyFont="1" applyFill="1" applyBorder="1" applyAlignment="1">
      <alignment horizontal="right"/>
    </xf>
    <xf numFmtId="167" fontId="18" fillId="5" borderId="0" xfId="0" applyNumberFormat="1" applyFont="1" applyFill="1" applyAlignment="1">
      <alignment horizontal="right"/>
    </xf>
    <xf numFmtId="167" fontId="18" fillId="5" borderId="27" xfId="0" applyNumberFormat="1" applyFont="1" applyFill="1" applyBorder="1" applyAlignment="1">
      <alignment horizontal="right"/>
    </xf>
    <xf numFmtId="167" fontId="18" fillId="5" borderId="3" xfId="0" applyNumberFormat="1" applyFont="1" applyFill="1" applyBorder="1" applyAlignment="1">
      <alignment horizontal="right"/>
    </xf>
    <xf numFmtId="167" fontId="18" fillId="5" borderId="34" xfId="0" applyNumberFormat="1" applyFont="1" applyFill="1" applyBorder="1" applyAlignment="1">
      <alignment horizontal="right"/>
    </xf>
    <xf numFmtId="168" fontId="18" fillId="0" borderId="14" xfId="0" applyNumberFormat="1" applyFont="1" applyBorder="1" applyAlignment="1">
      <alignment horizontal="right" vertical="center"/>
    </xf>
    <xf numFmtId="179" fontId="18" fillId="0" borderId="11" xfId="0" applyNumberFormat="1" applyFont="1" applyBorder="1" applyAlignment="1">
      <alignment horizontal="right" vertical="center"/>
    </xf>
    <xf numFmtId="179" fontId="18" fillId="0" borderId="0" xfId="0" applyNumberFormat="1" applyFont="1" applyAlignment="1">
      <alignment horizontal="right" vertical="center"/>
    </xf>
    <xf numFmtId="179" fontId="18" fillId="0" borderId="17" xfId="0" applyNumberFormat="1" applyFont="1" applyBorder="1" applyAlignment="1">
      <alignment horizontal="right" vertical="center"/>
    </xf>
    <xf numFmtId="179" fontId="18" fillId="0" borderId="13" xfId="0" applyNumberFormat="1" applyFont="1" applyBorder="1" applyAlignment="1">
      <alignment horizontal="right" vertical="center"/>
    </xf>
    <xf numFmtId="179" fontId="18" fillId="0" borderId="3" xfId="0" applyNumberFormat="1" applyFont="1" applyBorder="1" applyAlignment="1">
      <alignment horizontal="right" vertical="center"/>
    </xf>
    <xf numFmtId="179" fontId="18" fillId="0" borderId="14" xfId="0" applyNumberFormat="1" applyFont="1" applyBorder="1" applyAlignment="1">
      <alignment horizontal="right" vertical="center"/>
    </xf>
  </cellXfs>
  <cellStyles count="13">
    <cellStyle name="Hyperlink 3 3" xfId="9" xr:uid="{874C783E-DA46-4EB6-B611-9E41F8179E25}"/>
    <cellStyle name="Link" xfId="1" builtinId="8"/>
    <cellStyle name="Link 2" xfId="6" xr:uid="{35024C62-02A4-4F28-BCA3-36FC88F8FFAD}"/>
    <cellStyle name="Link 2 2" xfId="12" xr:uid="{AB734D88-324C-41BB-9705-231CBFBF3176}"/>
    <cellStyle name="Link 3" xfId="10" xr:uid="{355D5CC3-9396-49E4-8A05-B0EE7D2A4782}"/>
    <cellStyle name="Standard" xfId="0" builtinId="0"/>
    <cellStyle name="Standard 2" xfId="7" xr:uid="{0DB7335A-616B-46E4-B218-3F0E87A9BFF2}"/>
    <cellStyle name="Standard 2 2" xfId="11" xr:uid="{B8AFBAD0-66D3-4D82-AC14-21AA8C344C29}"/>
    <cellStyle name="Standard 2 4" xfId="5" xr:uid="{F2303965-E419-4F78-AC13-C9C0A32A01F9}"/>
    <cellStyle name="Standard 24" xfId="8" xr:uid="{39B7C358-92E3-4752-A0C3-45B9CF78F57A}"/>
    <cellStyle name="Standard 3 4" xfId="2" xr:uid="{369ED65C-F197-42EF-A872-5B7BFE33CD2D}"/>
    <cellStyle name="Standard 8" xfId="4" xr:uid="{9FB5529D-D361-46EC-A6FB-EDD8FDC5EDED}"/>
    <cellStyle name="Standard_Vorlage Publikation" xfId="3" xr:uid="{6465532D-A199-4C18-9883-F8106BB7BA9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image" Target="../media/image5.png"/></Relationships>
</file>

<file path=xl/charts/_rels/chart2.xml.rels><?xml version="1.0" encoding="UTF-8" standalone="yes"?>
<Relationships xmlns="http://schemas.openxmlformats.org/package/2006/relationships"><Relationship Id="rId1" Type="http://schemas.openxmlformats.org/officeDocument/2006/relationships/image" Target="../media/image5.png"/></Relationships>
</file>

<file path=xl/charts/_rels/chart3.xml.rels><?xml version="1.0" encoding="UTF-8" standalone="yes"?>
<Relationships xmlns="http://schemas.openxmlformats.org/package/2006/relationships"><Relationship Id="rId1" Type="http://schemas.openxmlformats.org/officeDocument/2006/relationships/image" Target="../media/image5.png"/></Relationships>
</file>

<file path=xl/charts/_rels/chart4.xml.rels><?xml version="1.0" encoding="UTF-8" standalone="yes"?>
<Relationships xmlns="http://schemas.openxmlformats.org/package/2006/relationships"><Relationship Id="rId1" Type="http://schemas.openxmlformats.org/officeDocument/2006/relationships/image" Target="../media/image5.png"/></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9278131634819531E-2"/>
          <c:y val="3.40135455096085E-2"/>
          <c:w val="0.90764331210191085"/>
          <c:h val="0.93878174679625559"/>
        </c:manualLayout>
      </c:layout>
      <c:barChart>
        <c:barDir val="bar"/>
        <c:grouping val="clustered"/>
        <c:varyColors val="0"/>
        <c:ser>
          <c:idx val="0"/>
          <c:order val="0"/>
          <c:spPr>
            <a:solidFill>
              <a:srgbClr val="969696"/>
            </a:solidFill>
            <a:ln w="25400">
              <a:noFill/>
            </a:ln>
          </c:spPr>
          <c:invertIfNegative val="0"/>
          <c:dLbls>
            <c:dLbl>
              <c:idx val="0"/>
              <c:tx>
                <c:strRef>
                  <c:f>Daten_Diagramme!$D$6</c:f>
                  <c:strCache>
                    <c:ptCount val="1"/>
                    <c:pt idx="0">
                      <c:v>-0.3</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{C756AFF6-E34B-4311-8EA6-4C54270DFF95}</c15:txfldGUID>
                      <c15:f>Daten_Diagramme!$D$6</c15:f>
                      <c15:dlblFieldTableCache>
                        <c:ptCount val="1"/>
                        <c:pt idx="0">
                          <c:v>-0.3</c:v>
                        </c:pt>
                      </c15:dlblFieldTableCache>
                    </c15:dlblFTEntry>
                  </c15:dlblFieldTable>
                  <c15:showDataLabelsRange val="0"/>
                </c:ext>
                <c:ext xmlns:c16="http://schemas.microsoft.com/office/drawing/2014/chart" uri="{C3380CC4-5D6E-409C-BE32-E72D297353CC}">
                  <c16:uniqueId val="{00000000-7614-4E43-BC90-E8020983AF2E}"/>
                </c:ext>
              </c:extLst>
            </c:dLbl>
            <c:dLbl>
              <c:idx val="1"/>
              <c:tx>
                <c:strRef>
                  <c:f>Daten_Diagramme!$D$7</c:f>
                  <c:strCache>
                    <c:ptCount val="1"/>
                    <c:pt idx="0">
                      <c:v>-0.1</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{B8B81578-9A94-4B10-BCDE-B6FA252D470F}</c15:txfldGUID>
                      <c15:f>Daten_Diagramme!$D$7</c15:f>
                      <c15:dlblFieldTableCache>
                        <c:ptCount val="1"/>
                        <c:pt idx="0">
                          <c:v>-0.1</c:v>
                        </c:pt>
                      </c15:dlblFieldTableCache>
                    </c15:dlblFTEntry>
                  </c15:dlblFieldTable>
                  <c15:showDataLabelsRange val="0"/>
                </c:ext>
                <c:ext xmlns:c16="http://schemas.microsoft.com/office/drawing/2014/chart" uri="{C3380CC4-5D6E-409C-BE32-E72D297353CC}">
                  <c16:uniqueId val="{00000001-7614-4E43-BC90-E8020983AF2E}"/>
                </c:ext>
              </c:extLst>
            </c:dLbl>
            <c:dLbl>
              <c:idx val="2"/>
              <c:tx>
                <c:strRef>
                  <c:f>Daten_Diagramme!$D$8</c:f>
                  <c:strCache>
                    <c:ptCount val="1"/>
                    <c:pt idx="0">
                      <c:v>0.0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{0EE14CBB-DEC8-4AF7-A2DC-DD881019C30B}</c15:txfldGUID>
                      <c15:f>Daten_Diagramme!$D$8</c15:f>
                      <c15:dlblFieldTableCache>
                        <c:ptCount val="1"/>
                        <c:pt idx="0">
                          <c:v>0.0</c:v>
                        </c:pt>
                      </c15:dlblFieldTableCache>
                    </c15:dlblFTEntry>
                  </c15:dlblFieldTable>
                  <c15:showDataLabelsRange val="0"/>
                </c:ext>
                <c:ext xmlns:c16="http://schemas.microsoft.com/office/drawing/2014/chart" uri="{C3380CC4-5D6E-409C-BE32-E72D297353CC}">
                  <c16:uniqueId val="{00000002-7614-4E43-BC90-E8020983AF2E}"/>
                </c:ext>
              </c:extLst>
            </c:dLbl>
            <c:dLbl>
              <c:idx val="3"/>
              <c:tx>
                <c:strRef>
                  <c:f>Daten_Diagramme!$D$9</c:f>
                  <c:strCache>
                    <c:ptCount val="1"/>
                    <c:pt idx="0">
                      <c:v>-0.1</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{1E51F067-AF8E-4A38-A940-3A5CF667290C}</c15:txfldGUID>
                      <c15:f>Daten_Diagramme!$D$9</c15:f>
                      <c15:dlblFieldTableCache>
                        <c:ptCount val="1"/>
                        <c:pt idx="0">
                          <c:v>-0.1</c:v>
                        </c:pt>
                      </c15:dlblFieldTableCache>
                    </c15:dlblFTEntry>
                  </c15:dlblFieldTable>
                  <c15:showDataLabelsRange val="0"/>
                </c:ext>
                <c:ext xmlns:c16="http://schemas.microsoft.com/office/drawing/2014/chart" uri="{C3380CC4-5D6E-409C-BE32-E72D297353CC}">
                  <c16:uniqueId val="{00000003-7614-4E43-BC90-E8020983AF2E}"/>
                </c:ext>
              </c:extLst>
            </c:dLbl>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Daten_Diagramme!$B$6:$B$9</c:f>
              <c:numCache>
                <c:formatCode>#,#00</c:formatCode>
                <c:ptCount val="4"/>
                <c:pt idx="0">
                  <c:v>-0.25302686341278852</c:v>
                </c:pt>
                <c:pt idx="1">
                  <c:v>-0.14277803297437663</c:v>
                </c:pt>
                <c:pt idx="2">
                  <c:v>2.0004637946786547E-2</c:v>
                </c:pt>
                <c:pt idx="3">
                  <c:v>-9.3722224403616675E-2</c:v>
                </c:pt>
              </c:numCache>
            </c:numRef>
          </c:val>
          <c:extLst>
            <c:ext xmlns:c16="http://schemas.microsoft.com/office/drawing/2014/chart" uri="{C3380CC4-5D6E-409C-BE32-E72D297353CC}">
              <c16:uniqueId val="{00000004-7614-4E43-BC90-E8020983AF2E}"/>
            </c:ext>
          </c:extLst>
        </c:ser>
        <c:ser>
          <c:idx val="1"/>
          <c:order val="1"/>
          <c:spPr>
            <a:noFill/>
            <a:ln w="25400">
              <a:noFill/>
            </a:ln>
          </c:spPr>
          <c:invertIfNegative val="0"/>
          <c:dLbls>
            <c:dLbl>
              <c:idx val="0"/>
              <c:tx>
                <c:strRef>
                  <c:f>Daten_Diagramme!$F$6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{BE5E67BF-66E3-49C6-923C-33D1EB95DD2C}</c15:txfldGUID>
                      <c15:f>Daten_Diagramme!$F$6</c15:f>
                      <c15:dlblFieldTableCache>
                        <c:ptCount val="1"/>
                      </c15:dlblFieldTableCache>
                    </c15:dlblFTEntry>
                  </c15:dlblFieldTable>
                  <c15:showDataLabelsRange val="0"/>
                </c:ext>
                <c:ext xmlns:c16="http://schemas.microsoft.com/office/drawing/2014/chart" uri="{C3380CC4-5D6E-409C-BE32-E72D297353CC}">
                  <c16:uniqueId val="{00000005-7614-4E43-BC90-E8020983AF2E}"/>
                </c:ext>
              </c:extLst>
            </c:dLbl>
            <c:dLbl>
              <c:idx val="1"/>
              <c:tx>
                <c:strRef>
                  <c:f>Daten_Diagramme!$F$7</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{0DEA1F42-8D81-484D-ADA9-6F24C1ED11C9}</c15:txfldGUID>
                      <c15:f>Daten_Diagramme!$F$7</c15:f>
                      <c15:dlblFieldTableCache>
                        <c:ptCount val="1"/>
                      </c15:dlblFieldTableCache>
                    </c15:dlblFTEntry>
                  </c15:dlblFieldTable>
                  <c15:showDataLabelsRange val="0"/>
                </c:ext>
                <c:ext xmlns:c16="http://schemas.microsoft.com/office/drawing/2014/chart" uri="{C3380CC4-5D6E-409C-BE32-E72D297353CC}">
                  <c16:uniqueId val="{00000006-7614-4E43-BC90-E8020983AF2E}"/>
                </c:ext>
              </c:extLst>
            </c:dLbl>
            <c:dLbl>
              <c:idx val="2"/>
              <c:tx>
                <c:strRef>
                  <c:f>Daten_Diagramme!$F$8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{12E6499A-417C-449F-A870-CF7EF39A4289}</c15:txfldGUID>
                      <c15:f>Daten_Diagramme!$F$8</c15:f>
                      <c15:dlblFieldTableCache>
                        <c:ptCount val="1"/>
                      </c15:dlblFieldTableCache>
                    </c15:dlblFTEntry>
                  </c15:dlblFieldTable>
                  <c15:showDataLabelsRange val="0"/>
                </c:ext>
                <c:ext xmlns:c16="http://schemas.microsoft.com/office/drawing/2014/chart" uri="{C3380CC4-5D6E-409C-BE32-E72D297353CC}">
                  <c16:uniqueId val="{00000007-7614-4E43-BC90-E8020983AF2E}"/>
                </c:ext>
              </c:extLst>
            </c:dLbl>
            <c:dLbl>
              <c:idx val="3"/>
              <c:tx>
                <c:strRef>
                  <c:f>Daten_Diagramme!$F$9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{4D911C0E-97A6-4B3D-84E6-A94037D15E63}</c15:txfldGUID>
                      <c15:f>Daten_Diagramme!$F$9</c15:f>
                      <c15:dlblFieldTableCache>
                        <c:ptCount val="1"/>
                      </c15:dlblFieldTableCache>
                    </c15:dlblFTEntry>
                  </c15:dlblFieldTable>
                  <c15:showDataLabelsRange val="0"/>
                </c:ext>
                <c:ext xmlns:c16="http://schemas.microsoft.com/office/drawing/2014/chart" uri="{C3380CC4-5D6E-409C-BE32-E72D297353CC}">
                  <c16:uniqueId val="{00000008-7614-4E43-BC90-E8020983AF2E}"/>
                </c:ext>
              </c:extLst>
            </c:dLbl>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Daten_Diagramme!$H$6:$H$9</c:f>
              <c:numCache>
                <c:formatCode>#,#00</c:formatCode>
                <c:ptCount val="4"/>
                <c:pt idx="0">
                  <c:v>0</c:v>
                </c:pt>
                <c:pt idx="1">
                  <c:v>0</c:v>
                </c:pt>
                <c:pt idx="2">
                  <c:v>0</c:v>
                </c:pt>
                <c:pt idx="3">
                  <c:v>0</c:v>
                </c:pt>
              </c:numCache>
            </c:numRef>
          </c:val>
          <c:extLst>
            <c:ext xmlns:c16="http://schemas.microsoft.com/office/drawing/2014/chart" uri="{C3380CC4-5D6E-409C-BE32-E72D297353CC}">
              <c16:uniqueId val="{00000009-7614-4E43-BC90-E8020983AF2E}"/>
            </c:ext>
          </c:extLst>
        </c:ser>
        <c:dLbls>
          <c:showLegendKey val="0"/>
          <c:showVal val="1"/>
          <c:showCatName val="0"/>
          <c:showSerName val="0"/>
          <c:showPercent val="0"/>
          <c:showBubbleSize val="0"/>
        </c:dLbls>
        <c:gapWidth val="100"/>
        <c:overlap val="100"/>
        <c:axId val="296103672"/>
        <c:axId val="296104064"/>
      </c:barChart>
      <c:scatterChart>
        <c:scatterStyle val="lineMarker"/>
        <c:varyColors val="0"/>
        <c:ser>
          <c:idx val="2"/>
          <c:order val="2"/>
          <c:spPr>
            <a:ln w="28575">
              <a:noFill/>
            </a:ln>
          </c:spPr>
          <c:marker>
            <c:symbol val="picture"/>
            <c:spPr>
              <a:blipFill dpi="0" rotWithShape="0">
                <a:blip xmlns:r="http://schemas.openxmlformats.org/officeDocument/2006/relationships" r:embed="rId1"/>
                <a:srcRect/>
                <a:stretch>
                  <a:fillRect/>
                </a:stretch>
              </a:blipFill>
              <a:ln w="25400">
                <a:noFill/>
              </a:ln>
            </c:spPr>
          </c:marker>
          <c:dLbls>
            <c:delete val="1"/>
          </c:dLbls>
          <c:xVal>
            <c:numRef>
              <c:f>Daten_Diagramme!$K$6:$K$9</c:f>
              <c:numCache>
                <c:formatCode>General</c:formatCode>
                <c:ptCount val="4"/>
                <c:pt idx="0">
                  <c:v>#N/A</c:v>
                </c:pt>
                <c:pt idx="1">
                  <c:v>#N/A</c:v>
                </c:pt>
                <c:pt idx="2">
                  <c:v>#N/A</c:v>
                </c:pt>
                <c:pt idx="3">
                  <c:v>#N/A</c:v>
                </c:pt>
              </c:numCache>
            </c:numRef>
          </c:xVal>
          <c:yVal>
            <c:numRef>
              <c:f>Daten_Diagramme!$J$6:$J$9</c:f>
              <c:numCache>
                <c:formatCode>General</c:formatCode>
                <c:ptCount val="4"/>
                <c:pt idx="0">
                  <c:v>#N/A</c:v>
                </c:pt>
                <c:pt idx="1">
                  <c:v>#N/A</c:v>
                </c:pt>
                <c:pt idx="2">
                  <c:v>#N/A</c:v>
                </c:pt>
                <c:pt idx="3">
                  <c:v>#N/A</c:v>
                </c:pt>
              </c:numCache>
            </c:numRef>
          </c:yVal>
          <c:smooth val="0"/>
          <c:extLst>
            <c:ext xmlns:c16="http://schemas.microsoft.com/office/drawing/2014/chart" uri="{C3380CC4-5D6E-409C-BE32-E72D297353CC}">
              <c16:uniqueId val="{0000000A-7614-4E43-BC90-E8020983AF2E}"/>
            </c:ext>
          </c:extLst>
        </c:ser>
        <c:dLbls>
          <c:showLegendKey val="0"/>
          <c:showVal val="1"/>
          <c:showCatName val="0"/>
          <c:showSerName val="0"/>
          <c:showPercent val="0"/>
          <c:showBubbleSize val="0"/>
        </c:dLbls>
        <c:axId val="296104456"/>
        <c:axId val="296104848"/>
      </c:scatterChart>
      <c:catAx>
        <c:axId val="296103672"/>
        <c:scaling>
          <c:orientation val="maxMin"/>
        </c:scaling>
        <c:delete val="0"/>
        <c:axPos val="l"/>
        <c:majorTickMark val="none"/>
        <c:minorTickMark val="none"/>
        <c:tickLblPos val="none"/>
        <c:spPr>
          <a:noFill/>
          <a:ln w="1270">
            <a:solidFill>
              <a:srgbClr val="000000"/>
            </a:solidFill>
            <a:prstDash val="solid"/>
          </a:ln>
        </c:spPr>
        <c:crossAx val="296104064"/>
        <c:crosses val="autoZero"/>
        <c:auto val="1"/>
        <c:lblAlgn val="ctr"/>
        <c:lblOffset val="100"/>
        <c:tickMarkSkip val="1"/>
        <c:noMultiLvlLbl val="0"/>
      </c:catAx>
      <c:valAx>
        <c:axId val="296104064"/>
        <c:scaling>
          <c:orientation val="minMax"/>
          <c:max val="50"/>
          <c:min val="-50"/>
        </c:scaling>
        <c:delete val="1"/>
        <c:axPos val="t"/>
        <c:numFmt formatCode="#,#00" sourceLinked="1"/>
        <c:majorTickMark val="out"/>
        <c:minorTickMark val="none"/>
        <c:tickLblPos val="none"/>
        <c:crossAx val="296103672"/>
        <c:crosses val="autoZero"/>
        <c:crossBetween val="between"/>
        <c:majorUnit val="10"/>
        <c:minorUnit val="5"/>
      </c:valAx>
      <c:valAx>
        <c:axId val="296104456"/>
        <c:scaling>
          <c:orientation val="minMax"/>
        </c:scaling>
        <c:delete val="1"/>
        <c:axPos val="t"/>
        <c:numFmt formatCode="General" sourceLinked="1"/>
        <c:majorTickMark val="out"/>
        <c:minorTickMark val="none"/>
        <c:tickLblPos val="none"/>
        <c:crossAx val="296104848"/>
        <c:crossesAt val="40"/>
        <c:crossBetween val="midCat"/>
      </c:valAx>
      <c:valAx>
        <c:axId val="296104848"/>
        <c:scaling>
          <c:orientation val="maxMin"/>
          <c:max val="40"/>
          <c:min val="0"/>
        </c:scaling>
        <c:delete val="1"/>
        <c:axPos val="r"/>
        <c:numFmt formatCode="General" sourceLinked="1"/>
        <c:majorTickMark val="out"/>
        <c:minorTickMark val="none"/>
        <c:tickLblPos val="none"/>
        <c:crossAx val="296104456"/>
        <c:crosses val="max"/>
        <c:crossBetween val="midCat"/>
        <c:majorUnit val="10"/>
        <c:minorUnit val="5"/>
      </c:valAx>
      <c:spPr>
        <a:noFill/>
        <a:ln>
          <a:noFill/>
        </a:ln>
      </c:spPr>
    </c:plotArea>
    <c:plotVisOnly val="1"/>
    <c:dispBlanksAs val="gap"/>
    <c:showDLblsOverMax val="0"/>
  </c:chart>
  <c:spPr>
    <a:noFill/>
    <a:ln w="9525">
      <a:noFill/>
    </a:ln>
  </c:spPr>
  <c:txPr>
    <a:bodyPr/>
    <a:lstStyle/>
    <a:p>
      <a:pPr>
        <a:defRPr sz="35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7770700636942734E-2"/>
          <c:y val="3.4013831405661492E-2"/>
          <c:w val="0.90764331210191085"/>
          <c:h val="0.93878174679625559"/>
        </c:manualLayout>
      </c:layout>
      <c:barChart>
        <c:barDir val="bar"/>
        <c:grouping val="clustered"/>
        <c:varyColors val="0"/>
        <c:ser>
          <c:idx val="0"/>
          <c:order val="0"/>
          <c:spPr>
            <a:solidFill>
              <a:srgbClr val="969696"/>
            </a:solidFill>
            <a:ln w="25400">
              <a:noFill/>
            </a:ln>
          </c:spPr>
          <c:invertIfNegative val="0"/>
          <c:dLbls>
            <c:dLbl>
              <c:idx val="0"/>
              <c:tx>
                <c:strRef>
                  <c:f>Daten_Diagramme!$E$6</c:f>
                  <c:strCache>
                    <c:ptCount val="1"/>
                    <c:pt idx="0">
                      <c:v>0.9</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{DFE67514-2567-49F2-ABD9-5F45B29C7B8D}</c15:txfldGUID>
                      <c15:f>Daten_Diagramme!$E$6</c15:f>
                      <c15:dlblFieldTableCache>
                        <c:ptCount val="1"/>
                        <c:pt idx="0">
                          <c:v>0.9</c:v>
                        </c:pt>
                      </c15:dlblFieldTableCache>
                    </c15:dlblFTEntry>
                  </c15:dlblFieldTable>
                  <c15:showDataLabelsRange val="0"/>
                </c:ext>
                <c:ext xmlns:c16="http://schemas.microsoft.com/office/drawing/2014/chart" uri="{C3380CC4-5D6E-409C-BE32-E72D297353CC}">
                  <c16:uniqueId val="{00000000-E83E-4715-A40C-8E97A6961C0C}"/>
                </c:ext>
              </c:extLst>
            </c:dLbl>
            <c:dLbl>
              <c:idx val="1"/>
              <c:tx>
                <c:strRef>
                  <c:f>Daten_Diagramme!$E$7</c:f>
                  <c:strCache>
                    <c:ptCount val="1"/>
                    <c:pt idx="0">
                      <c:v>-0.4</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{DD84026F-1445-4809-9FAB-2BC2A4B61DD1}</c15:txfldGUID>
                      <c15:f>Daten_Diagramme!$E$7</c15:f>
                      <c15:dlblFieldTableCache>
                        <c:ptCount val="1"/>
                        <c:pt idx="0">
                          <c:v>-0.4</c:v>
                        </c:pt>
                      </c15:dlblFieldTableCache>
                    </c15:dlblFTEntry>
                  </c15:dlblFieldTable>
                  <c15:showDataLabelsRange val="0"/>
                </c:ext>
                <c:ext xmlns:c16="http://schemas.microsoft.com/office/drawing/2014/chart" uri="{C3380CC4-5D6E-409C-BE32-E72D297353CC}">
                  <c16:uniqueId val="{00000001-E83E-4715-A40C-8E97A6961C0C}"/>
                </c:ext>
              </c:extLst>
            </c:dLbl>
            <c:dLbl>
              <c:idx val="2"/>
              <c:tx>
                <c:strRef>
                  <c:f>Daten_Diagramme!$E$8</c:f>
                  <c:strCache>
                    <c:ptCount val="1"/>
                    <c:pt idx="0">
                      <c:v>-0.6</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{62D90328-1AAD-4A13-9525-C4AB0553E589}</c15:txfldGUID>
                      <c15:f>Daten_Diagramme!$E$8</c15:f>
                      <c15:dlblFieldTableCache>
                        <c:ptCount val="1"/>
                        <c:pt idx="0">
                          <c:v>-0.6</c:v>
                        </c:pt>
                      </c15:dlblFieldTableCache>
                    </c15:dlblFTEntry>
                  </c15:dlblFieldTable>
                  <c15:showDataLabelsRange val="0"/>
                </c:ext>
                <c:ext xmlns:c16="http://schemas.microsoft.com/office/drawing/2014/chart" uri="{C3380CC4-5D6E-409C-BE32-E72D297353CC}">
                  <c16:uniqueId val="{00000002-E83E-4715-A40C-8E97A6961C0C}"/>
                </c:ext>
              </c:extLst>
            </c:dLbl>
            <c:dLbl>
              <c:idx val="3"/>
              <c:tx>
                <c:strRef>
                  <c:f>Daten_Diagramme!$E$9</c:f>
                  <c:strCache>
                    <c:ptCount val="1"/>
                    <c:pt idx="0">
                      <c:v>-0.5</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{204CC699-1444-4906-B4AA-5136004381A6}</c15:txfldGUID>
                      <c15:f>Daten_Diagramme!$E$9</c15:f>
                      <c15:dlblFieldTableCache>
                        <c:ptCount val="1"/>
                        <c:pt idx="0">
                          <c:v>-0.5</c:v>
                        </c:pt>
                      </c15:dlblFieldTableCache>
                    </c15:dlblFTEntry>
                  </c15:dlblFieldTable>
                  <c15:showDataLabelsRange val="0"/>
                </c:ext>
                <c:ext xmlns:c16="http://schemas.microsoft.com/office/drawing/2014/chart" uri="{C3380CC4-5D6E-409C-BE32-E72D297353CC}">
                  <c16:uniqueId val="{00000003-E83E-4715-A40C-8E97A6961C0C}"/>
                </c:ext>
              </c:extLst>
            </c:dLbl>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Daten_Diagramme!$C$6:$C$9</c:f>
              <c:numCache>
                <c:formatCode>#,#00</c:formatCode>
                <c:ptCount val="4"/>
                <c:pt idx="0">
                  <c:v>0.90492474469025519</c:v>
                </c:pt>
                <c:pt idx="1">
                  <c:v>-0.35813599833999515</c:v>
                </c:pt>
                <c:pt idx="2">
                  <c:v>-0.60483996951772001</c:v>
                </c:pt>
                <c:pt idx="3">
                  <c:v>-0.45400908070601026</c:v>
                </c:pt>
              </c:numCache>
            </c:numRef>
          </c:val>
          <c:extLst>
            <c:ext xmlns:c16="http://schemas.microsoft.com/office/drawing/2014/chart" uri="{C3380CC4-5D6E-409C-BE32-E72D297353CC}">
              <c16:uniqueId val="{00000004-E83E-4715-A40C-8E97A6961C0C}"/>
            </c:ext>
          </c:extLst>
        </c:ser>
        <c:ser>
          <c:idx val="1"/>
          <c:order val="1"/>
          <c:spPr>
            <a:noFill/>
            <a:ln w="25400">
              <a:noFill/>
            </a:ln>
          </c:spPr>
          <c:invertIfNegative val="0"/>
          <c:dLbls>
            <c:dLbl>
              <c:idx val="0"/>
              <c:tx>
                <c:strRef>
                  <c:f>Daten_Diagramme!$G$6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{16A53FA6-F679-44C0-988D-20EA2C92E5CA}</c15:txfldGUID>
                      <c15:f>Daten_Diagramme!$G$6</c15:f>
                      <c15:dlblFieldTableCache>
                        <c:ptCount val="1"/>
                      </c15:dlblFieldTableCache>
                    </c15:dlblFTEntry>
                  </c15:dlblFieldTable>
                  <c15:showDataLabelsRange val="0"/>
                </c:ext>
                <c:ext xmlns:c16="http://schemas.microsoft.com/office/drawing/2014/chart" uri="{C3380CC4-5D6E-409C-BE32-E72D297353CC}">
                  <c16:uniqueId val="{00000005-E83E-4715-A40C-8E97A6961C0C}"/>
                </c:ext>
              </c:extLst>
            </c:dLbl>
            <c:dLbl>
              <c:idx val="1"/>
              <c:tx>
                <c:strRef>
                  <c:f>Daten_Diagramme!$G$7</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{7DDF78AC-F615-4ECC-B8C5-D8B5CF7876DF}</c15:txfldGUID>
                      <c15:f>Daten_Diagramme!$G$7</c15:f>
                      <c15:dlblFieldTableCache>
                        <c:ptCount val="1"/>
                      </c15:dlblFieldTableCache>
                    </c15:dlblFTEntry>
                  </c15:dlblFieldTable>
                  <c15:showDataLabelsRange val="0"/>
                </c:ext>
                <c:ext xmlns:c16="http://schemas.microsoft.com/office/drawing/2014/chart" uri="{C3380CC4-5D6E-409C-BE32-E72D297353CC}">
                  <c16:uniqueId val="{00000006-E83E-4715-A40C-8E97A6961C0C}"/>
                </c:ext>
              </c:extLst>
            </c:dLbl>
            <c:dLbl>
              <c:idx val="2"/>
              <c:tx>
                <c:strRef>
                  <c:f>Daten_Diagramme!$G$8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{EC33CA40-173E-4C5C-82B6-DE2D7C921809}</c15:txfldGUID>
                      <c15:f>Daten_Diagramme!$G$8</c15:f>
                      <c15:dlblFieldTableCache>
                        <c:ptCount val="1"/>
                      </c15:dlblFieldTableCache>
                    </c15:dlblFTEntry>
                  </c15:dlblFieldTable>
                  <c15:showDataLabelsRange val="0"/>
                </c:ext>
                <c:ext xmlns:c16="http://schemas.microsoft.com/office/drawing/2014/chart" uri="{C3380CC4-5D6E-409C-BE32-E72D297353CC}">
                  <c16:uniqueId val="{00000007-E83E-4715-A40C-8E97A6961C0C}"/>
                </c:ext>
              </c:extLst>
            </c:dLbl>
            <c:dLbl>
              <c:idx val="3"/>
              <c:tx>
                <c:strRef>
                  <c:f>Daten_Diagramme!$G$9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{DE1A9356-EEA6-4E23-909E-8D7E4E2994BD}</c15:txfldGUID>
                      <c15:f>Daten_Diagramme!$G$9</c15:f>
                      <c15:dlblFieldTableCache>
                        <c:ptCount val="1"/>
                      </c15:dlblFieldTableCache>
                    </c15:dlblFTEntry>
                  </c15:dlblFieldTable>
                  <c15:showDataLabelsRange val="0"/>
                </c:ext>
                <c:ext xmlns:c16="http://schemas.microsoft.com/office/drawing/2014/chart" uri="{C3380CC4-5D6E-409C-BE32-E72D297353CC}">
                  <c16:uniqueId val="{00000008-E83E-4715-A40C-8E97A6961C0C}"/>
                </c:ext>
              </c:extLst>
            </c:dLbl>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Daten_Diagramme!$I$6:$I$9</c:f>
              <c:numCache>
                <c:formatCode>#,#00</c:formatCode>
                <c:ptCount val="4"/>
                <c:pt idx="0">
                  <c:v>0</c:v>
                </c:pt>
                <c:pt idx="1">
                  <c:v>0</c:v>
                </c:pt>
                <c:pt idx="2">
                  <c:v>0</c:v>
                </c:pt>
                <c:pt idx="3">
                  <c:v>0</c:v>
                </c:pt>
              </c:numCache>
            </c:numRef>
          </c:val>
          <c:extLst>
            <c:ext xmlns:c16="http://schemas.microsoft.com/office/drawing/2014/chart" uri="{C3380CC4-5D6E-409C-BE32-E72D297353CC}">
              <c16:uniqueId val="{00000009-E83E-4715-A40C-8E97A6961C0C}"/>
            </c:ext>
          </c:extLst>
        </c:ser>
        <c:dLbls>
          <c:showLegendKey val="0"/>
          <c:showVal val="1"/>
          <c:showCatName val="0"/>
          <c:showSerName val="0"/>
          <c:showPercent val="0"/>
          <c:showBubbleSize val="0"/>
        </c:dLbls>
        <c:gapWidth val="100"/>
        <c:overlap val="100"/>
        <c:axId val="296107200"/>
        <c:axId val="297289736"/>
      </c:barChart>
      <c:scatterChart>
        <c:scatterStyle val="lineMarker"/>
        <c:varyColors val="0"/>
        <c:ser>
          <c:idx val="2"/>
          <c:order val="2"/>
          <c:spPr>
            <a:ln w="28575">
              <a:noFill/>
            </a:ln>
          </c:spPr>
          <c:marker>
            <c:symbol val="picture"/>
            <c:spPr>
              <a:blipFill dpi="0" rotWithShape="0">
                <a:blip xmlns:r="http://schemas.openxmlformats.org/officeDocument/2006/relationships" r:embed="rId1"/>
                <a:srcRect/>
                <a:stretch>
                  <a:fillRect/>
                </a:stretch>
              </a:blipFill>
              <a:ln w="25400">
                <a:noFill/>
              </a:ln>
            </c:spPr>
          </c:marker>
          <c:dLbls>
            <c:delete val="1"/>
          </c:dLbls>
          <c:xVal>
            <c:numRef>
              <c:f>Daten_Diagramme!$M$6:$M$9</c:f>
              <c:numCache>
                <c:formatCode>General</c:formatCode>
                <c:ptCount val="4"/>
                <c:pt idx="0">
                  <c:v>#N/A</c:v>
                </c:pt>
                <c:pt idx="1">
                  <c:v>#N/A</c:v>
                </c:pt>
                <c:pt idx="2">
                  <c:v>#N/A</c:v>
                </c:pt>
                <c:pt idx="3">
                  <c:v>#N/A</c:v>
                </c:pt>
              </c:numCache>
            </c:numRef>
          </c:xVal>
          <c:yVal>
            <c:numRef>
              <c:f>Daten_Diagramme!$L$6:$L$9</c:f>
              <c:numCache>
                <c:formatCode>General</c:formatCode>
                <c:ptCount val="4"/>
                <c:pt idx="0">
                  <c:v>#N/A</c:v>
                </c:pt>
                <c:pt idx="1">
                  <c:v>#N/A</c:v>
                </c:pt>
                <c:pt idx="2">
                  <c:v>#N/A</c:v>
                </c:pt>
                <c:pt idx="3">
                  <c:v>#N/A</c:v>
                </c:pt>
              </c:numCache>
            </c:numRef>
          </c:yVal>
          <c:smooth val="0"/>
          <c:extLst>
            <c:ext xmlns:c16="http://schemas.microsoft.com/office/drawing/2014/chart" uri="{C3380CC4-5D6E-409C-BE32-E72D297353CC}">
              <c16:uniqueId val="{0000000A-E83E-4715-A40C-8E97A6961C0C}"/>
            </c:ext>
          </c:extLst>
        </c:ser>
        <c:dLbls>
          <c:showLegendKey val="0"/>
          <c:showVal val="1"/>
          <c:showCatName val="0"/>
          <c:showSerName val="0"/>
          <c:showPercent val="0"/>
          <c:showBubbleSize val="0"/>
        </c:dLbls>
        <c:axId val="297290128"/>
        <c:axId val="297290520"/>
      </c:scatterChart>
      <c:catAx>
        <c:axId val="296107200"/>
        <c:scaling>
          <c:orientation val="maxMin"/>
        </c:scaling>
        <c:delete val="0"/>
        <c:axPos val="l"/>
        <c:majorTickMark val="none"/>
        <c:minorTickMark val="none"/>
        <c:tickLblPos val="none"/>
        <c:spPr>
          <a:ln w="1270">
            <a:solidFill>
              <a:srgbClr val="000000"/>
            </a:solidFill>
            <a:prstDash val="solid"/>
          </a:ln>
        </c:spPr>
        <c:crossAx val="297289736"/>
        <c:crosses val="autoZero"/>
        <c:auto val="1"/>
        <c:lblAlgn val="ctr"/>
        <c:lblOffset val="100"/>
        <c:tickMarkSkip val="1"/>
        <c:noMultiLvlLbl val="0"/>
      </c:catAx>
      <c:valAx>
        <c:axId val="297289736"/>
        <c:scaling>
          <c:orientation val="minMax"/>
          <c:max val="50"/>
          <c:min val="-50"/>
        </c:scaling>
        <c:delete val="1"/>
        <c:axPos val="t"/>
        <c:numFmt formatCode="#,#00" sourceLinked="1"/>
        <c:majorTickMark val="out"/>
        <c:minorTickMark val="none"/>
        <c:tickLblPos val="none"/>
        <c:crossAx val="296107200"/>
        <c:crosses val="autoZero"/>
        <c:crossBetween val="between"/>
        <c:majorUnit val="10"/>
        <c:minorUnit val="5"/>
      </c:valAx>
      <c:valAx>
        <c:axId val="297290128"/>
        <c:scaling>
          <c:orientation val="minMax"/>
        </c:scaling>
        <c:delete val="1"/>
        <c:axPos val="b"/>
        <c:numFmt formatCode="General" sourceLinked="1"/>
        <c:majorTickMark val="out"/>
        <c:minorTickMark val="none"/>
        <c:tickLblPos val="none"/>
        <c:crossAx val="297290520"/>
        <c:crosses val="max"/>
        <c:crossBetween val="midCat"/>
      </c:valAx>
      <c:valAx>
        <c:axId val="297290520"/>
        <c:scaling>
          <c:orientation val="maxMin"/>
          <c:max val="40"/>
          <c:min val="0"/>
        </c:scaling>
        <c:delete val="1"/>
        <c:axPos val="r"/>
        <c:numFmt formatCode="General" sourceLinked="1"/>
        <c:majorTickMark val="out"/>
        <c:minorTickMark val="none"/>
        <c:tickLblPos val="none"/>
        <c:crossAx val="297290128"/>
        <c:crosses val="max"/>
        <c:crossBetween val="midCat"/>
        <c:majorUnit val="10"/>
        <c:minorUnit val="5"/>
      </c:valAx>
      <c:spPr>
        <a:noFill/>
        <a:ln w="25400">
          <a:noFill/>
        </a:ln>
      </c:spPr>
    </c:plotArea>
    <c:plotVisOnly val="1"/>
    <c:dispBlanksAs val="gap"/>
    <c:showDLblsOverMax val="0"/>
  </c:chart>
  <c:spPr>
    <a:noFill/>
    <a:ln w="9525">
      <a:noFill/>
    </a:ln>
  </c:spPr>
  <c:txPr>
    <a:bodyPr/>
    <a:lstStyle/>
    <a:p>
      <a:pPr>
        <a:defRPr sz="325"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4585987261146924E-2"/>
          <c:y val="1.4231505644191103E-2"/>
          <c:w val="0.9140127388535032"/>
          <c:h val="0.98576853674540688"/>
        </c:manualLayout>
      </c:layout>
      <c:barChart>
        <c:barDir val="bar"/>
        <c:grouping val="clustered"/>
        <c:varyColors val="0"/>
        <c:ser>
          <c:idx val="0"/>
          <c:order val="0"/>
          <c:spPr>
            <a:solidFill>
              <a:srgbClr val="969696"/>
            </a:solidFill>
            <a:ln w="25400">
              <a:noFill/>
            </a:ln>
          </c:spPr>
          <c:invertIfNegative val="0"/>
          <c:dLbls>
            <c:dLbl>
              <c:idx val="0"/>
              <c:tx>
                <c:strRef>
                  <c:f>Daten_Diagramme!$D$14</c:f>
                  <c:strCache>
                    <c:ptCount val="1"/>
                    <c:pt idx="0">
                      <c:v>-0.3</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{44884753-9137-4022-A070-A0FC68AC3744}</c15:txfldGUID>
                      <c15:f>Daten_Diagramme!$D$14</c15:f>
                      <c15:dlblFieldTableCache>
                        <c:ptCount val="1"/>
                        <c:pt idx="0">
                          <c:v>-0.3</c:v>
                        </c:pt>
                      </c15:dlblFieldTableCache>
                    </c15:dlblFTEntry>
                  </c15:dlblFieldTable>
                  <c15:showDataLabelsRange val="0"/>
                </c:ext>
                <c:ext xmlns:c16="http://schemas.microsoft.com/office/drawing/2014/chart" uri="{C3380CC4-5D6E-409C-BE32-E72D297353CC}">
                  <c16:uniqueId val="{00000000-F284-4B57-9231-5982434C927B}"/>
                </c:ext>
              </c:extLst>
            </c:dLbl>
            <c:dLbl>
              <c:idx val="1"/>
              <c:tx>
                <c:strRef>
                  <c:f>Daten_Diagramme!$D$15</c:f>
                  <c:strCache>
                    <c:ptCount val="1"/>
                    <c:pt idx="0">
                      <c:v>2.4</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{764A7E2B-53DB-41F5-8141-664B0BE3D66D}</c15:txfldGUID>
                      <c15:f>Daten_Diagramme!$D$15</c15:f>
                      <c15:dlblFieldTableCache>
                        <c:ptCount val="1"/>
                        <c:pt idx="0">
                          <c:v>2.4</c:v>
                        </c:pt>
                      </c15:dlblFieldTableCache>
                    </c15:dlblFTEntry>
                  </c15:dlblFieldTable>
                  <c15:showDataLabelsRange val="0"/>
                </c:ext>
                <c:ext xmlns:c16="http://schemas.microsoft.com/office/drawing/2014/chart" uri="{C3380CC4-5D6E-409C-BE32-E72D297353CC}">
                  <c16:uniqueId val="{00000001-F284-4B57-9231-5982434C927B}"/>
                </c:ext>
              </c:extLst>
            </c:dLbl>
            <c:dLbl>
              <c:idx val="2"/>
              <c:tx>
                <c:strRef>
                  <c:f>Daten_Diagramme!$D$16</c:f>
                  <c:strCache>
                    <c:ptCount val="1"/>
                    <c:pt idx="0">
                      <c:v>-2.2</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{5D2EF351-6158-4131-831F-587F3DC9AB57}</c15:txfldGUID>
                      <c15:f>Daten_Diagramme!$D$16</c15:f>
                      <c15:dlblFieldTableCache>
                        <c:ptCount val="1"/>
                        <c:pt idx="0">
                          <c:v>-2.2</c:v>
                        </c:pt>
                      </c15:dlblFieldTableCache>
                    </c15:dlblFTEntry>
                  </c15:dlblFieldTable>
                  <c15:showDataLabelsRange val="0"/>
                </c:ext>
                <c:ext xmlns:c16="http://schemas.microsoft.com/office/drawing/2014/chart" uri="{C3380CC4-5D6E-409C-BE32-E72D297353CC}">
                  <c16:uniqueId val="{00000002-F284-4B57-9231-5982434C927B}"/>
                </c:ext>
              </c:extLst>
            </c:dLbl>
            <c:dLbl>
              <c:idx val="3"/>
              <c:tx>
                <c:strRef>
                  <c:f>Daten_Diagramme!$D$17</c:f>
                  <c:strCache>
                    <c:ptCount val="1"/>
                    <c:pt idx="0">
                      <c:v>-2.8</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{C2B8DC67-128C-438C-9B0F-B11941572195}</c15:txfldGUID>
                      <c15:f>Daten_Diagramme!$D$17</c15:f>
                      <c15:dlblFieldTableCache>
                        <c:ptCount val="1"/>
                        <c:pt idx="0">
                          <c:v>-2.8</c:v>
                        </c:pt>
                      </c15:dlblFieldTableCache>
                    </c15:dlblFTEntry>
                  </c15:dlblFieldTable>
                  <c15:showDataLabelsRange val="0"/>
                </c:ext>
                <c:ext xmlns:c16="http://schemas.microsoft.com/office/drawing/2014/chart" uri="{C3380CC4-5D6E-409C-BE32-E72D297353CC}">
                  <c16:uniqueId val="{00000003-F284-4B57-9231-5982434C927B}"/>
                </c:ext>
              </c:extLst>
            </c:dLbl>
            <c:dLbl>
              <c:idx val="4"/>
              <c:tx>
                <c:strRef>
                  <c:f>Daten_Diagramme!$D$18</c:f>
                  <c:strCache>
                    <c:ptCount val="1"/>
                    <c:pt idx="0">
                      <c:v>0.5</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{56A76EF4-1CF1-4663-AC79-FD1C9AB215C8}</c15:txfldGUID>
                      <c15:f>Daten_Diagramme!$D$18</c15:f>
                      <c15:dlblFieldTableCache>
                        <c:ptCount val="1"/>
                        <c:pt idx="0">
                          <c:v>0.5</c:v>
                        </c:pt>
                      </c15:dlblFieldTableCache>
                    </c15:dlblFTEntry>
                  </c15:dlblFieldTable>
                  <c15:showDataLabelsRange val="0"/>
                </c:ext>
                <c:ext xmlns:c16="http://schemas.microsoft.com/office/drawing/2014/chart" uri="{C3380CC4-5D6E-409C-BE32-E72D297353CC}">
                  <c16:uniqueId val="{00000004-F284-4B57-9231-5982434C927B}"/>
                </c:ext>
              </c:extLst>
            </c:dLbl>
            <c:dLbl>
              <c:idx val="5"/>
              <c:tx>
                <c:strRef>
                  <c:f>Daten_Diagramme!$D$19</c:f>
                  <c:strCache>
                    <c:ptCount val="1"/>
                    <c:pt idx="0">
                      <c:v>-4.1</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{1BA1665C-7B4F-4CC8-A458-04498E3D8E8E}</c15:txfldGUID>
                      <c15:f>Daten_Diagramme!$D$19</c15:f>
                      <c15:dlblFieldTableCache>
                        <c:ptCount val="1"/>
                        <c:pt idx="0">
                          <c:v>-4.1</c:v>
                        </c:pt>
                      </c15:dlblFieldTableCache>
                    </c15:dlblFTEntry>
                  </c15:dlblFieldTable>
                  <c15:showDataLabelsRange val="0"/>
                </c:ext>
                <c:ext xmlns:c16="http://schemas.microsoft.com/office/drawing/2014/chart" uri="{C3380CC4-5D6E-409C-BE32-E72D297353CC}">
                  <c16:uniqueId val="{00000005-F284-4B57-9231-5982434C927B}"/>
                </c:ext>
              </c:extLst>
            </c:dLbl>
            <c:dLbl>
              <c:idx val="6"/>
              <c:tx>
                <c:strRef>
                  <c:f>Daten_Diagramme!$D$20</c:f>
                  <c:strCache>
                    <c:ptCount val="1"/>
                    <c:pt idx="0">
                      <c:v>-2.6</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{C6A59095-E394-448B-AE6C-D7204E47A3E9}</c15:txfldGUID>
                      <c15:f>Daten_Diagramme!$D$20</c15:f>
                      <c15:dlblFieldTableCache>
                        <c:ptCount val="1"/>
                        <c:pt idx="0">
                          <c:v>-2.6</c:v>
                        </c:pt>
                      </c15:dlblFieldTableCache>
                    </c15:dlblFTEntry>
                  </c15:dlblFieldTable>
                  <c15:showDataLabelsRange val="0"/>
                </c:ext>
                <c:ext xmlns:c16="http://schemas.microsoft.com/office/drawing/2014/chart" uri="{C3380CC4-5D6E-409C-BE32-E72D297353CC}">
                  <c16:uniqueId val="{00000006-F284-4B57-9231-5982434C927B}"/>
                </c:ext>
              </c:extLst>
            </c:dLbl>
            <c:dLbl>
              <c:idx val="7"/>
              <c:tx>
                <c:strRef>
                  <c:f>Daten_Diagramme!$D$21</c:f>
                  <c:strCache>
                    <c:ptCount val="1"/>
                    <c:pt idx="0">
                      <c:v>0.4</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{2D37EC00-FA8D-4FEA-87D9-359348A9AD73}</c15:txfldGUID>
                      <c15:f>Daten_Diagramme!$D$21</c15:f>
                      <c15:dlblFieldTableCache>
                        <c:ptCount val="1"/>
                        <c:pt idx="0">
                          <c:v>0.4</c:v>
                        </c:pt>
                      </c15:dlblFieldTableCache>
                    </c15:dlblFTEntry>
                  </c15:dlblFieldTable>
                  <c15:showDataLabelsRange val="0"/>
                </c:ext>
                <c:ext xmlns:c16="http://schemas.microsoft.com/office/drawing/2014/chart" uri="{C3380CC4-5D6E-409C-BE32-E72D297353CC}">
                  <c16:uniqueId val="{00000007-F284-4B57-9231-5982434C927B}"/>
                </c:ext>
              </c:extLst>
            </c:dLbl>
            <c:dLbl>
              <c:idx val="8"/>
              <c:tx>
                <c:strRef>
                  <c:f>Daten_Diagramme!$D$22</c:f>
                  <c:strCache>
                    <c:ptCount val="1"/>
                    <c:pt idx="0">
                      <c:v>1.3</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{919E801E-921C-4FA5-A9F9-873300DF5A06}</c15:txfldGUID>
                      <c15:f>Daten_Diagramme!$D$22</c15:f>
                      <c15:dlblFieldTableCache>
                        <c:ptCount val="1"/>
                        <c:pt idx="0">
                          <c:v>1.3</c:v>
                        </c:pt>
                      </c15:dlblFieldTableCache>
                    </c15:dlblFTEntry>
                  </c15:dlblFieldTable>
                  <c15:showDataLabelsRange val="0"/>
                </c:ext>
                <c:ext xmlns:c16="http://schemas.microsoft.com/office/drawing/2014/chart" uri="{C3380CC4-5D6E-409C-BE32-E72D297353CC}">
                  <c16:uniqueId val="{00000008-F284-4B57-9231-5982434C927B}"/>
                </c:ext>
              </c:extLst>
            </c:dLbl>
            <c:dLbl>
              <c:idx val="9"/>
              <c:tx>
                <c:strRef>
                  <c:f>Daten_Diagramme!$D$23</c:f>
                  <c:strCache>
                    <c:ptCount val="1"/>
                    <c:pt idx="0">
                      <c:v>0.3</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{A8DF6B10-8752-45C9-B13B-D52EC74AB742}</c15:txfldGUID>
                      <c15:f>Daten_Diagramme!$D$23</c15:f>
                      <c15:dlblFieldTableCache>
                        <c:ptCount val="1"/>
                        <c:pt idx="0">
                          <c:v>0.3</c:v>
                        </c:pt>
                      </c15:dlblFieldTableCache>
                    </c15:dlblFTEntry>
                  </c15:dlblFieldTable>
                  <c15:showDataLabelsRange val="0"/>
                </c:ext>
                <c:ext xmlns:c16="http://schemas.microsoft.com/office/drawing/2014/chart" uri="{C3380CC4-5D6E-409C-BE32-E72D297353CC}">
                  <c16:uniqueId val="{00000009-F284-4B57-9231-5982434C927B}"/>
                </c:ext>
              </c:extLst>
            </c:dLbl>
            <c:dLbl>
              <c:idx val="10"/>
              <c:tx>
                <c:strRef>
                  <c:f>Daten_Diagramme!$D$24</c:f>
                  <c:strCache>
                    <c:ptCount val="1"/>
                    <c:pt idx="0">
                      <c:v>3.1</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{00FD7257-F3B6-4D78-B793-52EBBE7D91D7}</c15:txfldGUID>
                      <c15:f>Daten_Diagramme!$D$24</c15:f>
                      <c15:dlblFieldTableCache>
                        <c:ptCount val="1"/>
                        <c:pt idx="0">
                          <c:v>3.1</c:v>
                        </c:pt>
                      </c15:dlblFieldTableCache>
                    </c15:dlblFTEntry>
                  </c15:dlblFieldTable>
                  <c15:showDataLabelsRange val="0"/>
                </c:ext>
                <c:ext xmlns:c16="http://schemas.microsoft.com/office/drawing/2014/chart" uri="{C3380CC4-5D6E-409C-BE32-E72D297353CC}">
                  <c16:uniqueId val="{0000000A-F284-4B57-9231-5982434C927B}"/>
                </c:ext>
              </c:extLst>
            </c:dLbl>
            <c:dLbl>
              <c:idx val="11"/>
              <c:tx>
                <c:strRef>
                  <c:f>Daten_Diagramme!$D$25</c:f>
                  <c:strCache>
                    <c:ptCount val="1"/>
                    <c:pt idx="0">
                      <c:v>0.1</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{DDC90A45-42A2-4388-B7B4-6354B7B62935}</c15:txfldGUID>
                      <c15:f>Daten_Diagramme!$D$25</c15:f>
                      <c15:dlblFieldTableCache>
                        <c:ptCount val="1"/>
                        <c:pt idx="0">
                          <c:v>0.1</c:v>
                        </c:pt>
                      </c15:dlblFieldTableCache>
                    </c15:dlblFTEntry>
                  </c15:dlblFieldTable>
                  <c15:showDataLabelsRange val="0"/>
                </c:ext>
                <c:ext xmlns:c16="http://schemas.microsoft.com/office/drawing/2014/chart" uri="{C3380CC4-5D6E-409C-BE32-E72D297353CC}">
                  <c16:uniqueId val="{0000000B-F284-4B57-9231-5982434C927B}"/>
                </c:ext>
              </c:extLst>
            </c:dLbl>
            <c:dLbl>
              <c:idx val="12"/>
              <c:tx>
                <c:strRef>
                  <c:f>Daten_Diagramme!$D$26</c:f>
                  <c:strCache>
                    <c:ptCount val="1"/>
                    <c:pt idx="0">
                      <c:v>-2.6</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{89CEA51E-164F-478E-9133-A466E77C56E2}</c15:txfldGUID>
                      <c15:f>Daten_Diagramme!$D$26</c15:f>
                      <c15:dlblFieldTableCache>
                        <c:ptCount val="1"/>
                        <c:pt idx="0">
                          <c:v>-2.6</c:v>
                        </c:pt>
                      </c15:dlblFieldTableCache>
                    </c15:dlblFTEntry>
                  </c15:dlblFieldTable>
                  <c15:showDataLabelsRange val="0"/>
                </c:ext>
                <c:ext xmlns:c16="http://schemas.microsoft.com/office/drawing/2014/chart" uri="{C3380CC4-5D6E-409C-BE32-E72D297353CC}">
                  <c16:uniqueId val="{0000000C-F284-4B57-9231-5982434C927B}"/>
                </c:ext>
              </c:extLst>
            </c:dLbl>
            <c:dLbl>
              <c:idx val="13"/>
              <c:tx>
                <c:strRef>
                  <c:f>Daten_Diagramme!$D$27</c:f>
                  <c:strCache>
                    <c:ptCount val="1"/>
                    <c:pt idx="0">
                      <c:v>3.8</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{77C21DE5-5360-4AA8-B3A4-8D8C55E4004A}</c15:txfldGUID>
                      <c15:f>Daten_Diagramme!$D$27</c15:f>
                      <c15:dlblFieldTableCache>
                        <c:ptCount val="1"/>
                        <c:pt idx="0">
                          <c:v>3.8</c:v>
                        </c:pt>
                      </c15:dlblFieldTableCache>
                    </c15:dlblFTEntry>
                  </c15:dlblFieldTable>
                  <c15:showDataLabelsRange val="0"/>
                </c:ext>
                <c:ext xmlns:c16="http://schemas.microsoft.com/office/drawing/2014/chart" uri="{C3380CC4-5D6E-409C-BE32-E72D297353CC}">
                  <c16:uniqueId val="{0000000D-F284-4B57-9231-5982434C927B}"/>
                </c:ext>
              </c:extLst>
            </c:dLbl>
            <c:dLbl>
              <c:idx val="14"/>
              <c:tx>
                <c:strRef>
                  <c:f>Daten_Diagramme!$D$28</c:f>
                  <c:strCache>
                    <c:ptCount val="1"/>
                    <c:pt idx="0">
                      <c:v>-6.6</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{F94681D6-14B9-44E9-B515-0540E1E01D1A}</c15:txfldGUID>
                      <c15:f>Daten_Diagramme!$D$28</c15:f>
                      <c15:dlblFieldTableCache>
                        <c:ptCount val="1"/>
                        <c:pt idx="0">
                          <c:v>-6.6</c:v>
                        </c:pt>
                      </c15:dlblFieldTableCache>
                    </c15:dlblFTEntry>
                  </c15:dlblFieldTable>
                  <c15:showDataLabelsRange val="0"/>
                </c:ext>
                <c:ext xmlns:c16="http://schemas.microsoft.com/office/drawing/2014/chart" uri="{C3380CC4-5D6E-409C-BE32-E72D297353CC}">
                  <c16:uniqueId val="{0000000E-F284-4B57-9231-5982434C927B}"/>
                </c:ext>
              </c:extLst>
            </c:dLbl>
            <c:dLbl>
              <c:idx val="15"/>
              <c:tx>
                <c:strRef>
                  <c:f>Daten_Diagramme!$D$29</c:f>
                  <c:strCache>
                    <c:ptCount val="1"/>
                    <c:pt idx="0">
                      <c:v>-2.7</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{BD33E586-3D4E-47FA-BC3B-2FD75A76161C}</c15:txfldGUID>
                      <c15:f>Daten_Diagramme!$D$29</c15:f>
                      <c15:dlblFieldTableCache>
                        <c:ptCount val="1"/>
                        <c:pt idx="0">
                          <c:v>-2.7</c:v>
                        </c:pt>
                      </c15:dlblFieldTableCache>
                    </c15:dlblFTEntry>
                  </c15:dlblFieldTable>
                  <c15:showDataLabelsRange val="0"/>
                </c:ext>
                <c:ext xmlns:c16="http://schemas.microsoft.com/office/drawing/2014/chart" uri="{C3380CC4-5D6E-409C-BE32-E72D297353CC}">
                  <c16:uniqueId val="{0000000F-F284-4B57-9231-5982434C927B}"/>
                </c:ext>
              </c:extLst>
            </c:dLbl>
            <c:dLbl>
              <c:idx val="16"/>
              <c:tx>
                <c:strRef>
                  <c:f>Daten_Diagramme!$D$30</c:f>
                  <c:strCache>
                    <c:ptCount val="1"/>
                    <c:pt idx="0">
                      <c:v>-13.8</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{77798A2B-4998-47F9-A28A-4DF166879615}</c15:txfldGUID>
                      <c15:f>Daten_Diagramme!$D$30</c15:f>
                      <c15:dlblFieldTableCache>
                        <c:ptCount val="1"/>
                        <c:pt idx="0">
                          <c:v>-13.8</c:v>
                        </c:pt>
                      </c15:dlblFieldTableCache>
                    </c15:dlblFTEntry>
                  </c15:dlblFieldTable>
                  <c15:showDataLabelsRange val="0"/>
                </c:ext>
                <c:ext xmlns:c16="http://schemas.microsoft.com/office/drawing/2014/chart" uri="{C3380CC4-5D6E-409C-BE32-E72D297353CC}">
                  <c16:uniqueId val="{00000010-F284-4B57-9231-5982434C927B}"/>
                </c:ext>
              </c:extLst>
            </c:dLbl>
            <c:dLbl>
              <c:idx val="17"/>
              <c:tx>
                <c:strRef>
                  <c:f>Daten_Diagramme!$D$31</c:f>
                  <c:strCache>
                    <c:ptCount val="1"/>
                    <c:pt idx="0">
                      <c:v>1.8</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{A897B33F-9931-4ABE-A8FA-D4D29EC11379}</c15:txfldGUID>
                      <c15:f>Daten_Diagramme!$D$31</c15:f>
                      <c15:dlblFieldTableCache>
                        <c:ptCount val="1"/>
                        <c:pt idx="0">
                          <c:v>1.8</c:v>
                        </c:pt>
                      </c15:dlblFieldTableCache>
                    </c15:dlblFTEntry>
                  </c15:dlblFieldTable>
                  <c15:showDataLabelsRange val="0"/>
                </c:ext>
                <c:ext xmlns:c16="http://schemas.microsoft.com/office/drawing/2014/chart" uri="{C3380CC4-5D6E-409C-BE32-E72D297353CC}">
                  <c16:uniqueId val="{00000011-F284-4B57-9231-5982434C927B}"/>
                </c:ext>
              </c:extLst>
            </c:dLbl>
            <c:dLbl>
              <c:idx val="18"/>
              <c:tx>
                <c:strRef>
                  <c:f>Daten_Diagramme!$D$32</c:f>
                  <c:strCache>
                    <c:ptCount val="1"/>
                    <c:pt idx="0">
                      <c:v>1.1</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{578FC0D5-4C18-47E3-B09B-D5F296634F32}</c15:txfldGUID>
                      <c15:f>Daten_Diagramme!$D$32</c15:f>
                      <c15:dlblFieldTableCache>
                        <c:ptCount val="1"/>
                        <c:pt idx="0">
                          <c:v>1.1</c:v>
                        </c:pt>
                      </c15:dlblFieldTableCache>
                    </c15:dlblFTEntry>
                  </c15:dlblFieldTable>
                  <c15:showDataLabelsRange val="0"/>
                </c:ext>
                <c:ext xmlns:c16="http://schemas.microsoft.com/office/drawing/2014/chart" uri="{C3380CC4-5D6E-409C-BE32-E72D297353CC}">
                  <c16:uniqueId val="{00000012-F284-4B57-9231-5982434C927B}"/>
                </c:ext>
              </c:extLst>
            </c:dLbl>
            <c:dLbl>
              <c:idx val="19"/>
              <c:tx>
                <c:strRef>
                  <c:f>Daten_Diagramme!$D$33</c:f>
                  <c:strCache>
                    <c:ptCount val="1"/>
                    <c:pt idx="0">
                      <c:v>1.5</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{A91544D0-42D1-4AF6-88CC-DB2AFDBBD8C4}</c15:txfldGUID>
                      <c15:f>Daten_Diagramme!$D$33</c15:f>
                      <c15:dlblFieldTableCache>
                        <c:ptCount val="1"/>
                        <c:pt idx="0">
                          <c:v>1.5</c:v>
                        </c:pt>
                      </c15:dlblFieldTableCache>
                    </c15:dlblFTEntry>
                  </c15:dlblFieldTable>
                  <c15:showDataLabelsRange val="0"/>
                </c:ext>
                <c:ext xmlns:c16="http://schemas.microsoft.com/office/drawing/2014/chart" uri="{C3380CC4-5D6E-409C-BE32-E72D297353CC}">
                  <c16:uniqueId val="{00000013-F284-4B57-9231-5982434C927B}"/>
                </c:ext>
              </c:extLst>
            </c:dLbl>
            <c:dLbl>
              <c:idx val="20"/>
              <c:tx>
                <c:strRef>
                  <c:f>Daten_Diagramme!$D$34</c:f>
                  <c:strCache>
                    <c:ptCount val="1"/>
                    <c:pt idx="0">
                      <c:v>1.2</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{C082052B-BB56-43C3-8025-2772785E10FC}</c15:txfldGUID>
                      <c15:f>Daten_Diagramme!$D$34</c15:f>
                      <c15:dlblFieldTableCache>
                        <c:ptCount val="1"/>
                        <c:pt idx="0">
                          <c:v>1.2</c:v>
                        </c:pt>
                      </c15:dlblFieldTableCache>
                    </c15:dlblFTEntry>
                  </c15:dlblFieldTable>
                  <c15:showDataLabelsRange val="0"/>
                </c:ext>
                <c:ext xmlns:c16="http://schemas.microsoft.com/office/drawing/2014/chart" uri="{C3380CC4-5D6E-409C-BE32-E72D297353CC}">
                  <c16:uniqueId val="{00000014-F284-4B57-9231-5982434C927B}"/>
                </c:ext>
              </c:extLst>
            </c:dLbl>
            <c:dLbl>
              <c:idx val="21"/>
              <c:tx>
                <c:strRef>
                  <c:f>Daten_Diagramme!$D$35</c:f>
                  <c:strCache>
                    <c:ptCount val="1"/>
                    <c:pt idx="0">
                      <c:v>0.6</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{A7D9147A-2750-49A8-AAF6-D3752A7B199A}</c15:txfldGUID>
                      <c15:f>Daten_Diagramme!$D$35</c15:f>
                      <c15:dlblFieldTableCache>
                        <c:ptCount val="1"/>
                        <c:pt idx="0">
                          <c:v>0.6</c:v>
                        </c:pt>
                      </c15:dlblFieldTableCache>
                    </c15:dlblFTEntry>
                  </c15:dlblFieldTable>
                  <c15:showDataLabelsRange val="0"/>
                </c:ext>
                <c:ext xmlns:c16="http://schemas.microsoft.com/office/drawing/2014/chart" uri="{C3380CC4-5D6E-409C-BE32-E72D297353CC}">
                  <c16:uniqueId val="{00000015-F284-4B57-9231-5982434C927B}"/>
                </c:ext>
              </c:extLst>
            </c:dLbl>
            <c:dLbl>
              <c:idx val="22"/>
              <c:tx>
                <c:strRef>
                  <c:f>Daten_Diagramme!$D$36</c:f>
                  <c:strCache>
                    <c:ptCount val="1"/>
                    <c:pt idx="0">
                      <c:v>*</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{FE1F9BBE-0338-4458-BACE-822F2B7A96B9}</c15:txfldGUID>
                      <c15:f>Daten_Diagramme!$D$36</c15:f>
                      <c15:dlblFieldTableCache>
                        <c:ptCount val="1"/>
                        <c:pt idx="0">
                          <c:v>*</c:v>
                        </c:pt>
                      </c15:dlblFieldTableCache>
                    </c15:dlblFTEntry>
                  </c15:dlblFieldTable>
                  <c15:showDataLabelsRange val="0"/>
                </c:ext>
                <c:ext xmlns:c16="http://schemas.microsoft.com/office/drawing/2014/chart" uri="{C3380CC4-5D6E-409C-BE32-E72D297353CC}">
                  <c16:uniqueId val="{00000016-F284-4B57-9231-5982434C927B}"/>
                </c:ext>
              </c:extLst>
            </c:dLbl>
            <c:dLbl>
              <c:idx val="23"/>
              <c:tx>
                <c:strRef>
                  <c:f>Daten_Diagramme!$D$37</c:f>
                  <c:strCache>
                    <c:ptCount val="1"/>
                    <c:pt idx="0">
                      <c:v>0.0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{9640D7CA-B1A2-45B4-915F-BF7FD4D289BE}</c15:txfldGUID>
                      <c15:f>Daten_Diagramme!$D$37</c15:f>
                      <c15:dlblFieldTableCache>
                        <c:ptCount val="1"/>
                        <c:pt idx="0">
                          <c:v>0.0</c:v>
                        </c:pt>
                      </c15:dlblFieldTableCache>
                    </c15:dlblFTEntry>
                  </c15:dlblFieldTable>
                  <c15:showDataLabelsRange val="0"/>
                </c:ext>
                <c:ext xmlns:c16="http://schemas.microsoft.com/office/drawing/2014/chart" uri="{C3380CC4-5D6E-409C-BE32-E72D297353CC}">
                  <c16:uniqueId val="{00000017-F284-4B57-9231-5982434C927B}"/>
                </c:ext>
              </c:extLst>
            </c:dLbl>
            <c:dLbl>
              <c:idx val="24"/>
              <c:layout>
                <c:manualLayout>
                  <c:x val="4.7769028871392123E-3"/>
                  <c:y val="-4.6876052205785108E-5"/>
                </c:manualLayout>
              </c:layout>
              <c:tx>
                <c:strRef>
                  <c:f>Daten_Diagramme!$D$38</c:f>
                  <c:strCache>
                    <c:ptCount val="1"/>
                    <c:pt idx="0">
                      <c:v>2.4</c:v>
                    </c:pt>
                  </c:strCache>
                </c:strRef>
              </c:tx>
              <c:dLblPos val="outEnd"/>
              <c:showLegendKey val="0"/>
              <c:showVal val="0"/>
              <c:showCatName val="0"/>
              <c:showSerName val="0"/>
              <c:showPercent val="0"/>
              <c:showBubbleSize val="0"/>
              <c:extLst>
                <c:ext xmlns:c15="http://schemas.microsoft.com/office/drawing/2012/chart" uri="{CE6537A1-D6FC-4f65-9D91-7224C49458BB}">
                  <c15:dlblFieldTable>
                    <c15:dlblFTEntry>
                      <c15:txfldGUID>{E789E902-5B37-401A-A75F-AD96FD72607E}</c15:txfldGUID>
                      <c15:f>Daten_Diagramme!$D$38</c15:f>
                      <c15:dlblFieldTableCache>
                        <c:ptCount val="1"/>
                        <c:pt idx="0">
                          <c:v>2.4</c:v>
                        </c:pt>
                      </c15:dlblFieldTableCache>
                    </c15:dlblFTEntry>
                  </c15:dlblFieldTable>
                  <c15:showDataLabelsRange val="0"/>
                </c:ext>
                <c:ext xmlns:c16="http://schemas.microsoft.com/office/drawing/2014/chart" uri="{C3380CC4-5D6E-409C-BE32-E72D297353CC}">
                  <c16:uniqueId val="{00000018-F284-4B57-9231-5982434C927B}"/>
                </c:ext>
              </c:extLst>
            </c:dLbl>
            <c:dLbl>
              <c:idx val="25"/>
              <c:tx>
                <c:strRef>
                  <c:f>Daten_Diagramme!$D$39</c:f>
                  <c:strCache>
                    <c:ptCount val="1"/>
                    <c:pt idx="0">
                      <c:v>-2.2</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{D4F24F26-EAFD-455F-82E0-59B53F9E49D2}</c15:txfldGUID>
                      <c15:f>Daten_Diagramme!$D$39</c15:f>
                      <c15:dlblFieldTableCache>
                        <c:ptCount val="1"/>
                        <c:pt idx="0">
                          <c:v>-2.2</c:v>
                        </c:pt>
                      </c15:dlblFieldTableCache>
                    </c15:dlblFTEntry>
                  </c15:dlblFieldTable>
                  <c15:showDataLabelsRange val="0"/>
                </c:ext>
                <c:ext xmlns:c16="http://schemas.microsoft.com/office/drawing/2014/chart" uri="{C3380CC4-5D6E-409C-BE32-E72D297353CC}">
                  <c16:uniqueId val="{00000019-F284-4B57-9231-5982434C927B}"/>
                </c:ext>
              </c:extLst>
            </c:dLbl>
            <c:dLbl>
              <c:idx val="26"/>
              <c:tx>
                <c:strRef>
                  <c:f>Daten_Diagramme!$D$40</c:f>
                  <c:strCache>
                    <c:ptCount val="1"/>
                    <c:pt idx="0">
                      <c:v>0.9</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{2AC93445-1F10-481D-BB50-F9421C165DB1}</c15:txfldGUID>
                      <c15:f>Daten_Diagramme!$D$40</c15:f>
                      <c15:dlblFieldTableCache>
                        <c:ptCount val="1"/>
                        <c:pt idx="0">
                          <c:v>0.9</c:v>
                        </c:pt>
                      </c15:dlblFieldTableCache>
                    </c15:dlblFTEntry>
                  </c15:dlblFieldTable>
                  <c15:showDataLabelsRange val="0"/>
                </c:ext>
                <c:ext xmlns:c16="http://schemas.microsoft.com/office/drawing/2014/chart" uri="{C3380CC4-5D6E-409C-BE32-E72D297353CC}">
                  <c16:uniqueId val="{0000001A-F284-4B57-9231-5982434C927B}"/>
                </c:ext>
              </c:extLst>
            </c:dLbl>
            <c:dLbl>
              <c:idx val="27"/>
              <c:tx>
                <c:strRef>
                  <c:f>Daten_Diagramme!$D$42</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{B6E09847-143B-48A2-AF99-FF88EDD5F8DE}</c15:txfldGUID>
                      <c15:f>Daten_Diagramme!$D$42</c15:f>
                      <c15:dlblFieldTableCache>
                        <c:ptCount val="1"/>
                        <c:pt idx="0">
                          <c:v>#REF!</c:v>
                        </c:pt>
                      </c15:dlblFieldTableCache>
                    </c15:dlblFTEntry>
                  </c15:dlblFieldTable>
                  <c15:showDataLabelsRange val="0"/>
                </c:ext>
                <c:ext xmlns:c16="http://schemas.microsoft.com/office/drawing/2014/chart" uri="{C3380CC4-5D6E-409C-BE32-E72D297353CC}">
                  <c16:uniqueId val="{0000001B-F284-4B57-9231-5982434C927B}"/>
                </c:ext>
              </c:extLst>
            </c:dLbl>
            <c:dLbl>
              <c:idx val="28"/>
              <c:tx>
                <c:strRef>
                  <c:f>Daten_Diagramme!$D$43</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{51B441F0-B6A1-488D-9E79-FA4F071FFF4B}</c15:txfldGUID>
                      <c15:f>Daten_Diagramme!$D$43</c15:f>
                      <c15:dlblFieldTableCache>
                        <c:ptCount val="1"/>
                        <c:pt idx="0">
                          <c:v>#REF!</c:v>
                        </c:pt>
                      </c15:dlblFieldTableCache>
                    </c15:dlblFTEntry>
                  </c15:dlblFieldTable>
                  <c15:showDataLabelsRange val="0"/>
                </c:ext>
                <c:ext xmlns:c16="http://schemas.microsoft.com/office/drawing/2014/chart" uri="{C3380CC4-5D6E-409C-BE32-E72D297353CC}">
                  <c16:uniqueId val="{0000001C-F284-4B57-9231-5982434C927B}"/>
                </c:ext>
              </c:extLst>
            </c:dLbl>
            <c:dLbl>
              <c:idx val="29"/>
              <c:tx>
                <c:strRef>
                  <c:f>Daten_Diagramme!$D$44</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{DCB504D9-9E66-4279-BDDA-5B0CBB1A4AB7}</c15:txfldGUID>
                      <c15:f>Daten_Diagramme!$D$44</c15:f>
                      <c15:dlblFieldTableCache>
                        <c:ptCount val="1"/>
                        <c:pt idx="0">
                          <c:v>#REF!</c:v>
                        </c:pt>
                      </c15:dlblFieldTableCache>
                    </c15:dlblFTEntry>
                  </c15:dlblFieldTable>
                  <c15:showDataLabelsRange val="0"/>
                </c:ext>
                <c:ext xmlns:c16="http://schemas.microsoft.com/office/drawing/2014/chart" uri="{C3380CC4-5D6E-409C-BE32-E72D297353CC}">
                  <c16:uniqueId val="{0000001D-F284-4B57-9231-5982434C927B}"/>
                </c:ext>
              </c:extLst>
            </c:dLbl>
            <c:dLbl>
              <c:idx val="30"/>
              <c:tx>
                <c:strRef>
                  <c:f>Daten_Diagramme!$D$45</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{B4FA8765-9680-4C9F-A147-CC65E669E978}</c15:txfldGUID>
                      <c15:f>Daten_Diagramme!$D$45</c15:f>
                      <c15:dlblFieldTableCache>
                        <c:ptCount val="1"/>
                        <c:pt idx="0">
                          <c:v>#REF!</c:v>
                        </c:pt>
                      </c15:dlblFieldTableCache>
                    </c15:dlblFTEntry>
                  </c15:dlblFieldTable>
                  <c15:showDataLabelsRange val="0"/>
                </c:ext>
                <c:ext xmlns:c16="http://schemas.microsoft.com/office/drawing/2014/chart" uri="{C3380CC4-5D6E-409C-BE32-E72D297353CC}">
                  <c16:uniqueId val="{0000001E-F284-4B57-9231-5982434C927B}"/>
                </c:ext>
              </c:extLst>
            </c:dLbl>
            <c:dLbl>
              <c:idx val="31"/>
              <c:tx>
                <c:strRef>
                  <c:f>Daten_Diagramme!$D$46</c:f>
                  <c:strCache>
                    <c:ptCount val="1"/>
                    <c:pt idx="0">
                      <c:v>0.9</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{FF0F1219-54C3-405A-8B3E-CE32E4C5C7DA}</c15:txfldGUID>
                      <c15:f>Daten_Diagramme!$D$46</c15:f>
                      <c15:dlblFieldTableCache>
                        <c:ptCount val="1"/>
                        <c:pt idx="0">
                          <c:v>0.9</c:v>
                        </c:pt>
                      </c15:dlblFieldTableCache>
                    </c15:dlblFTEntry>
                  </c15:dlblFieldTable>
                  <c15:showDataLabelsRange val="0"/>
                </c:ext>
                <c:ext xmlns:c16="http://schemas.microsoft.com/office/drawing/2014/chart" uri="{C3380CC4-5D6E-409C-BE32-E72D297353CC}">
                  <c16:uniqueId val="{0000001F-F284-4B57-9231-5982434C927B}"/>
                </c:ext>
              </c:extLst>
            </c:dLbl>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Daten_Diagramme!$B$14:$B$40</c:f>
              <c:numCache>
                <c:formatCode>#,#00</c:formatCode>
                <c:ptCount val="27"/>
                <c:pt idx="0">
                  <c:v>-0.25302686341278852</c:v>
                </c:pt>
                <c:pt idx="1">
                  <c:v>2.3696682464454977</c:v>
                </c:pt>
                <c:pt idx="2">
                  <c:v>-2.2198353025420694</c:v>
                </c:pt>
                <c:pt idx="3">
                  <c:v>-2.7661948669759795</c:v>
                </c:pt>
                <c:pt idx="4">
                  <c:v>0.4871060171919771</c:v>
                </c:pt>
                <c:pt idx="5">
                  <c:v>-4.1197675274038108</c:v>
                </c:pt>
                <c:pt idx="6">
                  <c:v>-2.5623836126629422</c:v>
                </c:pt>
                <c:pt idx="7">
                  <c:v>0.42372881355932202</c:v>
                </c:pt>
                <c:pt idx="8">
                  <c:v>1.3472216244135498</c:v>
                </c:pt>
                <c:pt idx="9">
                  <c:v>0.27455384999376015</c:v>
                </c:pt>
                <c:pt idx="10">
                  <c:v>3.0637530975444922</c:v>
                </c:pt>
                <c:pt idx="11">
                  <c:v>5.4704595185995623E-2</c:v>
                </c:pt>
                <c:pt idx="12">
                  <c:v>-2.6244343891402715</c:v>
                </c:pt>
                <c:pt idx="13">
                  <c:v>3.7985711796480222</c:v>
                </c:pt>
                <c:pt idx="14">
                  <c:v>-6.5781652466811966</c:v>
                </c:pt>
                <c:pt idx="15">
                  <c:v>-2.6605504587155964</c:v>
                </c:pt>
                <c:pt idx="16">
                  <c:v>-13.787281935846933</c:v>
                </c:pt>
                <c:pt idx="17">
                  <c:v>1.8085754927860191</c:v>
                </c:pt>
                <c:pt idx="18">
                  <c:v>1.0942760942760943</c:v>
                </c:pt>
                <c:pt idx="19">
                  <c:v>1.5433628318584072</c:v>
                </c:pt>
                <c:pt idx="20">
                  <c:v>1.2110280855449627</c:v>
                </c:pt>
                <c:pt idx="21">
                  <c:v>0.64935064935064934</c:v>
                </c:pt>
                <c:pt idx="22">
                  <c:v>0</c:v>
                </c:pt>
                <c:pt idx="24">
                  <c:v>2.3696682464454977</c:v>
                </c:pt>
                <c:pt idx="25">
                  <c:v>-2.1791619548274701</c:v>
                </c:pt>
                <c:pt idx="26">
                  <c:v>0.93801656934377964</c:v>
                </c:pt>
              </c:numCache>
            </c:numRef>
          </c:val>
          <c:extLst>
            <c:ext xmlns:c16="http://schemas.microsoft.com/office/drawing/2014/chart" uri="{C3380CC4-5D6E-409C-BE32-E72D297353CC}">
              <c16:uniqueId val="{00000020-F284-4B57-9231-5982434C927B}"/>
            </c:ext>
          </c:extLst>
        </c:ser>
        <c:ser>
          <c:idx val="1"/>
          <c:order val="1"/>
          <c:spPr>
            <a:noFill/>
            <a:ln w="25400">
              <a:noFill/>
            </a:ln>
          </c:spPr>
          <c:invertIfNegative val="0"/>
          <c:dLbls>
            <c:dLbl>
              <c:idx val="0"/>
              <c:tx>
                <c:strRef>
                  <c:f>Daten_Diagramme!$F$14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{F43894AF-E9A8-4901-85AF-A02C946CCADF}</c15:txfldGUID>
                      <c15:f>Daten_Diagramme!$F$14</c15:f>
                      <c15:dlblFieldTableCache>
                        <c:ptCount val="1"/>
                      </c15:dlblFieldTableCache>
                    </c15:dlblFTEntry>
                  </c15:dlblFieldTable>
                  <c15:showDataLabelsRange val="0"/>
                </c:ext>
                <c:ext xmlns:c16="http://schemas.microsoft.com/office/drawing/2014/chart" uri="{C3380CC4-5D6E-409C-BE32-E72D297353CC}">
                  <c16:uniqueId val="{00000021-F284-4B57-9231-5982434C927B}"/>
                </c:ext>
              </c:extLst>
            </c:dLbl>
            <c:dLbl>
              <c:idx val="1"/>
              <c:tx>
                <c:strRef>
                  <c:f>Daten_Diagramme!$F$15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{6E60AC1C-0532-4C6B-A308-99E0991788EA}</c15:txfldGUID>
                      <c15:f>Daten_Diagramme!$F$15</c15:f>
                      <c15:dlblFieldTableCache>
                        <c:ptCount val="1"/>
                      </c15:dlblFieldTableCache>
                    </c15:dlblFTEntry>
                  </c15:dlblFieldTable>
                  <c15:showDataLabelsRange val="0"/>
                </c:ext>
                <c:ext xmlns:c16="http://schemas.microsoft.com/office/drawing/2014/chart" uri="{C3380CC4-5D6E-409C-BE32-E72D297353CC}">
                  <c16:uniqueId val="{00000022-F284-4B57-9231-5982434C927B}"/>
                </c:ext>
              </c:extLst>
            </c:dLbl>
            <c:dLbl>
              <c:idx val="2"/>
              <c:tx>
                <c:strRef>
                  <c:f>Daten_Diagramme!$F$16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{A4C22CDC-48D8-41F8-A924-F712B2E9E92C}</c15:txfldGUID>
                      <c15:f>Daten_Diagramme!$F$16</c15:f>
                      <c15:dlblFieldTableCache>
                        <c:ptCount val="1"/>
                      </c15:dlblFieldTableCache>
                    </c15:dlblFTEntry>
                  </c15:dlblFieldTable>
                  <c15:showDataLabelsRange val="0"/>
                </c:ext>
                <c:ext xmlns:c16="http://schemas.microsoft.com/office/drawing/2014/chart" uri="{C3380CC4-5D6E-409C-BE32-E72D297353CC}">
                  <c16:uniqueId val="{00000023-F284-4B57-9231-5982434C927B}"/>
                </c:ext>
              </c:extLst>
            </c:dLbl>
            <c:dLbl>
              <c:idx val="3"/>
              <c:tx>
                <c:strRef>
                  <c:f>Daten_Diagramme!$F$17</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{5EA04DA0-D595-45E4-A969-0271CE54BFB9}</c15:txfldGUID>
                      <c15:f>Daten_Diagramme!$F$17</c15:f>
                      <c15:dlblFieldTableCache>
                        <c:ptCount val="1"/>
                      </c15:dlblFieldTableCache>
                    </c15:dlblFTEntry>
                  </c15:dlblFieldTable>
                  <c15:showDataLabelsRange val="0"/>
                </c:ext>
                <c:ext xmlns:c16="http://schemas.microsoft.com/office/drawing/2014/chart" uri="{C3380CC4-5D6E-409C-BE32-E72D297353CC}">
                  <c16:uniqueId val="{00000024-F284-4B57-9231-5982434C927B}"/>
                </c:ext>
              </c:extLst>
            </c:dLbl>
            <c:dLbl>
              <c:idx val="4"/>
              <c:tx>
                <c:strRef>
                  <c:f>Daten_Diagramme!$F$18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{93BEA4C5-BFD5-4576-9499-DB4A632DA35E}</c15:txfldGUID>
                      <c15:f>Daten_Diagramme!$F$18</c15:f>
                      <c15:dlblFieldTableCache>
                        <c:ptCount val="1"/>
                      </c15:dlblFieldTableCache>
                    </c15:dlblFTEntry>
                  </c15:dlblFieldTable>
                  <c15:showDataLabelsRange val="0"/>
                </c:ext>
                <c:ext xmlns:c16="http://schemas.microsoft.com/office/drawing/2014/chart" uri="{C3380CC4-5D6E-409C-BE32-E72D297353CC}">
                  <c16:uniqueId val="{00000025-F284-4B57-9231-5982434C927B}"/>
                </c:ext>
              </c:extLst>
            </c:dLbl>
            <c:dLbl>
              <c:idx val="5"/>
              <c:tx>
                <c:strRef>
                  <c:f>Daten_Diagramme!$F$19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{CF92A306-87F0-4CFB-A761-756C97751C26}</c15:txfldGUID>
                      <c15:f>Daten_Diagramme!$F$19</c15:f>
                      <c15:dlblFieldTableCache>
                        <c:ptCount val="1"/>
                      </c15:dlblFieldTableCache>
                    </c15:dlblFTEntry>
                  </c15:dlblFieldTable>
                  <c15:showDataLabelsRange val="0"/>
                </c:ext>
                <c:ext xmlns:c16="http://schemas.microsoft.com/office/drawing/2014/chart" uri="{C3380CC4-5D6E-409C-BE32-E72D297353CC}">
                  <c16:uniqueId val="{00000026-F284-4B57-9231-5982434C927B}"/>
                </c:ext>
              </c:extLst>
            </c:dLbl>
            <c:dLbl>
              <c:idx val="6"/>
              <c:tx>
                <c:strRef>
                  <c:f>Daten_Diagramme!$F$20</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{8020F166-4D27-45C7-ACB3-7E5D819FA14F}</c15:txfldGUID>
                      <c15:f>Daten_Diagramme!$F$20</c15:f>
                      <c15:dlblFieldTableCache>
                        <c:ptCount val="1"/>
                      </c15:dlblFieldTableCache>
                    </c15:dlblFTEntry>
                  </c15:dlblFieldTable>
                  <c15:showDataLabelsRange val="0"/>
                </c:ext>
                <c:ext xmlns:c16="http://schemas.microsoft.com/office/drawing/2014/chart" uri="{C3380CC4-5D6E-409C-BE32-E72D297353CC}">
                  <c16:uniqueId val="{00000027-F284-4B57-9231-5982434C927B}"/>
                </c:ext>
              </c:extLst>
            </c:dLbl>
            <c:dLbl>
              <c:idx val="7"/>
              <c:tx>
                <c:strRef>
                  <c:f>Daten_Diagramme!$F$21</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{95CCB49A-E658-4EF6-A28D-BAE4EE32BF74}</c15:txfldGUID>
                      <c15:f>Daten_Diagramme!$F$21</c15:f>
                      <c15:dlblFieldTableCache>
                        <c:ptCount val="1"/>
                      </c15:dlblFieldTableCache>
                    </c15:dlblFTEntry>
                  </c15:dlblFieldTable>
                  <c15:showDataLabelsRange val="0"/>
                </c:ext>
                <c:ext xmlns:c16="http://schemas.microsoft.com/office/drawing/2014/chart" uri="{C3380CC4-5D6E-409C-BE32-E72D297353CC}">
                  <c16:uniqueId val="{00000028-F284-4B57-9231-5982434C927B}"/>
                </c:ext>
              </c:extLst>
            </c:dLbl>
            <c:dLbl>
              <c:idx val="8"/>
              <c:tx>
                <c:strRef>
                  <c:f>Daten_Diagramme!$F$22</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{A54FE2FB-FE60-4502-98E8-9D27271E6FA2}</c15:txfldGUID>
                      <c15:f>Daten_Diagramme!$F$22</c15:f>
                      <c15:dlblFieldTableCache>
                        <c:ptCount val="1"/>
                      </c15:dlblFieldTableCache>
                    </c15:dlblFTEntry>
                  </c15:dlblFieldTable>
                  <c15:showDataLabelsRange val="0"/>
                </c:ext>
                <c:ext xmlns:c16="http://schemas.microsoft.com/office/drawing/2014/chart" uri="{C3380CC4-5D6E-409C-BE32-E72D297353CC}">
                  <c16:uniqueId val="{00000029-F284-4B57-9231-5982434C927B}"/>
                </c:ext>
              </c:extLst>
            </c:dLbl>
            <c:dLbl>
              <c:idx val="9"/>
              <c:tx>
                <c:strRef>
                  <c:f>Daten_Diagramme!$F$23</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{C995494E-F39D-4852-8F17-8F899737946D}</c15:txfldGUID>
                      <c15:f>Daten_Diagramme!$F$23</c15:f>
                      <c15:dlblFieldTableCache>
                        <c:ptCount val="1"/>
                      </c15:dlblFieldTableCache>
                    </c15:dlblFTEntry>
                  </c15:dlblFieldTable>
                  <c15:showDataLabelsRange val="0"/>
                </c:ext>
                <c:ext xmlns:c16="http://schemas.microsoft.com/office/drawing/2014/chart" uri="{C3380CC4-5D6E-409C-BE32-E72D297353CC}">
                  <c16:uniqueId val="{0000002A-F284-4B57-9231-5982434C927B}"/>
                </c:ext>
              </c:extLst>
            </c:dLbl>
            <c:dLbl>
              <c:idx val="10"/>
              <c:tx>
                <c:strRef>
                  <c:f>Daten_Diagramme!$F$24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{B73178FD-821F-4A56-97BD-DCC8839CCD66}</c15:txfldGUID>
                      <c15:f>Daten_Diagramme!$F$24</c15:f>
                      <c15:dlblFieldTableCache>
                        <c:ptCount val="1"/>
                      </c15:dlblFieldTableCache>
                    </c15:dlblFTEntry>
                  </c15:dlblFieldTable>
                  <c15:showDataLabelsRange val="0"/>
                </c:ext>
                <c:ext xmlns:c16="http://schemas.microsoft.com/office/drawing/2014/chart" uri="{C3380CC4-5D6E-409C-BE32-E72D297353CC}">
                  <c16:uniqueId val="{0000002B-F284-4B57-9231-5982434C927B}"/>
                </c:ext>
              </c:extLst>
            </c:dLbl>
            <c:dLbl>
              <c:idx val="11"/>
              <c:tx>
                <c:strRef>
                  <c:f>Daten_Diagramme!$F$25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{53EDB4D5-C713-4069-863D-823A7F8F39ED}</c15:txfldGUID>
                      <c15:f>Daten_Diagramme!$F$25</c15:f>
                      <c15:dlblFieldTableCache>
                        <c:ptCount val="1"/>
                      </c15:dlblFieldTableCache>
                    </c15:dlblFTEntry>
                  </c15:dlblFieldTable>
                  <c15:showDataLabelsRange val="0"/>
                </c:ext>
                <c:ext xmlns:c16="http://schemas.microsoft.com/office/drawing/2014/chart" uri="{C3380CC4-5D6E-409C-BE32-E72D297353CC}">
                  <c16:uniqueId val="{0000002C-F284-4B57-9231-5982434C927B}"/>
                </c:ext>
              </c:extLst>
            </c:dLbl>
            <c:dLbl>
              <c:idx val="12"/>
              <c:tx>
                <c:strRef>
                  <c:f>Daten_Diagramme!$F$26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{728E91E4-31FF-48AE-8740-13C8922B6FE1}</c15:txfldGUID>
                      <c15:f>Daten_Diagramme!$F$26</c15:f>
                      <c15:dlblFieldTableCache>
                        <c:ptCount val="1"/>
                      </c15:dlblFieldTableCache>
                    </c15:dlblFTEntry>
                  </c15:dlblFieldTable>
                  <c15:showDataLabelsRange val="0"/>
                </c:ext>
                <c:ext xmlns:c16="http://schemas.microsoft.com/office/drawing/2014/chart" uri="{C3380CC4-5D6E-409C-BE32-E72D297353CC}">
                  <c16:uniqueId val="{0000002D-F284-4B57-9231-5982434C927B}"/>
                </c:ext>
              </c:extLst>
            </c:dLbl>
            <c:dLbl>
              <c:idx val="13"/>
              <c:tx>
                <c:strRef>
                  <c:f>Daten_Diagramme!$F$27</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{C6BF5CD8-CEB2-4979-8F7B-8CFEC8AFBC38}</c15:txfldGUID>
                      <c15:f>Daten_Diagramme!$F$27</c15:f>
                      <c15:dlblFieldTableCache>
                        <c:ptCount val="1"/>
                      </c15:dlblFieldTableCache>
                    </c15:dlblFTEntry>
                  </c15:dlblFieldTable>
                  <c15:showDataLabelsRange val="0"/>
                </c:ext>
                <c:ext xmlns:c16="http://schemas.microsoft.com/office/drawing/2014/chart" uri="{C3380CC4-5D6E-409C-BE32-E72D297353CC}">
                  <c16:uniqueId val="{0000002E-F284-4B57-9231-5982434C927B}"/>
                </c:ext>
              </c:extLst>
            </c:dLbl>
            <c:dLbl>
              <c:idx val="14"/>
              <c:tx>
                <c:strRef>
                  <c:f>Daten_Diagramme!$F$28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{3B3EC39F-02A6-4716-9DAA-DE0343548CF8}</c15:txfldGUID>
                      <c15:f>Daten_Diagramme!$F$28</c15:f>
                      <c15:dlblFieldTableCache>
                        <c:ptCount val="1"/>
                      </c15:dlblFieldTableCache>
                    </c15:dlblFTEntry>
                  </c15:dlblFieldTable>
                  <c15:showDataLabelsRange val="0"/>
                </c:ext>
                <c:ext xmlns:c16="http://schemas.microsoft.com/office/drawing/2014/chart" uri="{C3380CC4-5D6E-409C-BE32-E72D297353CC}">
                  <c16:uniqueId val="{0000002F-F284-4B57-9231-5982434C927B}"/>
                </c:ext>
              </c:extLst>
            </c:dLbl>
            <c:dLbl>
              <c:idx val="15"/>
              <c:tx>
                <c:strRef>
                  <c:f>Daten_Diagramme!$F$29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{EE3EAEC6-FAF0-425C-89A8-48B97E84C11C}</c15:txfldGUID>
                      <c15:f>Daten_Diagramme!$F$29</c15:f>
                      <c15:dlblFieldTableCache>
                        <c:ptCount val="1"/>
                      </c15:dlblFieldTableCache>
                    </c15:dlblFTEntry>
                  </c15:dlblFieldTable>
                  <c15:showDataLabelsRange val="0"/>
                </c:ext>
                <c:ext xmlns:c16="http://schemas.microsoft.com/office/drawing/2014/chart" uri="{C3380CC4-5D6E-409C-BE32-E72D297353CC}">
                  <c16:uniqueId val="{00000030-F284-4B57-9231-5982434C927B}"/>
                </c:ext>
              </c:extLst>
            </c:dLbl>
            <c:dLbl>
              <c:idx val="16"/>
              <c:tx>
                <c:strRef>
                  <c:f>Daten_Diagramme!$F$30</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{EE70F34E-5740-4AE1-A3B3-7E2006BE486C}</c15:txfldGUID>
                      <c15:f>Daten_Diagramme!$F$30</c15:f>
                      <c15:dlblFieldTableCache>
                        <c:ptCount val="1"/>
                      </c15:dlblFieldTableCache>
                    </c15:dlblFTEntry>
                  </c15:dlblFieldTable>
                  <c15:showDataLabelsRange val="0"/>
                </c:ext>
                <c:ext xmlns:c16="http://schemas.microsoft.com/office/drawing/2014/chart" uri="{C3380CC4-5D6E-409C-BE32-E72D297353CC}">
                  <c16:uniqueId val="{00000031-F284-4B57-9231-5982434C927B}"/>
                </c:ext>
              </c:extLst>
            </c:dLbl>
            <c:dLbl>
              <c:idx val="17"/>
              <c:tx>
                <c:strRef>
                  <c:f>Daten_Diagramme!$F$31</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{FB91680A-94FE-4DA5-A843-2793AC810FAE}</c15:txfldGUID>
                      <c15:f>Daten_Diagramme!$F$31</c15:f>
                      <c15:dlblFieldTableCache>
                        <c:ptCount val="1"/>
                      </c15:dlblFieldTableCache>
                    </c15:dlblFTEntry>
                  </c15:dlblFieldTable>
                  <c15:showDataLabelsRange val="0"/>
                </c:ext>
                <c:ext xmlns:c16="http://schemas.microsoft.com/office/drawing/2014/chart" uri="{C3380CC4-5D6E-409C-BE32-E72D297353CC}">
                  <c16:uniqueId val="{00000032-F284-4B57-9231-5982434C927B}"/>
                </c:ext>
              </c:extLst>
            </c:dLbl>
            <c:dLbl>
              <c:idx val="18"/>
              <c:tx>
                <c:strRef>
                  <c:f>Daten_Diagramme!$F$32</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{0180DC9D-2BC1-4272-8159-B0C250BB0EF7}</c15:txfldGUID>
                      <c15:f>Daten_Diagramme!$F$32</c15:f>
                      <c15:dlblFieldTableCache>
                        <c:ptCount val="1"/>
                      </c15:dlblFieldTableCache>
                    </c15:dlblFTEntry>
                  </c15:dlblFieldTable>
                  <c15:showDataLabelsRange val="0"/>
                </c:ext>
                <c:ext xmlns:c16="http://schemas.microsoft.com/office/drawing/2014/chart" uri="{C3380CC4-5D6E-409C-BE32-E72D297353CC}">
                  <c16:uniqueId val="{00000033-F284-4B57-9231-5982434C927B}"/>
                </c:ext>
              </c:extLst>
            </c:dLbl>
            <c:dLbl>
              <c:idx val="19"/>
              <c:tx>
                <c:strRef>
                  <c:f>Daten_Diagramme!$F$33</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{24C782B0-710A-4428-85A1-B8817353FFE6}</c15:txfldGUID>
                      <c15:f>Daten_Diagramme!$F$33</c15:f>
                      <c15:dlblFieldTableCache>
                        <c:ptCount val="1"/>
                      </c15:dlblFieldTableCache>
                    </c15:dlblFTEntry>
                  </c15:dlblFieldTable>
                  <c15:showDataLabelsRange val="0"/>
                </c:ext>
                <c:ext xmlns:c16="http://schemas.microsoft.com/office/drawing/2014/chart" uri="{C3380CC4-5D6E-409C-BE32-E72D297353CC}">
                  <c16:uniqueId val="{00000034-F284-4B57-9231-5982434C927B}"/>
                </c:ext>
              </c:extLst>
            </c:dLbl>
            <c:dLbl>
              <c:idx val="20"/>
              <c:tx>
                <c:strRef>
                  <c:f>Daten_Diagramme!$F$34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{83A9E5C3-504F-4E15-AF24-0F70EFABD081}</c15:txfldGUID>
                      <c15:f>Daten_Diagramme!$F$34</c15:f>
                      <c15:dlblFieldTableCache>
                        <c:ptCount val="1"/>
                      </c15:dlblFieldTableCache>
                    </c15:dlblFTEntry>
                  </c15:dlblFieldTable>
                  <c15:showDataLabelsRange val="0"/>
                </c:ext>
                <c:ext xmlns:c16="http://schemas.microsoft.com/office/drawing/2014/chart" uri="{C3380CC4-5D6E-409C-BE32-E72D297353CC}">
                  <c16:uniqueId val="{00000035-F284-4B57-9231-5982434C927B}"/>
                </c:ext>
              </c:extLst>
            </c:dLbl>
            <c:dLbl>
              <c:idx val="21"/>
              <c:tx>
                <c:strRef>
                  <c:f>Daten_Diagramme!$F$35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{598E4B7D-9D29-4803-8693-41845B367615}</c15:txfldGUID>
                      <c15:f>Daten_Diagramme!$F$35</c15:f>
                      <c15:dlblFieldTableCache>
                        <c:ptCount val="1"/>
                      </c15:dlblFieldTableCache>
                    </c15:dlblFTEntry>
                  </c15:dlblFieldTable>
                  <c15:showDataLabelsRange val="0"/>
                </c:ext>
                <c:ext xmlns:c16="http://schemas.microsoft.com/office/drawing/2014/chart" uri="{C3380CC4-5D6E-409C-BE32-E72D297353CC}">
                  <c16:uniqueId val="{00000036-F284-4B57-9231-5982434C927B}"/>
                </c:ext>
              </c:extLst>
            </c:dLbl>
            <c:dLbl>
              <c:idx val="22"/>
              <c:tx>
                <c:strRef>
                  <c:f>Daten_Diagramme!$F$36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{BCBDF1ED-24F9-4E4E-B1CB-8CE7A9A839C1}</c15:txfldGUID>
                      <c15:f>Daten_Diagramme!$F$36</c15:f>
                      <c15:dlblFieldTableCache>
                        <c:ptCount val="1"/>
                      </c15:dlblFieldTableCache>
                    </c15:dlblFTEntry>
                  </c15:dlblFieldTable>
                  <c15:showDataLabelsRange val="0"/>
                </c:ext>
                <c:ext xmlns:c16="http://schemas.microsoft.com/office/drawing/2014/chart" uri="{C3380CC4-5D6E-409C-BE32-E72D297353CC}">
                  <c16:uniqueId val="{00000037-F284-4B57-9231-5982434C927B}"/>
                </c:ext>
              </c:extLst>
            </c:dLbl>
            <c:dLbl>
              <c:idx val="23"/>
              <c:tx>
                <c:strRef>
                  <c:f>Daten_Diagramme!$F$38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{49B42251-BBBB-4153-A512-7E0C231F51E7}</c15:txfldGUID>
                      <c15:f>Daten_Diagramme!$F$38</c15:f>
                      <c15:dlblFieldTableCache>
                        <c:ptCount val="1"/>
                      </c15:dlblFieldTableCache>
                    </c15:dlblFTEntry>
                  </c15:dlblFieldTable>
                  <c15:showDataLabelsRange val="0"/>
                </c:ext>
                <c:ext xmlns:c16="http://schemas.microsoft.com/office/drawing/2014/chart" uri="{C3380CC4-5D6E-409C-BE32-E72D297353CC}">
                  <c16:uniqueId val="{00000038-F284-4B57-9231-5982434C927B}"/>
                </c:ext>
              </c:extLst>
            </c:dLbl>
            <c:dLbl>
              <c:idx val="24"/>
              <c:tx>
                <c:strRef>
                  <c:f>Daten_Diagramme!$F$39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{2F3A8487-EC3D-40DF-883A-D80BFFDFCFFF}</c15:txfldGUID>
                      <c15:f>Daten_Diagramme!$F$39</c15:f>
                      <c15:dlblFieldTableCache>
                        <c:ptCount val="1"/>
                      </c15:dlblFieldTableCache>
                    </c15:dlblFTEntry>
                  </c15:dlblFieldTable>
                  <c15:showDataLabelsRange val="0"/>
                </c:ext>
                <c:ext xmlns:c16="http://schemas.microsoft.com/office/drawing/2014/chart" uri="{C3380CC4-5D6E-409C-BE32-E72D297353CC}">
                  <c16:uniqueId val="{00000039-F284-4B57-9231-5982434C927B}"/>
                </c:ext>
              </c:extLst>
            </c:dLbl>
            <c:dLbl>
              <c:idx val="25"/>
              <c:tx>
                <c:strRef>
                  <c:f>Daten_Diagramme!$F$40</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{65AF4B54-A4A6-4E5D-9AE4-2ACF2B8100AB}</c15:txfldGUID>
                      <c15:f>Daten_Diagramme!$F$40</c15:f>
                      <c15:dlblFieldTableCache>
                        <c:ptCount val="1"/>
                      </c15:dlblFieldTableCache>
                    </c15:dlblFTEntry>
                  </c15:dlblFieldTable>
                  <c15:showDataLabelsRange val="0"/>
                </c:ext>
                <c:ext xmlns:c16="http://schemas.microsoft.com/office/drawing/2014/chart" uri="{C3380CC4-5D6E-409C-BE32-E72D297353CC}">
                  <c16:uniqueId val="{0000003A-F284-4B57-9231-5982434C927B}"/>
                </c:ext>
              </c:extLst>
            </c:dLbl>
            <c:dLbl>
              <c:idx val="26"/>
              <c:tx>
                <c:strRef>
                  <c:f>Daten_Diagramme!$F$41</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{5D04B5C3-76D6-4C76-9833-DEDD4AE643B7}</c15:txfldGUID>
                      <c15:f>Daten_Diagramme!$F$41</c15:f>
                      <c15:dlblFieldTableCache>
                        <c:ptCount val="1"/>
                      </c15:dlblFieldTableCache>
                    </c15:dlblFTEntry>
                  </c15:dlblFieldTable>
                  <c15:showDataLabelsRange val="0"/>
                </c:ext>
                <c:ext xmlns:c16="http://schemas.microsoft.com/office/drawing/2014/chart" uri="{C3380CC4-5D6E-409C-BE32-E72D297353CC}">
                  <c16:uniqueId val="{0000003B-F284-4B57-9231-5982434C927B}"/>
                </c:ext>
              </c:extLst>
            </c:dLbl>
            <c:dLbl>
              <c:idx val="27"/>
              <c:tx>
                <c:strRef>
                  <c:f>Daten_Diagramme!$F$42</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{C191C2DB-2DE2-4968-8357-77E8AA5045B3}</c15:txfldGUID>
                      <c15:f>Daten_Diagramme!$F$42</c15:f>
                      <c15:dlblFieldTableCache>
                        <c:ptCount val="1"/>
                      </c15:dlblFieldTableCache>
                    </c15:dlblFTEntry>
                  </c15:dlblFieldTable>
                  <c15:showDataLabelsRange val="0"/>
                </c:ext>
                <c:ext xmlns:c16="http://schemas.microsoft.com/office/drawing/2014/chart" uri="{C3380CC4-5D6E-409C-BE32-E72D297353CC}">
                  <c16:uniqueId val="{0000003C-F284-4B57-9231-5982434C927B}"/>
                </c:ext>
              </c:extLst>
            </c:dLbl>
            <c:dLbl>
              <c:idx val="28"/>
              <c:tx>
                <c:strRef>
                  <c:f>Daten_Diagramme!$F$43</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{6E90DE49-0ACB-4E55-AD8F-358A6F0688FB}</c15:txfldGUID>
                      <c15:f>Daten_Diagramme!$F$43</c15:f>
                      <c15:dlblFieldTableCache>
                        <c:ptCount val="1"/>
                      </c15:dlblFieldTableCache>
                    </c15:dlblFTEntry>
                  </c15:dlblFieldTable>
                  <c15:showDataLabelsRange val="0"/>
                </c:ext>
                <c:ext xmlns:c16="http://schemas.microsoft.com/office/drawing/2014/chart" uri="{C3380CC4-5D6E-409C-BE32-E72D297353CC}">
                  <c16:uniqueId val="{0000003D-F284-4B57-9231-5982434C927B}"/>
                </c:ext>
              </c:extLst>
            </c:dLbl>
            <c:dLbl>
              <c:idx val="29"/>
              <c:tx>
                <c:strRef>
                  <c:f>Daten_Diagramme!$F$44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{E2CB94CC-151C-438E-8BE0-0B56AE8E206F}</c15:txfldGUID>
                      <c15:f>Daten_Diagramme!$F$44</c15:f>
                      <c15:dlblFieldTableCache>
                        <c:ptCount val="1"/>
                      </c15:dlblFieldTableCache>
                    </c15:dlblFTEntry>
                  </c15:dlblFieldTable>
                  <c15:showDataLabelsRange val="0"/>
                </c:ext>
                <c:ext xmlns:c16="http://schemas.microsoft.com/office/drawing/2014/chart" uri="{C3380CC4-5D6E-409C-BE32-E72D297353CC}">
                  <c16:uniqueId val="{0000003E-F284-4B57-9231-5982434C927B}"/>
                </c:ext>
              </c:extLst>
            </c:dLbl>
            <c:dLbl>
              <c:idx val="30"/>
              <c:tx>
                <c:strRef>
                  <c:f>Daten_Diagramme!$F$45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{A8A94306-E069-471E-9C6D-1A864D35D48C}</c15:txfldGUID>
                      <c15:f>Daten_Diagramme!$F$45</c15:f>
                      <c15:dlblFieldTableCache>
                        <c:ptCount val="1"/>
                      </c15:dlblFieldTableCache>
                    </c15:dlblFTEntry>
                  </c15:dlblFieldTable>
                  <c15:showDataLabelsRange val="0"/>
                </c:ext>
                <c:ext xmlns:c16="http://schemas.microsoft.com/office/drawing/2014/chart" uri="{C3380CC4-5D6E-409C-BE32-E72D297353CC}">
                  <c16:uniqueId val="{0000003F-F284-4B57-9231-5982434C927B}"/>
                </c:ext>
              </c:extLst>
            </c:dLbl>
            <c:dLbl>
              <c:idx val="31"/>
              <c:tx>
                <c:strRef>
                  <c:f>Daten_Diagramme!$F$46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{E4FD577C-C185-43FA-9406-36838AF3AB7D}</c15:txfldGUID>
                      <c15:f>Daten_Diagramme!$F$46</c15:f>
                      <c15:dlblFieldTableCache>
                        <c:ptCount val="1"/>
                      </c15:dlblFieldTableCache>
                    </c15:dlblFTEntry>
                  </c15:dlblFieldTable>
                  <c15:showDataLabelsRange val="0"/>
                </c:ext>
                <c:ext xmlns:c16="http://schemas.microsoft.com/office/drawing/2014/chart" uri="{C3380CC4-5D6E-409C-BE32-E72D297353CC}">
                  <c16:uniqueId val="{00000040-F284-4B57-9231-5982434C927B}"/>
                </c:ext>
              </c:extLst>
            </c:dLbl>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Daten_Diagramme!$H$14:$H$40</c:f>
              <c:numCache>
                <c:formatCode>#,#00</c:formatCode>
                <c:ptCount val="2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-0.75</c:v>
                </c:pt>
                <c:pt idx="24">
                  <c:v>0</c:v>
                </c:pt>
                <c:pt idx="25">
                  <c:v>0</c:v>
                </c:pt>
                <c:pt idx="26">
                  <c:v>0</c:v>
                </c:pt>
              </c:numCache>
            </c:numRef>
          </c:val>
          <c:extLst>
            <c:ext xmlns:c16="http://schemas.microsoft.com/office/drawing/2014/chart" uri="{C3380CC4-5D6E-409C-BE32-E72D297353CC}">
              <c16:uniqueId val="{00000041-F284-4B57-9231-5982434C927B}"/>
            </c:ext>
          </c:extLst>
        </c:ser>
        <c:dLbls>
          <c:showLegendKey val="0"/>
          <c:showVal val="1"/>
          <c:showCatName val="0"/>
          <c:showSerName val="0"/>
          <c:showPercent val="0"/>
          <c:showBubbleSize val="0"/>
        </c:dLbls>
        <c:gapWidth val="100"/>
        <c:overlap val="100"/>
        <c:axId val="297291304"/>
        <c:axId val="297291696"/>
      </c:barChart>
      <c:scatterChart>
        <c:scatterStyle val="lineMarker"/>
        <c:varyColors val="0"/>
        <c:ser>
          <c:idx val="2"/>
          <c:order val="2"/>
          <c:spPr>
            <a:ln w="28575">
              <a:noFill/>
            </a:ln>
          </c:spPr>
          <c:marker>
            <c:symbol val="picture"/>
            <c:spPr>
              <a:blipFill dpi="0" rotWithShape="0">
                <a:blip xmlns:r="http://schemas.openxmlformats.org/officeDocument/2006/relationships" r:embed="rId1"/>
                <a:srcRect/>
                <a:stretch>
                  <a:fillRect/>
                </a:stretch>
              </a:blipFill>
              <a:ln w="25400">
                <a:noFill/>
              </a:ln>
            </c:spPr>
          </c:marker>
          <c:dLbls>
            <c:delete val="1"/>
          </c:dLbls>
          <c:xVal>
            <c:numRef>
              <c:f>Daten_Diagramme!$K$14:$K$40</c:f>
              <c:numCache>
                <c:formatCode>General</c:formatCode>
                <c:ptCount val="27"/>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45</c:v>
                </c:pt>
                <c:pt idx="24">
                  <c:v>#N/A</c:v>
                </c:pt>
                <c:pt idx="25">
                  <c:v>#N/A</c:v>
                </c:pt>
                <c:pt idx="26">
                  <c:v>#N/A</c:v>
                </c:pt>
              </c:numCache>
            </c:numRef>
          </c:xVal>
          <c:yVal>
            <c:numRef>
              <c:f>Daten_Diagramme!$J$14:$J$40</c:f>
              <c:numCache>
                <c:formatCode>General</c:formatCode>
                <c:ptCount val="27"/>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232</c:v>
                </c:pt>
                <c:pt idx="24">
                  <c:v>#N/A</c:v>
                </c:pt>
                <c:pt idx="25">
                  <c:v>#N/A</c:v>
                </c:pt>
                <c:pt idx="26">
                  <c:v>#N/A</c:v>
                </c:pt>
              </c:numCache>
            </c:numRef>
          </c:yVal>
          <c:smooth val="0"/>
          <c:extLst>
            <c:ext xmlns:c16="http://schemas.microsoft.com/office/drawing/2014/chart" uri="{C3380CC4-5D6E-409C-BE32-E72D297353CC}">
              <c16:uniqueId val="{00000042-F284-4B57-9231-5982434C927B}"/>
            </c:ext>
          </c:extLst>
        </c:ser>
        <c:dLbls>
          <c:showLegendKey val="0"/>
          <c:showVal val="1"/>
          <c:showCatName val="0"/>
          <c:showSerName val="0"/>
          <c:showPercent val="0"/>
          <c:showBubbleSize val="0"/>
        </c:dLbls>
        <c:axId val="297292088"/>
        <c:axId val="297292480"/>
      </c:scatterChart>
      <c:catAx>
        <c:axId val="297291304"/>
        <c:scaling>
          <c:orientation val="maxMin"/>
        </c:scaling>
        <c:delete val="0"/>
        <c:axPos val="l"/>
        <c:majorTickMark val="none"/>
        <c:minorTickMark val="none"/>
        <c:tickLblPos val="none"/>
        <c:spPr>
          <a:ln w="1270">
            <a:solidFill>
              <a:srgbClr val="000000"/>
            </a:solidFill>
            <a:prstDash val="solid"/>
          </a:ln>
        </c:spPr>
        <c:crossAx val="297291696"/>
        <c:crosses val="autoZero"/>
        <c:auto val="1"/>
        <c:lblAlgn val="ctr"/>
        <c:lblOffset val="100"/>
        <c:tickMarkSkip val="1"/>
        <c:noMultiLvlLbl val="0"/>
      </c:catAx>
      <c:valAx>
        <c:axId val="297291696"/>
        <c:scaling>
          <c:orientation val="minMax"/>
          <c:max val="50"/>
          <c:min val="-50"/>
        </c:scaling>
        <c:delete val="1"/>
        <c:axPos val="t"/>
        <c:numFmt formatCode="#,#00" sourceLinked="1"/>
        <c:majorTickMark val="out"/>
        <c:minorTickMark val="none"/>
        <c:tickLblPos val="none"/>
        <c:crossAx val="297291304"/>
        <c:crosses val="autoZero"/>
        <c:crossBetween val="between"/>
        <c:majorUnit val="10"/>
        <c:minorUnit val="5"/>
      </c:valAx>
      <c:valAx>
        <c:axId val="297292088"/>
        <c:scaling>
          <c:orientation val="minMax"/>
        </c:scaling>
        <c:delete val="1"/>
        <c:axPos val="b"/>
        <c:numFmt formatCode="General" sourceLinked="1"/>
        <c:majorTickMark val="out"/>
        <c:minorTickMark val="none"/>
        <c:tickLblPos val="none"/>
        <c:crossAx val="297292480"/>
        <c:crosses val="max"/>
        <c:crossBetween val="midCat"/>
      </c:valAx>
      <c:valAx>
        <c:axId val="297292480"/>
        <c:scaling>
          <c:orientation val="maxMin"/>
          <c:max val="320"/>
          <c:min val="0"/>
        </c:scaling>
        <c:delete val="1"/>
        <c:axPos val="r"/>
        <c:numFmt formatCode="General" sourceLinked="1"/>
        <c:majorTickMark val="out"/>
        <c:minorTickMark val="none"/>
        <c:tickLblPos val="none"/>
        <c:crossAx val="297292088"/>
        <c:crosses val="max"/>
        <c:crossBetween val="midCat"/>
        <c:majorUnit val="10"/>
        <c:minorUnit val="5"/>
      </c:valAx>
      <c:spPr>
        <a:noFill/>
        <a:ln w="25400">
          <a:noFill/>
        </a:ln>
      </c:spPr>
    </c:plotArea>
    <c:plotVisOnly val="1"/>
    <c:dispBlanksAs val="gap"/>
    <c:showDLblsOverMax val="0"/>
  </c:chart>
  <c:spPr>
    <a:noFill/>
    <a:ln w="9525">
      <a:noFill/>
    </a:ln>
  </c:spPr>
  <c:txPr>
    <a:bodyPr/>
    <a:lstStyle/>
    <a:p>
      <a:pPr>
        <a:defRPr sz="5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7923397444397504E-2"/>
          <c:y val="1.4231505644191103E-2"/>
          <c:w val="0.90734965828060365"/>
          <c:h val="0.98576848542396367"/>
        </c:manualLayout>
      </c:layout>
      <c:barChart>
        <c:barDir val="bar"/>
        <c:grouping val="clustered"/>
        <c:varyColors val="0"/>
        <c:ser>
          <c:idx val="0"/>
          <c:order val="0"/>
          <c:spPr>
            <a:solidFill>
              <a:srgbClr val="969696"/>
            </a:solidFill>
            <a:ln w="25400">
              <a:noFill/>
            </a:ln>
          </c:spPr>
          <c:invertIfNegative val="0"/>
          <c:dLbls>
            <c:dLbl>
              <c:idx val="0"/>
              <c:tx>
                <c:strRef>
                  <c:f>Daten_Diagramme!$E$14</c:f>
                  <c:strCache>
                    <c:ptCount val="1"/>
                    <c:pt idx="0">
                      <c:v>0.9</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{B65F96B1-B05A-4C1E-9E98-2A6EF47EEB29}</c15:txfldGUID>
                      <c15:f>Daten_Diagramme!$E$14</c15:f>
                      <c15:dlblFieldTableCache>
                        <c:ptCount val="1"/>
                        <c:pt idx="0">
                          <c:v>0.9</c:v>
                        </c:pt>
                      </c15:dlblFieldTableCache>
                    </c15:dlblFTEntry>
                  </c15:dlblFieldTable>
                  <c15:showDataLabelsRange val="0"/>
                </c:ext>
                <c:ext xmlns:c16="http://schemas.microsoft.com/office/drawing/2014/chart" uri="{C3380CC4-5D6E-409C-BE32-E72D297353CC}">
                  <c16:uniqueId val="{00000000-6A55-41E6-977D-163584F33434}"/>
                </c:ext>
              </c:extLst>
            </c:dLbl>
            <c:dLbl>
              <c:idx val="1"/>
              <c:tx>
                <c:strRef>
                  <c:f>Daten_Diagramme!$E$15</c:f>
                  <c:strCache>
                    <c:ptCount val="1"/>
                    <c:pt idx="0">
                      <c:v>1.5</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{2BF5716E-0DBE-4740-A9C0-9D5AE369717B}</c15:txfldGUID>
                      <c15:f>Daten_Diagramme!$E$15</c15:f>
                      <c15:dlblFieldTableCache>
                        <c:ptCount val="1"/>
                        <c:pt idx="0">
                          <c:v>1.5</c:v>
                        </c:pt>
                      </c15:dlblFieldTableCache>
                    </c15:dlblFTEntry>
                  </c15:dlblFieldTable>
                  <c15:showDataLabelsRange val="0"/>
                </c:ext>
                <c:ext xmlns:c16="http://schemas.microsoft.com/office/drawing/2014/chart" uri="{C3380CC4-5D6E-409C-BE32-E72D297353CC}">
                  <c16:uniqueId val="{00000001-6A55-41E6-977D-163584F33434}"/>
                </c:ext>
              </c:extLst>
            </c:dLbl>
            <c:dLbl>
              <c:idx val="2"/>
              <c:tx>
                <c:strRef>
                  <c:f>Daten_Diagramme!$E$16</c:f>
                  <c:strCache>
                    <c:ptCount val="1"/>
                    <c:pt idx="0">
                      <c:v>4.6</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{0AC26EF4-966D-4065-BF6A-25FC13DE37B7}</c15:txfldGUID>
                      <c15:f>Daten_Diagramme!$E$16</c15:f>
                      <c15:dlblFieldTableCache>
                        <c:ptCount val="1"/>
                        <c:pt idx="0">
                          <c:v>4.6</c:v>
                        </c:pt>
                      </c15:dlblFieldTableCache>
                    </c15:dlblFTEntry>
                  </c15:dlblFieldTable>
                  <c15:showDataLabelsRange val="0"/>
                </c:ext>
                <c:ext xmlns:c16="http://schemas.microsoft.com/office/drawing/2014/chart" uri="{C3380CC4-5D6E-409C-BE32-E72D297353CC}">
                  <c16:uniqueId val="{00000002-6A55-41E6-977D-163584F33434}"/>
                </c:ext>
              </c:extLst>
            </c:dLbl>
            <c:dLbl>
              <c:idx val="3"/>
              <c:tx>
                <c:strRef>
                  <c:f>Daten_Diagramme!$E$17</c:f>
                  <c:strCache>
                    <c:ptCount val="1"/>
                    <c:pt idx="0">
                      <c:v>-3.4</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{6DDCE6B1-47E9-4698-935D-0CE63A5B4FB1}</c15:txfldGUID>
                      <c15:f>Daten_Diagramme!$E$17</c15:f>
                      <c15:dlblFieldTableCache>
                        <c:ptCount val="1"/>
                        <c:pt idx="0">
                          <c:v>-3.4</c:v>
                        </c:pt>
                      </c15:dlblFieldTableCache>
                    </c15:dlblFTEntry>
                  </c15:dlblFieldTable>
                  <c15:showDataLabelsRange val="0"/>
                </c:ext>
                <c:ext xmlns:c16="http://schemas.microsoft.com/office/drawing/2014/chart" uri="{C3380CC4-5D6E-409C-BE32-E72D297353CC}">
                  <c16:uniqueId val="{00000003-6A55-41E6-977D-163584F33434}"/>
                </c:ext>
              </c:extLst>
            </c:dLbl>
            <c:dLbl>
              <c:idx val="4"/>
              <c:tx>
                <c:strRef>
                  <c:f>Daten_Diagramme!$E$18</c:f>
                  <c:strCache>
                    <c:ptCount val="1"/>
                    <c:pt idx="0">
                      <c:v>-1.1</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{F823F8E5-EAD6-45FA-ACA0-1DD715A9383F}</c15:txfldGUID>
                      <c15:f>Daten_Diagramme!$E$18</c15:f>
                      <c15:dlblFieldTableCache>
                        <c:ptCount val="1"/>
                        <c:pt idx="0">
                          <c:v>-1.1</c:v>
                        </c:pt>
                      </c15:dlblFieldTableCache>
                    </c15:dlblFTEntry>
                  </c15:dlblFieldTable>
                  <c15:showDataLabelsRange val="0"/>
                </c:ext>
                <c:ext xmlns:c16="http://schemas.microsoft.com/office/drawing/2014/chart" uri="{C3380CC4-5D6E-409C-BE32-E72D297353CC}">
                  <c16:uniqueId val="{00000004-6A55-41E6-977D-163584F33434}"/>
                </c:ext>
              </c:extLst>
            </c:dLbl>
            <c:dLbl>
              <c:idx val="5"/>
              <c:tx>
                <c:strRef>
                  <c:f>Daten_Diagramme!$E$19</c:f>
                  <c:strCache>
                    <c:ptCount val="1"/>
                    <c:pt idx="0">
                      <c:v>-5.3</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{E1469243-4A08-4ADA-93AF-D74A4183547B}</c15:txfldGUID>
                      <c15:f>Daten_Diagramme!$E$19</c15:f>
                      <c15:dlblFieldTableCache>
                        <c:ptCount val="1"/>
                        <c:pt idx="0">
                          <c:v>-5.3</c:v>
                        </c:pt>
                      </c15:dlblFieldTableCache>
                    </c15:dlblFTEntry>
                  </c15:dlblFieldTable>
                  <c15:showDataLabelsRange val="0"/>
                </c:ext>
                <c:ext xmlns:c16="http://schemas.microsoft.com/office/drawing/2014/chart" uri="{C3380CC4-5D6E-409C-BE32-E72D297353CC}">
                  <c16:uniqueId val="{00000005-6A55-41E6-977D-163584F33434}"/>
                </c:ext>
              </c:extLst>
            </c:dLbl>
            <c:dLbl>
              <c:idx val="6"/>
              <c:tx>
                <c:strRef>
                  <c:f>Daten_Diagramme!$E$20</c:f>
                  <c:strCache>
                    <c:ptCount val="1"/>
                    <c:pt idx="0">
                      <c:v>-4.6</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{19696381-FD4B-47E1-B7D6-5FDDA804EE9E}</c15:txfldGUID>
                      <c15:f>Daten_Diagramme!$E$20</c15:f>
                      <c15:dlblFieldTableCache>
                        <c:ptCount val="1"/>
                        <c:pt idx="0">
                          <c:v>-4.6</c:v>
                        </c:pt>
                      </c15:dlblFieldTableCache>
                    </c15:dlblFTEntry>
                  </c15:dlblFieldTable>
                  <c15:showDataLabelsRange val="0"/>
                </c:ext>
                <c:ext xmlns:c16="http://schemas.microsoft.com/office/drawing/2014/chart" uri="{C3380CC4-5D6E-409C-BE32-E72D297353CC}">
                  <c16:uniqueId val="{00000006-6A55-41E6-977D-163584F33434}"/>
                </c:ext>
              </c:extLst>
            </c:dLbl>
            <c:dLbl>
              <c:idx val="7"/>
              <c:tx>
                <c:strRef>
                  <c:f>Daten_Diagramme!$E$21</c:f>
                  <c:strCache>
                    <c:ptCount val="1"/>
                    <c:pt idx="0">
                      <c:v>-1.0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{80BD7CD3-2982-43B7-83D1-82E1BD0500BF}</c15:txfldGUID>
                      <c15:f>Daten_Diagramme!$E$21</c15:f>
                      <c15:dlblFieldTableCache>
                        <c:ptCount val="1"/>
                        <c:pt idx="0">
                          <c:v>-1.0</c:v>
                        </c:pt>
                      </c15:dlblFieldTableCache>
                    </c15:dlblFTEntry>
                  </c15:dlblFieldTable>
                  <c15:showDataLabelsRange val="0"/>
                </c:ext>
                <c:ext xmlns:c16="http://schemas.microsoft.com/office/drawing/2014/chart" uri="{C3380CC4-5D6E-409C-BE32-E72D297353CC}">
                  <c16:uniqueId val="{00000007-6A55-41E6-977D-163584F33434}"/>
                </c:ext>
              </c:extLst>
            </c:dLbl>
            <c:dLbl>
              <c:idx val="8"/>
              <c:tx>
                <c:strRef>
                  <c:f>Daten_Diagramme!$E$22</c:f>
                  <c:strCache>
                    <c:ptCount val="1"/>
                    <c:pt idx="0">
                      <c:v>1.3</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{73386255-8B16-42F8-87FD-5A7E815D2C09}</c15:txfldGUID>
                      <c15:f>Daten_Diagramme!$E$22</c15:f>
                      <c15:dlblFieldTableCache>
                        <c:ptCount val="1"/>
                        <c:pt idx="0">
                          <c:v>1.3</c:v>
                        </c:pt>
                      </c15:dlblFieldTableCache>
                    </c15:dlblFTEntry>
                  </c15:dlblFieldTable>
                  <c15:showDataLabelsRange val="0"/>
                </c:ext>
                <c:ext xmlns:c16="http://schemas.microsoft.com/office/drawing/2014/chart" uri="{C3380CC4-5D6E-409C-BE32-E72D297353CC}">
                  <c16:uniqueId val="{00000008-6A55-41E6-977D-163584F33434}"/>
                </c:ext>
              </c:extLst>
            </c:dLbl>
            <c:dLbl>
              <c:idx val="9"/>
              <c:tx>
                <c:strRef>
                  <c:f>Daten_Diagramme!$E$23</c:f>
                  <c:strCache>
                    <c:ptCount val="1"/>
                    <c:pt idx="0">
                      <c:v>-1.0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{B1B35418-909A-42D0-98BB-C64B5ABB8CD1}</c15:txfldGUID>
                      <c15:f>Daten_Diagramme!$E$23</c15:f>
                      <c15:dlblFieldTableCache>
                        <c:ptCount val="1"/>
                        <c:pt idx="0">
                          <c:v>-1.0</c:v>
                        </c:pt>
                      </c15:dlblFieldTableCache>
                    </c15:dlblFTEntry>
                  </c15:dlblFieldTable>
                  <c15:showDataLabelsRange val="0"/>
                </c:ext>
                <c:ext xmlns:c16="http://schemas.microsoft.com/office/drawing/2014/chart" uri="{C3380CC4-5D6E-409C-BE32-E72D297353CC}">
                  <c16:uniqueId val="{00000009-6A55-41E6-977D-163584F33434}"/>
                </c:ext>
              </c:extLst>
            </c:dLbl>
            <c:dLbl>
              <c:idx val="10"/>
              <c:tx>
                <c:strRef>
                  <c:f>Daten_Diagramme!$E$24</c:f>
                  <c:strCache>
                    <c:ptCount val="1"/>
                    <c:pt idx="0">
                      <c:v>3.8</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{178E7F35-19DD-4BFA-8520-910EE7E42447}</c15:txfldGUID>
                      <c15:f>Daten_Diagramme!$E$24</c15:f>
                      <c15:dlblFieldTableCache>
                        <c:ptCount val="1"/>
                        <c:pt idx="0">
                          <c:v>3.8</c:v>
                        </c:pt>
                      </c15:dlblFieldTableCache>
                    </c15:dlblFTEntry>
                  </c15:dlblFieldTable>
                  <c15:showDataLabelsRange val="0"/>
                </c:ext>
                <c:ext xmlns:c16="http://schemas.microsoft.com/office/drawing/2014/chart" uri="{C3380CC4-5D6E-409C-BE32-E72D297353CC}">
                  <c16:uniqueId val="{0000000A-6A55-41E6-977D-163584F33434}"/>
                </c:ext>
              </c:extLst>
            </c:dLbl>
            <c:dLbl>
              <c:idx val="11"/>
              <c:tx>
                <c:strRef>
                  <c:f>Daten_Diagramme!$E$25</c:f>
                  <c:strCache>
                    <c:ptCount val="1"/>
                    <c:pt idx="0">
                      <c:v>4.4</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{55F91626-A099-4312-81F3-A067F87EEAC8}</c15:txfldGUID>
                      <c15:f>Daten_Diagramme!$E$25</c15:f>
                      <c15:dlblFieldTableCache>
                        <c:ptCount val="1"/>
                        <c:pt idx="0">
                          <c:v>4.4</c:v>
                        </c:pt>
                      </c15:dlblFieldTableCache>
                    </c15:dlblFTEntry>
                  </c15:dlblFieldTable>
                  <c15:showDataLabelsRange val="0"/>
                </c:ext>
                <c:ext xmlns:c16="http://schemas.microsoft.com/office/drawing/2014/chart" uri="{C3380CC4-5D6E-409C-BE32-E72D297353CC}">
                  <c16:uniqueId val="{0000000B-6A55-41E6-977D-163584F33434}"/>
                </c:ext>
              </c:extLst>
            </c:dLbl>
            <c:dLbl>
              <c:idx val="12"/>
              <c:tx>
                <c:strRef>
                  <c:f>Daten_Diagramme!$E$26</c:f>
                  <c:strCache>
                    <c:ptCount val="1"/>
                    <c:pt idx="0">
                      <c:v>0.7</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{5AAE24DD-1635-4F79-8FDE-74A5DC9351E3}</c15:txfldGUID>
                      <c15:f>Daten_Diagramme!$E$26</c15:f>
                      <c15:dlblFieldTableCache>
                        <c:ptCount val="1"/>
                        <c:pt idx="0">
                          <c:v>0.7</c:v>
                        </c:pt>
                      </c15:dlblFieldTableCache>
                    </c15:dlblFTEntry>
                  </c15:dlblFieldTable>
                  <c15:showDataLabelsRange val="0"/>
                </c:ext>
                <c:ext xmlns:c16="http://schemas.microsoft.com/office/drawing/2014/chart" uri="{C3380CC4-5D6E-409C-BE32-E72D297353CC}">
                  <c16:uniqueId val="{0000000C-6A55-41E6-977D-163584F33434}"/>
                </c:ext>
              </c:extLst>
            </c:dLbl>
            <c:dLbl>
              <c:idx val="13"/>
              <c:tx>
                <c:strRef>
                  <c:f>Daten_Diagramme!$E$27</c:f>
                  <c:strCache>
                    <c:ptCount val="1"/>
                    <c:pt idx="0">
                      <c:v>0.9</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{A10102D5-3DC4-4640-B6C7-566BD41A754A}</c15:txfldGUID>
                      <c15:f>Daten_Diagramme!$E$27</c15:f>
                      <c15:dlblFieldTableCache>
                        <c:ptCount val="1"/>
                        <c:pt idx="0">
                          <c:v>0.9</c:v>
                        </c:pt>
                      </c15:dlblFieldTableCache>
                    </c15:dlblFTEntry>
                  </c15:dlblFieldTable>
                  <c15:showDataLabelsRange val="0"/>
                </c:ext>
                <c:ext xmlns:c16="http://schemas.microsoft.com/office/drawing/2014/chart" uri="{C3380CC4-5D6E-409C-BE32-E72D297353CC}">
                  <c16:uniqueId val="{0000000D-6A55-41E6-977D-163584F33434}"/>
                </c:ext>
              </c:extLst>
            </c:dLbl>
            <c:dLbl>
              <c:idx val="14"/>
              <c:tx>
                <c:strRef>
                  <c:f>Daten_Diagramme!$E$28</c:f>
                  <c:strCache>
                    <c:ptCount val="1"/>
                    <c:pt idx="0">
                      <c:v>3.0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{FA3408B4-5F97-4EB3-8EB0-1B8F9D64F4C4}</c15:txfldGUID>
                      <c15:f>Daten_Diagramme!$E$28</c15:f>
                      <c15:dlblFieldTableCache>
                        <c:ptCount val="1"/>
                        <c:pt idx="0">
                          <c:v>3.0</c:v>
                        </c:pt>
                      </c15:dlblFieldTableCache>
                    </c15:dlblFTEntry>
                  </c15:dlblFieldTable>
                  <c15:showDataLabelsRange val="0"/>
                </c:ext>
                <c:ext xmlns:c16="http://schemas.microsoft.com/office/drawing/2014/chart" uri="{C3380CC4-5D6E-409C-BE32-E72D297353CC}">
                  <c16:uniqueId val="{0000000E-6A55-41E6-977D-163584F33434}"/>
                </c:ext>
              </c:extLst>
            </c:dLbl>
            <c:dLbl>
              <c:idx val="15"/>
              <c:tx>
                <c:strRef>
                  <c:f>Daten_Diagramme!$E$29</c:f>
                  <c:strCache>
                    <c:ptCount val="1"/>
                    <c:pt idx="0">
                      <c:v>2.9</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{82E051DB-047D-4249-8516-7E9F0276BE64}</c15:txfldGUID>
                      <c15:f>Daten_Diagramme!$E$29</c15:f>
                      <c15:dlblFieldTableCache>
                        <c:ptCount val="1"/>
                        <c:pt idx="0">
                          <c:v>2.9</c:v>
                        </c:pt>
                      </c15:dlblFieldTableCache>
                    </c15:dlblFTEntry>
                  </c15:dlblFieldTable>
                  <c15:showDataLabelsRange val="0"/>
                </c:ext>
                <c:ext xmlns:c16="http://schemas.microsoft.com/office/drawing/2014/chart" uri="{C3380CC4-5D6E-409C-BE32-E72D297353CC}">
                  <c16:uniqueId val="{0000000F-6A55-41E6-977D-163584F33434}"/>
                </c:ext>
              </c:extLst>
            </c:dLbl>
            <c:dLbl>
              <c:idx val="16"/>
              <c:tx>
                <c:strRef>
                  <c:f>Daten_Diagramme!$E$30</c:f>
                  <c:strCache>
                    <c:ptCount val="1"/>
                    <c:pt idx="0">
                      <c:v>5.3</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{E2FD1AA9-A7CB-4AD1-B7B4-DDC46FBDF0A6}</c15:txfldGUID>
                      <c15:f>Daten_Diagramme!$E$30</c15:f>
                      <c15:dlblFieldTableCache>
                        <c:ptCount val="1"/>
                        <c:pt idx="0">
                          <c:v>5.3</c:v>
                        </c:pt>
                      </c15:dlblFieldTableCache>
                    </c15:dlblFTEntry>
                  </c15:dlblFieldTable>
                  <c15:showDataLabelsRange val="0"/>
                </c:ext>
                <c:ext xmlns:c16="http://schemas.microsoft.com/office/drawing/2014/chart" uri="{C3380CC4-5D6E-409C-BE32-E72D297353CC}">
                  <c16:uniqueId val="{00000010-6A55-41E6-977D-163584F33434}"/>
                </c:ext>
              </c:extLst>
            </c:dLbl>
            <c:dLbl>
              <c:idx val="17"/>
              <c:tx>
                <c:strRef>
                  <c:f>Daten_Diagramme!$E$31</c:f>
                  <c:strCache>
                    <c:ptCount val="1"/>
                    <c:pt idx="0">
                      <c:v>2.4</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{10948B8D-FF05-40C1-B703-5DA1889A304E}</c15:txfldGUID>
                      <c15:f>Daten_Diagramme!$E$31</c15:f>
                      <c15:dlblFieldTableCache>
                        <c:ptCount val="1"/>
                        <c:pt idx="0">
                          <c:v>2.4</c:v>
                        </c:pt>
                      </c15:dlblFieldTableCache>
                    </c15:dlblFTEntry>
                  </c15:dlblFieldTable>
                  <c15:showDataLabelsRange val="0"/>
                </c:ext>
                <c:ext xmlns:c16="http://schemas.microsoft.com/office/drawing/2014/chart" uri="{C3380CC4-5D6E-409C-BE32-E72D297353CC}">
                  <c16:uniqueId val="{00000011-6A55-41E6-977D-163584F33434}"/>
                </c:ext>
              </c:extLst>
            </c:dLbl>
            <c:dLbl>
              <c:idx val="18"/>
              <c:tx>
                <c:strRef>
                  <c:f>Daten_Diagramme!$E$32</c:f>
                  <c:strCache>
                    <c:ptCount val="1"/>
                    <c:pt idx="0">
                      <c:v>2.5</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{1EF062A6-26E4-4304-BC90-107E14E7F433}</c15:txfldGUID>
                      <c15:f>Daten_Diagramme!$E$32</c15:f>
                      <c15:dlblFieldTableCache>
                        <c:ptCount val="1"/>
                        <c:pt idx="0">
                          <c:v>2.5</c:v>
                        </c:pt>
                      </c15:dlblFieldTableCache>
                    </c15:dlblFTEntry>
                  </c15:dlblFieldTable>
                  <c15:showDataLabelsRange val="0"/>
                </c:ext>
                <c:ext xmlns:c16="http://schemas.microsoft.com/office/drawing/2014/chart" uri="{C3380CC4-5D6E-409C-BE32-E72D297353CC}">
                  <c16:uniqueId val="{00000012-6A55-41E6-977D-163584F33434}"/>
                </c:ext>
              </c:extLst>
            </c:dLbl>
            <c:dLbl>
              <c:idx val="19"/>
              <c:tx>
                <c:strRef>
                  <c:f>Daten_Diagramme!$E$33</c:f>
                  <c:strCache>
                    <c:ptCount val="1"/>
                    <c:pt idx="0">
                      <c:v>-3.3</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{C1EC3B98-4ACF-45C7-AACC-DEC7D4E1A61F}</c15:txfldGUID>
                      <c15:f>Daten_Diagramme!$E$33</c15:f>
                      <c15:dlblFieldTableCache>
                        <c:ptCount val="1"/>
                        <c:pt idx="0">
                          <c:v>-3.3</c:v>
                        </c:pt>
                      </c15:dlblFieldTableCache>
                    </c15:dlblFTEntry>
                  </c15:dlblFieldTable>
                  <c15:showDataLabelsRange val="0"/>
                </c:ext>
                <c:ext xmlns:c16="http://schemas.microsoft.com/office/drawing/2014/chart" uri="{C3380CC4-5D6E-409C-BE32-E72D297353CC}">
                  <c16:uniqueId val="{00000013-6A55-41E6-977D-163584F33434}"/>
                </c:ext>
              </c:extLst>
            </c:dLbl>
            <c:dLbl>
              <c:idx val="20"/>
              <c:tx>
                <c:strRef>
                  <c:f>Daten_Diagramme!$E$34</c:f>
                  <c:strCache>
                    <c:ptCount val="1"/>
                    <c:pt idx="0">
                      <c:v>10.3</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{4B73DDB4-898D-43D5-B1F6-0F97F676E236}</c15:txfldGUID>
                      <c15:f>Daten_Diagramme!$E$34</c15:f>
                      <c15:dlblFieldTableCache>
                        <c:ptCount val="1"/>
                        <c:pt idx="0">
                          <c:v>10.3</c:v>
                        </c:pt>
                      </c15:dlblFieldTableCache>
                    </c15:dlblFTEntry>
                  </c15:dlblFieldTable>
                  <c15:showDataLabelsRange val="0"/>
                </c:ext>
                <c:ext xmlns:c16="http://schemas.microsoft.com/office/drawing/2014/chart" uri="{C3380CC4-5D6E-409C-BE32-E72D297353CC}">
                  <c16:uniqueId val="{00000014-6A55-41E6-977D-163584F33434}"/>
                </c:ext>
              </c:extLst>
            </c:dLbl>
            <c:dLbl>
              <c:idx val="21"/>
              <c:tx>
                <c:strRef>
                  <c:f>Daten_Diagramme!$E$35</c:f>
                  <c:strCache>
                    <c:ptCount val="1"/>
                    <c:pt idx="0">
                      <c:v>-1.2</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{BF7325E8-BE9C-45EA-AE65-C958AE2DD16E}</c15:txfldGUID>
                      <c15:f>Daten_Diagramme!$E$35</c15:f>
                      <c15:dlblFieldTableCache>
                        <c:ptCount val="1"/>
                        <c:pt idx="0">
                          <c:v>-1.2</c:v>
                        </c:pt>
                      </c15:dlblFieldTableCache>
                    </c15:dlblFTEntry>
                  </c15:dlblFieldTable>
                  <c15:showDataLabelsRange val="0"/>
                </c:ext>
                <c:ext xmlns:c16="http://schemas.microsoft.com/office/drawing/2014/chart" uri="{C3380CC4-5D6E-409C-BE32-E72D297353CC}">
                  <c16:uniqueId val="{00000015-6A55-41E6-977D-163584F33434}"/>
                </c:ext>
              </c:extLst>
            </c:dLbl>
            <c:dLbl>
              <c:idx val="22"/>
              <c:tx>
                <c:strRef>
                  <c:f>Daten_Diagramme!$E$36</c:f>
                  <c:strCache>
                    <c:ptCount val="1"/>
                    <c:pt idx="0">
                      <c:v>*</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{36D2ED7D-7092-4E7A-9DFA-26AC28A5A198}</c15:txfldGUID>
                      <c15:f>Daten_Diagramme!$E$36</c15:f>
                      <c15:dlblFieldTableCache>
                        <c:ptCount val="1"/>
                        <c:pt idx="0">
                          <c:v>*</c:v>
                        </c:pt>
                      </c15:dlblFieldTableCache>
                    </c15:dlblFTEntry>
                  </c15:dlblFieldTable>
                  <c15:showDataLabelsRange val="0"/>
                </c:ext>
                <c:ext xmlns:c16="http://schemas.microsoft.com/office/drawing/2014/chart" uri="{C3380CC4-5D6E-409C-BE32-E72D297353CC}">
                  <c16:uniqueId val="{00000016-6A55-41E6-977D-163584F33434}"/>
                </c:ext>
              </c:extLst>
            </c:dLbl>
            <c:dLbl>
              <c:idx val="23"/>
              <c:tx>
                <c:strRef>
                  <c:f>Daten_Diagramme!$E$37</c:f>
                  <c:strCache>
                    <c:ptCount val="1"/>
                    <c:pt idx="0">
                      <c:v>0.0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{BCD46B60-4298-4C65-A047-3E6015F9671D}</c15:txfldGUID>
                      <c15:f>Daten_Diagramme!$E$37</c15:f>
                      <c15:dlblFieldTableCache>
                        <c:ptCount val="1"/>
                        <c:pt idx="0">
                          <c:v>0.0</c:v>
                        </c:pt>
                      </c15:dlblFieldTableCache>
                    </c15:dlblFTEntry>
                  </c15:dlblFieldTable>
                  <c15:showDataLabelsRange val="0"/>
                </c:ext>
                <c:ext xmlns:c16="http://schemas.microsoft.com/office/drawing/2014/chart" uri="{C3380CC4-5D6E-409C-BE32-E72D297353CC}">
                  <c16:uniqueId val="{00000017-6A55-41E6-977D-163584F33434}"/>
                </c:ext>
              </c:extLst>
            </c:dLbl>
            <c:dLbl>
              <c:idx val="24"/>
              <c:tx>
                <c:strRef>
                  <c:f>Daten_Diagramme!$E$38</c:f>
                  <c:strCache>
                    <c:ptCount val="1"/>
                    <c:pt idx="0">
                      <c:v>1.5</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{92C84B22-875E-45B5-B259-EB6195AC1480}</c15:txfldGUID>
                      <c15:f>Daten_Diagramme!$E$38</c15:f>
                      <c15:dlblFieldTableCache>
                        <c:ptCount val="1"/>
                        <c:pt idx="0">
                          <c:v>1.5</c:v>
                        </c:pt>
                      </c15:dlblFieldTableCache>
                    </c15:dlblFTEntry>
                  </c15:dlblFieldTable>
                  <c15:showDataLabelsRange val="0"/>
                </c:ext>
                <c:ext xmlns:c16="http://schemas.microsoft.com/office/drawing/2014/chart" uri="{C3380CC4-5D6E-409C-BE32-E72D297353CC}">
                  <c16:uniqueId val="{00000018-6A55-41E6-977D-163584F33434}"/>
                </c:ext>
              </c:extLst>
            </c:dLbl>
            <c:dLbl>
              <c:idx val="25"/>
              <c:tx>
                <c:strRef>
                  <c:f>Daten_Diagramme!$E$39</c:f>
                  <c:strCache>
                    <c:ptCount val="1"/>
                    <c:pt idx="0">
                      <c:v>-1.9</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{8C7B4813-A959-47E2-90D5-7CBAD422EDDC}</c15:txfldGUID>
                      <c15:f>Daten_Diagramme!$E$39</c15:f>
                      <c15:dlblFieldTableCache>
                        <c:ptCount val="1"/>
                        <c:pt idx="0">
                          <c:v>-1.9</c:v>
                        </c:pt>
                      </c15:dlblFieldTableCache>
                    </c15:dlblFTEntry>
                  </c15:dlblFieldTable>
                  <c15:showDataLabelsRange val="0"/>
                </c:ext>
                <c:ext xmlns:c16="http://schemas.microsoft.com/office/drawing/2014/chart" uri="{C3380CC4-5D6E-409C-BE32-E72D297353CC}">
                  <c16:uniqueId val="{00000019-6A55-41E6-977D-163584F33434}"/>
                </c:ext>
              </c:extLst>
            </c:dLbl>
            <c:dLbl>
              <c:idx val="26"/>
              <c:tx>
                <c:strRef>
                  <c:f>Daten_Diagramme!$E$40</c:f>
                  <c:strCache>
                    <c:ptCount val="1"/>
                    <c:pt idx="0">
                      <c:v>1.5</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{D730488E-6A2B-4AD8-94C3-3AD07D3DE1D2}</c15:txfldGUID>
                      <c15:f>Daten_Diagramme!$E$40</c15:f>
                      <c15:dlblFieldTableCache>
                        <c:ptCount val="1"/>
                        <c:pt idx="0">
                          <c:v>1.5</c:v>
                        </c:pt>
                      </c15:dlblFieldTableCache>
                    </c15:dlblFTEntry>
                  </c15:dlblFieldTable>
                  <c15:showDataLabelsRange val="0"/>
                </c:ext>
                <c:ext xmlns:c16="http://schemas.microsoft.com/office/drawing/2014/chart" uri="{C3380CC4-5D6E-409C-BE32-E72D297353CC}">
                  <c16:uniqueId val="{0000001A-6A55-41E6-977D-163584F33434}"/>
                </c:ext>
              </c:extLst>
            </c:dLbl>
            <c:dLbl>
              <c:idx val="27"/>
              <c:tx>
                <c:strRef>
                  <c:f>Daten_Diagramme!$E$42</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{E01035A2-C3E7-40BD-8C04-83AB00BEBEBD}</c15:txfldGUID>
                      <c15:f>Daten_Diagramme!$E$42</c15:f>
                      <c15:dlblFieldTableCache>
                        <c:ptCount val="1"/>
                        <c:pt idx="0">
                          <c:v>#REF!</c:v>
                        </c:pt>
                      </c15:dlblFieldTableCache>
                    </c15:dlblFTEntry>
                  </c15:dlblFieldTable>
                  <c15:showDataLabelsRange val="0"/>
                </c:ext>
                <c:ext xmlns:c16="http://schemas.microsoft.com/office/drawing/2014/chart" uri="{C3380CC4-5D6E-409C-BE32-E72D297353CC}">
                  <c16:uniqueId val="{0000001B-6A55-41E6-977D-163584F33434}"/>
                </c:ext>
              </c:extLst>
            </c:dLbl>
            <c:dLbl>
              <c:idx val="28"/>
              <c:tx>
                <c:strRef>
                  <c:f>Daten_Diagramme!$E$43</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{1D56D4A9-3B1A-4452-82E7-58552C5682C2}</c15:txfldGUID>
                      <c15:f>Daten_Diagramme!$E$43</c15:f>
                      <c15:dlblFieldTableCache>
                        <c:ptCount val="1"/>
                        <c:pt idx="0">
                          <c:v>#REF!</c:v>
                        </c:pt>
                      </c15:dlblFieldTableCache>
                    </c15:dlblFTEntry>
                  </c15:dlblFieldTable>
                  <c15:showDataLabelsRange val="0"/>
                </c:ext>
                <c:ext xmlns:c16="http://schemas.microsoft.com/office/drawing/2014/chart" uri="{C3380CC4-5D6E-409C-BE32-E72D297353CC}">
                  <c16:uniqueId val="{0000001C-6A55-41E6-977D-163584F33434}"/>
                </c:ext>
              </c:extLst>
            </c:dLbl>
            <c:dLbl>
              <c:idx val="29"/>
              <c:tx>
                <c:strRef>
                  <c:f>Daten_Diagramme!$E$44</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{84952C3F-0D29-476B-AAD3-6BA3853B2E7B}</c15:txfldGUID>
                      <c15:f>Daten_Diagramme!$E$44</c15:f>
                      <c15:dlblFieldTableCache>
                        <c:ptCount val="1"/>
                        <c:pt idx="0">
                          <c:v>#REF!</c:v>
                        </c:pt>
                      </c15:dlblFieldTableCache>
                    </c15:dlblFTEntry>
                  </c15:dlblFieldTable>
                  <c15:showDataLabelsRange val="0"/>
                </c:ext>
                <c:ext xmlns:c16="http://schemas.microsoft.com/office/drawing/2014/chart" uri="{C3380CC4-5D6E-409C-BE32-E72D297353CC}">
                  <c16:uniqueId val="{0000001D-6A55-41E6-977D-163584F33434}"/>
                </c:ext>
              </c:extLst>
            </c:dLbl>
            <c:dLbl>
              <c:idx val="30"/>
              <c:tx>
                <c:strRef>
                  <c:f>Daten_Diagramme!$E$45</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{C00B5DAB-06E0-4064-A2EC-D60EAA61B81E}</c15:txfldGUID>
                      <c15:f>Daten_Diagramme!$E$45</c15:f>
                      <c15:dlblFieldTableCache>
                        <c:ptCount val="1"/>
                        <c:pt idx="0">
                          <c:v>#REF!</c:v>
                        </c:pt>
                      </c15:dlblFieldTableCache>
                    </c15:dlblFTEntry>
                  </c15:dlblFieldTable>
                  <c15:showDataLabelsRange val="0"/>
                </c:ext>
                <c:ext xmlns:c16="http://schemas.microsoft.com/office/drawing/2014/chart" uri="{C3380CC4-5D6E-409C-BE32-E72D297353CC}">
                  <c16:uniqueId val="{0000001E-6A55-41E6-977D-163584F33434}"/>
                </c:ext>
              </c:extLst>
            </c:dLbl>
            <c:dLbl>
              <c:idx val="31"/>
              <c:tx>
                <c:strRef>
                  <c:f>Daten_Diagramme!$E$46</c:f>
                  <c:strCache>
                    <c:ptCount val="1"/>
                    <c:pt idx="0">
                      <c:v>1.5</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{5B454180-F26B-4502-827A-659173B88F1D}</c15:txfldGUID>
                      <c15:f>Daten_Diagramme!$E$46</c15:f>
                      <c15:dlblFieldTableCache>
                        <c:ptCount val="1"/>
                        <c:pt idx="0">
                          <c:v>1.5</c:v>
                        </c:pt>
                      </c15:dlblFieldTableCache>
                    </c15:dlblFTEntry>
                  </c15:dlblFieldTable>
                  <c15:showDataLabelsRange val="0"/>
                </c:ext>
                <c:ext xmlns:c16="http://schemas.microsoft.com/office/drawing/2014/chart" uri="{C3380CC4-5D6E-409C-BE32-E72D297353CC}">
                  <c16:uniqueId val="{0000001F-6A55-41E6-977D-163584F33434}"/>
                </c:ext>
              </c:extLst>
            </c:dLbl>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Daten_Diagramme!$C$14:$C$40</c:f>
              <c:numCache>
                <c:formatCode>#,#00</c:formatCode>
                <c:ptCount val="27"/>
                <c:pt idx="0">
                  <c:v>0.90492474469025519</c:v>
                </c:pt>
                <c:pt idx="1">
                  <c:v>1.4502762430939227</c:v>
                </c:pt>
                <c:pt idx="2">
                  <c:v>4.5994065281899106</c:v>
                </c:pt>
                <c:pt idx="3">
                  <c:v>-3.4367541766109784</c:v>
                </c:pt>
                <c:pt idx="4">
                  <c:v>-1.0976314269208549</c:v>
                </c:pt>
                <c:pt idx="5">
                  <c:v>-5.3325344517675255</c:v>
                </c:pt>
                <c:pt idx="6">
                  <c:v>-4.556962025316456</c:v>
                </c:pt>
                <c:pt idx="7">
                  <c:v>-1.0444874274661509</c:v>
                </c:pt>
                <c:pt idx="8">
                  <c:v>1.2526096033402923</c:v>
                </c:pt>
                <c:pt idx="9">
                  <c:v>-0.9797917942437232</c:v>
                </c:pt>
                <c:pt idx="10">
                  <c:v>3.8357094365241005</c:v>
                </c:pt>
                <c:pt idx="11">
                  <c:v>4.4041450777202069</c:v>
                </c:pt>
                <c:pt idx="12">
                  <c:v>0.73800738007380073</c:v>
                </c:pt>
                <c:pt idx="13">
                  <c:v>0.87783467446964158</c:v>
                </c:pt>
                <c:pt idx="14">
                  <c:v>2.9940119760479043</c:v>
                </c:pt>
                <c:pt idx="15">
                  <c:v>2.9275808936825887</c:v>
                </c:pt>
                <c:pt idx="16">
                  <c:v>5.2631578947368425</c:v>
                </c:pt>
                <c:pt idx="17">
                  <c:v>2.3776223776223775</c:v>
                </c:pt>
                <c:pt idx="18">
                  <c:v>2.5</c:v>
                </c:pt>
                <c:pt idx="19">
                  <c:v>-3.3124440465532676</c:v>
                </c:pt>
                <c:pt idx="20">
                  <c:v>10.303413400758533</c:v>
                </c:pt>
                <c:pt idx="21">
                  <c:v>-1.21580547112462</c:v>
                </c:pt>
                <c:pt idx="22">
                  <c:v>0</c:v>
                </c:pt>
                <c:pt idx="24">
                  <c:v>1.4502762430939227</c:v>
                </c:pt>
                <c:pt idx="25">
                  <c:v>-1.8794469056249161</c:v>
                </c:pt>
                <c:pt idx="26">
                  <c:v>1.4931940858953296</c:v>
                </c:pt>
              </c:numCache>
            </c:numRef>
          </c:val>
          <c:extLst>
            <c:ext xmlns:c16="http://schemas.microsoft.com/office/drawing/2014/chart" uri="{C3380CC4-5D6E-409C-BE32-E72D297353CC}">
              <c16:uniqueId val="{00000020-6A55-41E6-977D-163584F33434}"/>
            </c:ext>
          </c:extLst>
        </c:ser>
        <c:ser>
          <c:idx val="1"/>
          <c:order val="1"/>
          <c:spPr>
            <a:noFill/>
            <a:ln w="25400">
              <a:noFill/>
            </a:ln>
          </c:spPr>
          <c:invertIfNegative val="0"/>
          <c:dLbls>
            <c:dLbl>
              <c:idx val="0"/>
              <c:tx>
                <c:strRef>
                  <c:f>Daten_Diagramme!$G$14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{9912A373-BBD0-4B3E-8C71-D67CFF3FC84B}</c15:txfldGUID>
                      <c15:f>Daten_Diagramme!$G$14</c15:f>
                      <c15:dlblFieldTableCache>
                        <c:ptCount val="1"/>
                      </c15:dlblFieldTableCache>
                    </c15:dlblFTEntry>
                  </c15:dlblFieldTable>
                  <c15:showDataLabelsRange val="0"/>
                </c:ext>
                <c:ext xmlns:c16="http://schemas.microsoft.com/office/drawing/2014/chart" uri="{C3380CC4-5D6E-409C-BE32-E72D297353CC}">
                  <c16:uniqueId val="{00000021-6A55-41E6-977D-163584F33434}"/>
                </c:ext>
              </c:extLst>
            </c:dLbl>
            <c:dLbl>
              <c:idx val="1"/>
              <c:tx>
                <c:strRef>
                  <c:f>Daten_Diagramme!$G$15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{F797EFB6-5FCC-4715-838A-30EBD8E95BEC}</c15:txfldGUID>
                      <c15:f>Daten_Diagramme!$G$15</c15:f>
                      <c15:dlblFieldTableCache>
                        <c:ptCount val="1"/>
                      </c15:dlblFieldTableCache>
                    </c15:dlblFTEntry>
                  </c15:dlblFieldTable>
                  <c15:showDataLabelsRange val="0"/>
                </c:ext>
                <c:ext xmlns:c16="http://schemas.microsoft.com/office/drawing/2014/chart" uri="{C3380CC4-5D6E-409C-BE32-E72D297353CC}">
                  <c16:uniqueId val="{00000022-6A55-41E6-977D-163584F33434}"/>
                </c:ext>
              </c:extLst>
            </c:dLbl>
            <c:dLbl>
              <c:idx val="2"/>
              <c:tx>
                <c:strRef>
                  <c:f>Daten_Diagramme!$G$16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{66EB2538-5EE4-4D81-B484-57248A6B1AF4}</c15:txfldGUID>
                      <c15:f>Daten_Diagramme!$G$16</c15:f>
                      <c15:dlblFieldTableCache>
                        <c:ptCount val="1"/>
                      </c15:dlblFieldTableCache>
                    </c15:dlblFTEntry>
                  </c15:dlblFieldTable>
                  <c15:showDataLabelsRange val="0"/>
                </c:ext>
                <c:ext xmlns:c16="http://schemas.microsoft.com/office/drawing/2014/chart" uri="{C3380CC4-5D6E-409C-BE32-E72D297353CC}">
                  <c16:uniqueId val="{00000023-6A55-41E6-977D-163584F33434}"/>
                </c:ext>
              </c:extLst>
            </c:dLbl>
            <c:dLbl>
              <c:idx val="3"/>
              <c:tx>
                <c:strRef>
                  <c:f>Daten_Diagramme!$G$17</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{5C4F9320-1A1F-4E03-92CB-8FA61A4774CD}</c15:txfldGUID>
                      <c15:f>Daten_Diagramme!$G$17</c15:f>
                      <c15:dlblFieldTableCache>
                        <c:ptCount val="1"/>
                      </c15:dlblFieldTableCache>
                    </c15:dlblFTEntry>
                  </c15:dlblFieldTable>
                  <c15:showDataLabelsRange val="0"/>
                </c:ext>
                <c:ext xmlns:c16="http://schemas.microsoft.com/office/drawing/2014/chart" uri="{C3380CC4-5D6E-409C-BE32-E72D297353CC}">
                  <c16:uniqueId val="{00000024-6A55-41E6-977D-163584F33434}"/>
                </c:ext>
              </c:extLst>
            </c:dLbl>
            <c:dLbl>
              <c:idx val="4"/>
              <c:tx>
                <c:strRef>
                  <c:f>Daten_Diagramme!$G$18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{1656190A-00AC-4F6F-A108-7A0665C8C30B}</c15:txfldGUID>
                      <c15:f>Daten_Diagramme!$G$18</c15:f>
                      <c15:dlblFieldTableCache>
                        <c:ptCount val="1"/>
                      </c15:dlblFieldTableCache>
                    </c15:dlblFTEntry>
                  </c15:dlblFieldTable>
                  <c15:showDataLabelsRange val="0"/>
                </c:ext>
                <c:ext xmlns:c16="http://schemas.microsoft.com/office/drawing/2014/chart" uri="{C3380CC4-5D6E-409C-BE32-E72D297353CC}">
                  <c16:uniqueId val="{00000025-6A55-41E6-977D-163584F33434}"/>
                </c:ext>
              </c:extLst>
            </c:dLbl>
            <c:dLbl>
              <c:idx val="5"/>
              <c:tx>
                <c:strRef>
                  <c:f>Daten_Diagramme!$G$19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{59C81BAF-DA7D-4C7B-BCF0-8372D266A833}</c15:txfldGUID>
                      <c15:f>Daten_Diagramme!$G$19</c15:f>
                      <c15:dlblFieldTableCache>
                        <c:ptCount val="1"/>
                      </c15:dlblFieldTableCache>
                    </c15:dlblFTEntry>
                  </c15:dlblFieldTable>
                  <c15:showDataLabelsRange val="0"/>
                </c:ext>
                <c:ext xmlns:c16="http://schemas.microsoft.com/office/drawing/2014/chart" uri="{C3380CC4-5D6E-409C-BE32-E72D297353CC}">
                  <c16:uniqueId val="{00000026-6A55-41E6-977D-163584F33434}"/>
                </c:ext>
              </c:extLst>
            </c:dLbl>
            <c:dLbl>
              <c:idx val="6"/>
              <c:tx>
                <c:strRef>
                  <c:f>Daten_Diagramme!$G$20</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{163279EA-7C26-4A10-8E5D-F4315CB4165C}</c15:txfldGUID>
                      <c15:f>Daten_Diagramme!$G$20</c15:f>
                      <c15:dlblFieldTableCache>
                        <c:ptCount val="1"/>
                      </c15:dlblFieldTableCache>
                    </c15:dlblFTEntry>
                  </c15:dlblFieldTable>
                  <c15:showDataLabelsRange val="0"/>
                </c:ext>
                <c:ext xmlns:c16="http://schemas.microsoft.com/office/drawing/2014/chart" uri="{C3380CC4-5D6E-409C-BE32-E72D297353CC}">
                  <c16:uniqueId val="{00000027-6A55-41E6-977D-163584F33434}"/>
                </c:ext>
              </c:extLst>
            </c:dLbl>
            <c:dLbl>
              <c:idx val="7"/>
              <c:tx>
                <c:strRef>
                  <c:f>Daten_Diagramme!$G$21</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{4E290315-C84A-41B5-B029-FFBF2380EE41}</c15:txfldGUID>
                      <c15:f>Daten_Diagramme!$G$21</c15:f>
                      <c15:dlblFieldTableCache>
                        <c:ptCount val="1"/>
                      </c15:dlblFieldTableCache>
                    </c15:dlblFTEntry>
                  </c15:dlblFieldTable>
                  <c15:showDataLabelsRange val="0"/>
                </c:ext>
                <c:ext xmlns:c16="http://schemas.microsoft.com/office/drawing/2014/chart" uri="{C3380CC4-5D6E-409C-BE32-E72D297353CC}">
                  <c16:uniqueId val="{00000028-6A55-41E6-977D-163584F33434}"/>
                </c:ext>
              </c:extLst>
            </c:dLbl>
            <c:dLbl>
              <c:idx val="8"/>
              <c:tx>
                <c:strRef>
                  <c:f>Daten_Diagramme!$G$22</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{65A43381-ADA5-4FB7-81DF-1BBAA4932631}</c15:txfldGUID>
                      <c15:f>Daten_Diagramme!$G$22</c15:f>
                      <c15:dlblFieldTableCache>
                        <c:ptCount val="1"/>
                      </c15:dlblFieldTableCache>
                    </c15:dlblFTEntry>
                  </c15:dlblFieldTable>
                  <c15:showDataLabelsRange val="0"/>
                </c:ext>
                <c:ext xmlns:c16="http://schemas.microsoft.com/office/drawing/2014/chart" uri="{C3380CC4-5D6E-409C-BE32-E72D297353CC}">
                  <c16:uniqueId val="{00000029-6A55-41E6-977D-163584F33434}"/>
                </c:ext>
              </c:extLst>
            </c:dLbl>
            <c:dLbl>
              <c:idx val="9"/>
              <c:tx>
                <c:strRef>
                  <c:f>Daten_Diagramme!$G$23</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{F14E9AAB-1243-46C2-A322-0ADAF7B6021B}</c15:txfldGUID>
                      <c15:f>Daten_Diagramme!$G$23</c15:f>
                      <c15:dlblFieldTableCache>
                        <c:ptCount val="1"/>
                      </c15:dlblFieldTableCache>
                    </c15:dlblFTEntry>
                  </c15:dlblFieldTable>
                  <c15:showDataLabelsRange val="0"/>
                </c:ext>
                <c:ext xmlns:c16="http://schemas.microsoft.com/office/drawing/2014/chart" uri="{C3380CC4-5D6E-409C-BE32-E72D297353CC}">
                  <c16:uniqueId val="{0000002A-6A55-41E6-977D-163584F33434}"/>
                </c:ext>
              </c:extLst>
            </c:dLbl>
            <c:dLbl>
              <c:idx val="10"/>
              <c:tx>
                <c:strRef>
                  <c:f>Daten_Diagramme!$G$24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{705CDA1C-3C0F-4DC3-B059-2473DC34C316}</c15:txfldGUID>
                      <c15:f>Daten_Diagramme!$G$24</c15:f>
                      <c15:dlblFieldTableCache>
                        <c:ptCount val="1"/>
                      </c15:dlblFieldTableCache>
                    </c15:dlblFTEntry>
                  </c15:dlblFieldTable>
                  <c15:showDataLabelsRange val="0"/>
                </c:ext>
                <c:ext xmlns:c16="http://schemas.microsoft.com/office/drawing/2014/chart" uri="{C3380CC4-5D6E-409C-BE32-E72D297353CC}">
                  <c16:uniqueId val="{0000002B-6A55-41E6-977D-163584F33434}"/>
                </c:ext>
              </c:extLst>
            </c:dLbl>
            <c:dLbl>
              <c:idx val="11"/>
              <c:tx>
                <c:strRef>
                  <c:f>Daten_Diagramme!$G$25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{0ABFA156-8092-4526-AEED-51D23AB44F17}</c15:txfldGUID>
                      <c15:f>Daten_Diagramme!$G$25</c15:f>
                      <c15:dlblFieldTableCache>
                        <c:ptCount val="1"/>
                      </c15:dlblFieldTableCache>
                    </c15:dlblFTEntry>
                  </c15:dlblFieldTable>
                  <c15:showDataLabelsRange val="0"/>
                </c:ext>
                <c:ext xmlns:c16="http://schemas.microsoft.com/office/drawing/2014/chart" uri="{C3380CC4-5D6E-409C-BE32-E72D297353CC}">
                  <c16:uniqueId val="{0000002C-6A55-41E6-977D-163584F33434}"/>
                </c:ext>
              </c:extLst>
            </c:dLbl>
            <c:dLbl>
              <c:idx val="12"/>
              <c:tx>
                <c:strRef>
                  <c:f>Daten_Diagramme!$G$26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{E848D29B-00EB-40B3-BBEB-DE2009D626F2}</c15:txfldGUID>
                      <c15:f>Daten_Diagramme!$G$26</c15:f>
                      <c15:dlblFieldTableCache>
                        <c:ptCount val="1"/>
                      </c15:dlblFieldTableCache>
                    </c15:dlblFTEntry>
                  </c15:dlblFieldTable>
                  <c15:showDataLabelsRange val="0"/>
                </c:ext>
                <c:ext xmlns:c16="http://schemas.microsoft.com/office/drawing/2014/chart" uri="{C3380CC4-5D6E-409C-BE32-E72D297353CC}">
                  <c16:uniqueId val="{0000002D-6A55-41E6-977D-163584F33434}"/>
                </c:ext>
              </c:extLst>
            </c:dLbl>
            <c:dLbl>
              <c:idx val="13"/>
              <c:tx>
                <c:strRef>
                  <c:f>Daten_Diagramme!$G$27</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{D0D27B7C-4373-47C9-B015-020BC502A27B}</c15:txfldGUID>
                      <c15:f>Daten_Diagramme!$G$27</c15:f>
                      <c15:dlblFieldTableCache>
                        <c:ptCount val="1"/>
                      </c15:dlblFieldTableCache>
                    </c15:dlblFTEntry>
                  </c15:dlblFieldTable>
                  <c15:showDataLabelsRange val="0"/>
                </c:ext>
                <c:ext xmlns:c16="http://schemas.microsoft.com/office/drawing/2014/chart" uri="{C3380CC4-5D6E-409C-BE32-E72D297353CC}">
                  <c16:uniqueId val="{0000002E-6A55-41E6-977D-163584F33434}"/>
                </c:ext>
              </c:extLst>
            </c:dLbl>
            <c:dLbl>
              <c:idx val="14"/>
              <c:tx>
                <c:strRef>
                  <c:f>Daten_Diagramme!$G$28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{D016241B-D48A-434E-A997-614310AC90E1}</c15:txfldGUID>
                      <c15:f>Daten_Diagramme!$G$28</c15:f>
                      <c15:dlblFieldTableCache>
                        <c:ptCount val="1"/>
                      </c15:dlblFieldTableCache>
                    </c15:dlblFTEntry>
                  </c15:dlblFieldTable>
                  <c15:showDataLabelsRange val="0"/>
                </c:ext>
                <c:ext xmlns:c16="http://schemas.microsoft.com/office/drawing/2014/chart" uri="{C3380CC4-5D6E-409C-BE32-E72D297353CC}">
                  <c16:uniqueId val="{0000002F-6A55-41E6-977D-163584F33434}"/>
                </c:ext>
              </c:extLst>
            </c:dLbl>
            <c:dLbl>
              <c:idx val="15"/>
              <c:tx>
                <c:strRef>
                  <c:f>Daten_Diagramme!$G$29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{E963740B-E971-4DEA-A53D-A52C03A2B946}</c15:txfldGUID>
                      <c15:f>Daten_Diagramme!$G$29</c15:f>
                      <c15:dlblFieldTableCache>
                        <c:ptCount val="1"/>
                      </c15:dlblFieldTableCache>
                    </c15:dlblFTEntry>
                  </c15:dlblFieldTable>
                  <c15:showDataLabelsRange val="0"/>
                </c:ext>
                <c:ext xmlns:c16="http://schemas.microsoft.com/office/drawing/2014/chart" uri="{C3380CC4-5D6E-409C-BE32-E72D297353CC}">
                  <c16:uniqueId val="{00000030-6A55-41E6-977D-163584F33434}"/>
                </c:ext>
              </c:extLst>
            </c:dLbl>
            <c:dLbl>
              <c:idx val="16"/>
              <c:tx>
                <c:strRef>
                  <c:f>Daten_Diagramme!$G$30</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{93E110CF-F723-43D5-8ADD-AA689AA7FF7E}</c15:txfldGUID>
                      <c15:f>Daten_Diagramme!$G$30</c15:f>
                      <c15:dlblFieldTableCache>
                        <c:ptCount val="1"/>
                      </c15:dlblFieldTableCache>
                    </c15:dlblFTEntry>
                  </c15:dlblFieldTable>
                  <c15:showDataLabelsRange val="0"/>
                </c:ext>
                <c:ext xmlns:c16="http://schemas.microsoft.com/office/drawing/2014/chart" uri="{C3380CC4-5D6E-409C-BE32-E72D297353CC}">
                  <c16:uniqueId val="{00000031-6A55-41E6-977D-163584F33434}"/>
                </c:ext>
              </c:extLst>
            </c:dLbl>
            <c:dLbl>
              <c:idx val="17"/>
              <c:tx>
                <c:strRef>
                  <c:f>Daten_Diagramme!$G$31</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{ED94E4DF-9DBD-4861-AFA3-E75054D2A0EF}</c15:txfldGUID>
                      <c15:f>Daten_Diagramme!$G$31</c15:f>
                      <c15:dlblFieldTableCache>
                        <c:ptCount val="1"/>
                      </c15:dlblFieldTableCache>
                    </c15:dlblFTEntry>
                  </c15:dlblFieldTable>
                  <c15:showDataLabelsRange val="0"/>
                </c:ext>
                <c:ext xmlns:c16="http://schemas.microsoft.com/office/drawing/2014/chart" uri="{C3380CC4-5D6E-409C-BE32-E72D297353CC}">
                  <c16:uniqueId val="{00000032-6A55-41E6-977D-163584F33434}"/>
                </c:ext>
              </c:extLst>
            </c:dLbl>
            <c:dLbl>
              <c:idx val="18"/>
              <c:tx>
                <c:strRef>
                  <c:f>Daten_Diagramme!$G$32</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{B19CB109-1F3A-4B91-9D3E-78FFAFA80EA7}</c15:txfldGUID>
                      <c15:f>Daten_Diagramme!$G$32</c15:f>
                      <c15:dlblFieldTableCache>
                        <c:ptCount val="1"/>
                      </c15:dlblFieldTableCache>
                    </c15:dlblFTEntry>
                  </c15:dlblFieldTable>
                  <c15:showDataLabelsRange val="0"/>
                </c:ext>
                <c:ext xmlns:c16="http://schemas.microsoft.com/office/drawing/2014/chart" uri="{C3380CC4-5D6E-409C-BE32-E72D297353CC}">
                  <c16:uniqueId val="{00000033-6A55-41E6-977D-163584F33434}"/>
                </c:ext>
              </c:extLst>
            </c:dLbl>
            <c:dLbl>
              <c:idx val="19"/>
              <c:tx>
                <c:strRef>
                  <c:f>Daten_Diagramme!$G$33</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{7D9C8D2E-6A4C-478E-ACA7-A4E39E5CB934}</c15:txfldGUID>
                      <c15:f>Daten_Diagramme!$G$33</c15:f>
                      <c15:dlblFieldTableCache>
                        <c:ptCount val="1"/>
                      </c15:dlblFieldTableCache>
                    </c15:dlblFTEntry>
                  </c15:dlblFieldTable>
                  <c15:showDataLabelsRange val="0"/>
                </c:ext>
                <c:ext xmlns:c16="http://schemas.microsoft.com/office/drawing/2014/chart" uri="{C3380CC4-5D6E-409C-BE32-E72D297353CC}">
                  <c16:uniqueId val="{00000034-6A55-41E6-977D-163584F33434}"/>
                </c:ext>
              </c:extLst>
            </c:dLbl>
            <c:dLbl>
              <c:idx val="20"/>
              <c:tx>
                <c:strRef>
                  <c:f>Daten_Diagramme!$G$34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{7B0FE9D9-C7E1-419F-8A1D-90D5165B8EC1}</c15:txfldGUID>
                      <c15:f>Daten_Diagramme!$G$34</c15:f>
                      <c15:dlblFieldTableCache>
                        <c:ptCount val="1"/>
                      </c15:dlblFieldTableCache>
                    </c15:dlblFTEntry>
                  </c15:dlblFieldTable>
                  <c15:showDataLabelsRange val="0"/>
                </c:ext>
                <c:ext xmlns:c16="http://schemas.microsoft.com/office/drawing/2014/chart" uri="{C3380CC4-5D6E-409C-BE32-E72D297353CC}">
                  <c16:uniqueId val="{00000035-6A55-41E6-977D-163584F33434}"/>
                </c:ext>
              </c:extLst>
            </c:dLbl>
            <c:dLbl>
              <c:idx val="21"/>
              <c:tx>
                <c:strRef>
                  <c:f>Daten_Diagramme!$G$35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{9D8631A2-A7EE-47F1-90BF-EB7F77BAAA34}</c15:txfldGUID>
                      <c15:f>Daten_Diagramme!$G$35</c15:f>
                      <c15:dlblFieldTableCache>
                        <c:ptCount val="1"/>
                      </c15:dlblFieldTableCache>
                    </c15:dlblFTEntry>
                  </c15:dlblFieldTable>
                  <c15:showDataLabelsRange val="0"/>
                </c:ext>
                <c:ext xmlns:c16="http://schemas.microsoft.com/office/drawing/2014/chart" uri="{C3380CC4-5D6E-409C-BE32-E72D297353CC}">
                  <c16:uniqueId val="{00000036-6A55-41E6-977D-163584F33434}"/>
                </c:ext>
              </c:extLst>
            </c:dLbl>
            <c:dLbl>
              <c:idx val="22"/>
              <c:tx>
                <c:strRef>
                  <c:f>Daten_Diagramme!$G$36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{790CA28B-CC43-47A9-81BC-9731939B8142}</c15:txfldGUID>
                      <c15:f>Daten_Diagramme!$G$36</c15:f>
                      <c15:dlblFieldTableCache>
                        <c:ptCount val="1"/>
                      </c15:dlblFieldTableCache>
                    </c15:dlblFTEntry>
                  </c15:dlblFieldTable>
                  <c15:showDataLabelsRange val="0"/>
                </c:ext>
                <c:ext xmlns:c16="http://schemas.microsoft.com/office/drawing/2014/chart" uri="{C3380CC4-5D6E-409C-BE32-E72D297353CC}">
                  <c16:uniqueId val="{00000037-6A55-41E6-977D-163584F33434}"/>
                </c:ext>
              </c:extLst>
            </c:dLbl>
            <c:dLbl>
              <c:idx val="23"/>
              <c:tx>
                <c:strRef>
                  <c:f>Daten_Diagramme!$G$37</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{3BBC535E-95F4-4C93-8492-9FDDF7982A2B}</c15:txfldGUID>
                      <c15:f>Daten_Diagramme!$G$37</c15:f>
                      <c15:dlblFieldTableCache>
                        <c:ptCount val="1"/>
                      </c15:dlblFieldTableCache>
                    </c15:dlblFTEntry>
                  </c15:dlblFieldTable>
                  <c15:showDataLabelsRange val="0"/>
                </c:ext>
                <c:ext xmlns:c16="http://schemas.microsoft.com/office/drawing/2014/chart" uri="{C3380CC4-5D6E-409C-BE32-E72D297353CC}">
                  <c16:uniqueId val="{00000038-6A55-41E6-977D-163584F33434}"/>
                </c:ext>
              </c:extLst>
            </c:dLbl>
            <c:dLbl>
              <c:idx val="24"/>
              <c:tx>
                <c:strRef>
                  <c:f>Daten_Diagramme!$G$38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{D86CAD2F-3573-43C2-81BF-97FEBA16ADFB}</c15:txfldGUID>
                      <c15:f>Daten_Diagramme!$G$38</c15:f>
                      <c15:dlblFieldTableCache>
                        <c:ptCount val="1"/>
                      </c15:dlblFieldTableCache>
                    </c15:dlblFTEntry>
                  </c15:dlblFieldTable>
                  <c15:showDataLabelsRange val="0"/>
                </c:ext>
                <c:ext xmlns:c16="http://schemas.microsoft.com/office/drawing/2014/chart" uri="{C3380CC4-5D6E-409C-BE32-E72D297353CC}">
                  <c16:uniqueId val="{00000039-6A55-41E6-977D-163584F33434}"/>
                </c:ext>
              </c:extLst>
            </c:dLbl>
            <c:dLbl>
              <c:idx val="25"/>
              <c:tx>
                <c:strRef>
                  <c:f>Daten_Diagramme!$G$39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{5E8C2F9C-D9B1-4CF6-99C4-E993D06652C6}</c15:txfldGUID>
                      <c15:f>Daten_Diagramme!$G$39</c15:f>
                      <c15:dlblFieldTableCache>
                        <c:ptCount val="1"/>
                      </c15:dlblFieldTableCache>
                    </c15:dlblFTEntry>
                  </c15:dlblFieldTable>
                  <c15:showDataLabelsRange val="0"/>
                </c:ext>
                <c:ext xmlns:c16="http://schemas.microsoft.com/office/drawing/2014/chart" uri="{C3380CC4-5D6E-409C-BE32-E72D297353CC}">
                  <c16:uniqueId val="{0000003A-6A55-41E6-977D-163584F33434}"/>
                </c:ext>
              </c:extLst>
            </c:dLbl>
            <c:dLbl>
              <c:idx val="26"/>
              <c:tx>
                <c:strRef>
                  <c:f>Daten_Diagramme!$G$41</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{67F2AC31-8045-42C3-B9C3-17D736CA44F7}</c15:txfldGUID>
                      <c15:f>Daten_Diagramme!$G$41</c15:f>
                      <c15:dlblFieldTableCache>
                        <c:ptCount val="1"/>
                      </c15:dlblFieldTableCache>
                    </c15:dlblFTEntry>
                  </c15:dlblFieldTable>
                  <c15:showDataLabelsRange val="0"/>
                </c:ext>
                <c:ext xmlns:c16="http://schemas.microsoft.com/office/drawing/2014/chart" uri="{C3380CC4-5D6E-409C-BE32-E72D297353CC}">
                  <c16:uniqueId val="{0000003B-6A55-41E6-977D-163584F33434}"/>
                </c:ext>
              </c:extLst>
            </c:dLbl>
            <c:dLbl>
              <c:idx val="27"/>
              <c:tx>
                <c:strRef>
                  <c:f>Daten_Diagramme!$G$42</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{6970F89B-48CA-4F4B-BBB0-BFF6CDD482E8}</c15:txfldGUID>
                      <c15:f>Daten_Diagramme!$G$42</c15:f>
                      <c15:dlblFieldTableCache>
                        <c:ptCount val="1"/>
                      </c15:dlblFieldTableCache>
                    </c15:dlblFTEntry>
                  </c15:dlblFieldTable>
                  <c15:showDataLabelsRange val="0"/>
                </c:ext>
                <c:ext xmlns:c16="http://schemas.microsoft.com/office/drawing/2014/chart" uri="{C3380CC4-5D6E-409C-BE32-E72D297353CC}">
                  <c16:uniqueId val="{0000003C-6A55-41E6-977D-163584F33434}"/>
                </c:ext>
              </c:extLst>
            </c:dLbl>
            <c:dLbl>
              <c:idx val="28"/>
              <c:tx>
                <c:strRef>
                  <c:f>Daten_Diagramme!$G$43</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{39BDF627-AD7B-4D54-8797-B1E05266EE59}</c15:txfldGUID>
                      <c15:f>Daten_Diagramme!$G$43</c15:f>
                      <c15:dlblFieldTableCache>
                        <c:ptCount val="1"/>
                      </c15:dlblFieldTableCache>
                    </c15:dlblFTEntry>
                  </c15:dlblFieldTable>
                  <c15:showDataLabelsRange val="0"/>
                </c:ext>
                <c:ext xmlns:c16="http://schemas.microsoft.com/office/drawing/2014/chart" uri="{C3380CC4-5D6E-409C-BE32-E72D297353CC}">
                  <c16:uniqueId val="{0000003D-6A55-41E6-977D-163584F33434}"/>
                </c:ext>
              </c:extLst>
            </c:dLbl>
            <c:dLbl>
              <c:idx val="29"/>
              <c:tx>
                <c:strRef>
                  <c:f>Daten_Diagramme!$G$44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{3DAC8CBD-866B-4334-8A94-8412C9EB6936}</c15:txfldGUID>
                      <c15:f>Daten_Diagramme!$G$44</c15:f>
                      <c15:dlblFieldTableCache>
                        <c:ptCount val="1"/>
                      </c15:dlblFieldTableCache>
                    </c15:dlblFTEntry>
                  </c15:dlblFieldTable>
                  <c15:showDataLabelsRange val="0"/>
                </c:ext>
                <c:ext xmlns:c16="http://schemas.microsoft.com/office/drawing/2014/chart" uri="{C3380CC4-5D6E-409C-BE32-E72D297353CC}">
                  <c16:uniqueId val="{0000003E-6A55-41E6-977D-163584F33434}"/>
                </c:ext>
              </c:extLst>
            </c:dLbl>
            <c:dLbl>
              <c:idx val="30"/>
              <c:tx>
                <c:strRef>
                  <c:f>Daten_Diagramme!$G$45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{B674AB66-80A5-43BF-86C0-DE873067888E}</c15:txfldGUID>
                      <c15:f>Daten_Diagramme!$G$45</c15:f>
                      <c15:dlblFieldTableCache>
                        <c:ptCount val="1"/>
                      </c15:dlblFieldTableCache>
                    </c15:dlblFTEntry>
                  </c15:dlblFieldTable>
                  <c15:showDataLabelsRange val="0"/>
                </c:ext>
                <c:ext xmlns:c16="http://schemas.microsoft.com/office/drawing/2014/chart" uri="{C3380CC4-5D6E-409C-BE32-E72D297353CC}">
                  <c16:uniqueId val="{0000003F-6A55-41E6-977D-163584F33434}"/>
                </c:ext>
              </c:extLst>
            </c:dLbl>
            <c:dLbl>
              <c:idx val="31"/>
              <c:tx>
                <c:strRef>
                  <c:f>Daten_Diagramme!$G$46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{CE5548E2-52CD-44CB-AB2D-3586E3774C42}</c15:txfldGUID>
                      <c15:f>Daten_Diagramme!$G$46</c15:f>
                      <c15:dlblFieldTableCache>
                        <c:ptCount val="1"/>
                      </c15:dlblFieldTableCache>
                    </c15:dlblFTEntry>
                  </c15:dlblFieldTable>
                  <c15:showDataLabelsRange val="0"/>
                </c:ext>
                <c:ext xmlns:c16="http://schemas.microsoft.com/office/drawing/2014/chart" uri="{C3380CC4-5D6E-409C-BE32-E72D297353CC}">
                  <c16:uniqueId val="{00000040-6A55-41E6-977D-163584F33434}"/>
                </c:ext>
              </c:extLst>
            </c:dLbl>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Daten_Diagramme!$I$14:$I$40</c:f>
              <c:numCache>
                <c:formatCode>#,#00</c:formatCode>
                <c:ptCount val="2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-0.75</c:v>
                </c:pt>
                <c:pt idx="24">
                  <c:v>0</c:v>
                </c:pt>
                <c:pt idx="25">
                  <c:v>0</c:v>
                </c:pt>
                <c:pt idx="26">
                  <c:v>0</c:v>
                </c:pt>
              </c:numCache>
            </c:numRef>
          </c:val>
          <c:extLst>
            <c:ext xmlns:c16="http://schemas.microsoft.com/office/drawing/2014/chart" uri="{C3380CC4-5D6E-409C-BE32-E72D297353CC}">
              <c16:uniqueId val="{00000041-6A55-41E6-977D-163584F33434}"/>
            </c:ext>
          </c:extLst>
        </c:ser>
        <c:dLbls>
          <c:showLegendKey val="0"/>
          <c:showVal val="1"/>
          <c:showCatName val="0"/>
          <c:showSerName val="0"/>
          <c:showPercent val="0"/>
          <c:showBubbleSize val="0"/>
        </c:dLbls>
        <c:gapWidth val="100"/>
        <c:overlap val="100"/>
        <c:axId val="297293264"/>
        <c:axId val="297631720"/>
      </c:barChart>
      <c:scatterChart>
        <c:scatterStyle val="lineMarker"/>
        <c:varyColors val="0"/>
        <c:ser>
          <c:idx val="2"/>
          <c:order val="2"/>
          <c:spPr>
            <a:ln w="28575">
              <a:noFill/>
            </a:ln>
          </c:spPr>
          <c:marker>
            <c:symbol val="picture"/>
            <c:spPr>
              <a:blipFill dpi="0" rotWithShape="0">
                <a:blip xmlns:r="http://schemas.openxmlformats.org/officeDocument/2006/relationships" r:embed="rId1"/>
                <a:srcRect/>
                <a:stretch>
                  <a:fillRect/>
                </a:stretch>
              </a:blipFill>
              <a:ln w="25400">
                <a:noFill/>
              </a:ln>
            </c:spPr>
          </c:marker>
          <c:dLbls>
            <c:delete val="1"/>
          </c:dLbls>
          <c:xVal>
            <c:numRef>
              <c:f>Daten_Diagramme!$M$14:$M$40</c:f>
              <c:numCache>
                <c:formatCode>General</c:formatCode>
                <c:ptCount val="27"/>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45</c:v>
                </c:pt>
                <c:pt idx="24">
                  <c:v>#N/A</c:v>
                </c:pt>
                <c:pt idx="25">
                  <c:v>#N/A</c:v>
                </c:pt>
                <c:pt idx="26">
                  <c:v>#N/A</c:v>
                </c:pt>
              </c:numCache>
            </c:numRef>
          </c:xVal>
          <c:yVal>
            <c:numRef>
              <c:f>Daten_Diagramme!$L$14:$L$40</c:f>
              <c:numCache>
                <c:formatCode>General</c:formatCode>
                <c:ptCount val="27"/>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232</c:v>
                </c:pt>
                <c:pt idx="24">
                  <c:v>#N/A</c:v>
                </c:pt>
                <c:pt idx="25">
                  <c:v>#N/A</c:v>
                </c:pt>
                <c:pt idx="26">
                  <c:v>#N/A</c:v>
                </c:pt>
              </c:numCache>
            </c:numRef>
          </c:yVal>
          <c:smooth val="0"/>
          <c:extLst>
            <c:ext xmlns:c16="http://schemas.microsoft.com/office/drawing/2014/chart" uri="{C3380CC4-5D6E-409C-BE32-E72D297353CC}">
              <c16:uniqueId val="{00000042-6A55-41E6-977D-163584F33434}"/>
            </c:ext>
          </c:extLst>
        </c:ser>
        <c:dLbls>
          <c:showLegendKey val="0"/>
          <c:showVal val="1"/>
          <c:showCatName val="0"/>
          <c:showSerName val="0"/>
          <c:showPercent val="0"/>
          <c:showBubbleSize val="0"/>
        </c:dLbls>
        <c:axId val="297632112"/>
        <c:axId val="297632504"/>
      </c:scatterChart>
      <c:catAx>
        <c:axId val="297293264"/>
        <c:scaling>
          <c:orientation val="maxMin"/>
        </c:scaling>
        <c:delete val="0"/>
        <c:axPos val="l"/>
        <c:majorTickMark val="none"/>
        <c:minorTickMark val="none"/>
        <c:tickLblPos val="none"/>
        <c:spPr>
          <a:ln w="1270">
            <a:solidFill>
              <a:srgbClr val="000000"/>
            </a:solidFill>
            <a:prstDash val="solid"/>
          </a:ln>
        </c:spPr>
        <c:crossAx val="297631720"/>
        <c:crosses val="autoZero"/>
        <c:auto val="1"/>
        <c:lblAlgn val="ctr"/>
        <c:lblOffset val="100"/>
        <c:tickMarkSkip val="1"/>
        <c:noMultiLvlLbl val="0"/>
      </c:catAx>
      <c:valAx>
        <c:axId val="297631720"/>
        <c:scaling>
          <c:orientation val="minMax"/>
          <c:max val="50"/>
          <c:min val="-50"/>
        </c:scaling>
        <c:delete val="1"/>
        <c:axPos val="t"/>
        <c:numFmt formatCode="#,#00" sourceLinked="1"/>
        <c:majorTickMark val="out"/>
        <c:minorTickMark val="none"/>
        <c:tickLblPos val="none"/>
        <c:crossAx val="297293264"/>
        <c:crosses val="autoZero"/>
        <c:crossBetween val="between"/>
        <c:majorUnit val="10"/>
        <c:minorUnit val="5"/>
      </c:valAx>
      <c:valAx>
        <c:axId val="297632112"/>
        <c:scaling>
          <c:orientation val="minMax"/>
        </c:scaling>
        <c:delete val="1"/>
        <c:axPos val="b"/>
        <c:numFmt formatCode="General" sourceLinked="1"/>
        <c:majorTickMark val="out"/>
        <c:minorTickMark val="none"/>
        <c:tickLblPos val="none"/>
        <c:crossAx val="297632504"/>
        <c:crosses val="max"/>
        <c:crossBetween val="midCat"/>
      </c:valAx>
      <c:valAx>
        <c:axId val="297632504"/>
        <c:scaling>
          <c:orientation val="maxMin"/>
          <c:max val="320"/>
          <c:min val="0"/>
        </c:scaling>
        <c:delete val="1"/>
        <c:axPos val="r"/>
        <c:numFmt formatCode="General" sourceLinked="1"/>
        <c:majorTickMark val="out"/>
        <c:minorTickMark val="none"/>
        <c:tickLblPos val="none"/>
        <c:crossAx val="297632112"/>
        <c:crosses val="max"/>
        <c:crossBetween val="midCat"/>
        <c:majorUnit val="10"/>
        <c:minorUnit val="5"/>
      </c:valAx>
      <c:spPr>
        <a:noFill/>
        <a:ln w="25400">
          <a:noFill/>
        </a:ln>
      </c:spPr>
    </c:plotArea>
    <c:plotVisOnly val="1"/>
    <c:dispBlanksAs val="gap"/>
    <c:showDLblsOverMax val="0"/>
  </c:chart>
  <c:spPr>
    <a:noFill/>
    <a:ln w="9525">
      <a:noFill/>
    </a:ln>
  </c:spPr>
  <c:txPr>
    <a:bodyPr/>
    <a:lstStyle/>
    <a:p>
      <a:pPr>
        <a:defRPr sz="5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25400">
              <a:solidFill>
                <a:srgbClr val="000000"/>
              </a:solidFill>
              <a:prstDash val="solid"/>
            </a:ln>
          </c:spPr>
          <c:marker>
            <c:symbol val="none"/>
          </c:marker>
          <c:dLbls>
            <c:dLbl>
              <c:idx val="0"/>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F6B-46E0-B7F5-8B410CF5C4FC}"/>
                </c:ext>
              </c:extLst>
            </c:dLbl>
            <c:dLbl>
              <c:idx val="1"/>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F6B-46E0-B7F5-8B410CF5C4FC}"/>
                </c:ext>
              </c:extLst>
            </c:dLbl>
            <c:dLbl>
              <c:idx val="2"/>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F6B-46E0-B7F5-8B410CF5C4FC}"/>
                </c:ext>
              </c:extLst>
            </c:dLbl>
            <c:dLbl>
              <c:idx val="3"/>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F6B-46E0-B7F5-8B410CF5C4FC}"/>
                </c:ext>
              </c:extLst>
            </c:dLbl>
            <c:dLbl>
              <c:idx val="4"/>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F6B-46E0-B7F5-8B410CF5C4FC}"/>
                </c:ext>
              </c:extLst>
            </c:dLbl>
            <c:dLbl>
              <c:idx val="5"/>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F6B-46E0-B7F5-8B410CF5C4FC}"/>
                </c:ext>
              </c:extLst>
            </c:dLbl>
            <c:dLbl>
              <c:idx val="6"/>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F6B-46E0-B7F5-8B410CF5C4FC}"/>
                </c:ext>
              </c:extLst>
            </c:dLbl>
            <c:dLbl>
              <c:idx val="7"/>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F6B-46E0-B7F5-8B410CF5C4FC}"/>
                </c:ext>
              </c:extLst>
            </c:dLbl>
            <c:dLbl>
              <c:idx val="8"/>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F6B-46E0-B7F5-8B410CF5C4FC}"/>
                </c:ext>
              </c:extLst>
            </c:dLbl>
            <c:dLbl>
              <c:idx val="9"/>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F6B-46E0-B7F5-8B410CF5C4FC}"/>
                </c:ext>
              </c:extLst>
            </c:dLbl>
            <c:dLbl>
              <c:idx val="10"/>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F6B-46E0-B7F5-8B410CF5C4FC}"/>
                </c:ext>
              </c:extLst>
            </c:dLbl>
            <c:dLbl>
              <c:idx val="11"/>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F6B-46E0-B7F5-8B410CF5C4FC}"/>
                </c:ext>
              </c:extLst>
            </c:dLbl>
            <c:dLbl>
              <c:idx val="12"/>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DF6B-46E0-B7F5-8B410CF5C4FC}"/>
                </c:ext>
              </c:extLst>
            </c:dLbl>
            <c:dLbl>
              <c:idx val="13"/>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DF6B-46E0-B7F5-8B410CF5C4FC}"/>
                </c:ext>
              </c:extLst>
            </c:dLbl>
            <c:dLbl>
              <c:idx val="14"/>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DF6B-46E0-B7F5-8B410CF5C4FC}"/>
                </c:ext>
              </c:extLst>
            </c:dLbl>
            <c:dLbl>
              <c:idx val="15"/>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DF6B-46E0-B7F5-8B410CF5C4FC}"/>
                </c:ext>
              </c:extLst>
            </c:dLbl>
            <c:dLbl>
              <c:idx val="16"/>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DF6B-46E0-B7F5-8B410CF5C4FC}"/>
                </c:ext>
              </c:extLst>
            </c:dLbl>
            <c:dLbl>
              <c:idx val="17"/>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DF6B-46E0-B7F5-8B410CF5C4FC}"/>
                </c:ext>
              </c:extLst>
            </c:dLbl>
            <c:dLbl>
              <c:idx val="18"/>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DF6B-46E0-B7F5-8B410CF5C4FC}"/>
                </c:ext>
              </c:extLst>
            </c:dLbl>
            <c:dLbl>
              <c:idx val="19"/>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DF6B-46E0-B7F5-8B410CF5C4FC}"/>
                </c:ext>
              </c:extLst>
            </c:dLbl>
            <c:dLbl>
              <c:idx val="20"/>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DF6B-46E0-B7F5-8B410CF5C4FC}"/>
                </c:ext>
              </c:extLst>
            </c:dLbl>
            <c:dLbl>
              <c:idx val="21"/>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DF6B-46E0-B7F5-8B410CF5C4FC}"/>
                </c:ext>
              </c:extLst>
            </c:dLbl>
            <c:spPr>
              <a:noFill/>
              <a:ln w="25400">
                <a:noFill/>
              </a:ln>
            </c:spPr>
            <c:txPr>
              <a:bodyPr/>
              <a:lstStyle/>
              <a:p>
                <a:pPr>
                  <a:defRPr sz="150" b="0" i="0" u="none" strike="noStrike" baseline="0">
                    <a:solidFill>
                      <a:srgbClr val="000000"/>
                    </a:solidFill>
                    <a:latin typeface="Arial"/>
                    <a:ea typeface="Arial"/>
                    <a:cs typeface="Arial"/>
                  </a:defRPr>
                </a:pPr>
                <a:endParaRPr lang="de-DE"/>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0"/>
          <c:extLst>
            <c:ext xmlns:c16="http://schemas.microsoft.com/office/drawing/2014/chart" uri="{C3380CC4-5D6E-409C-BE32-E72D297353CC}">
              <c16:uniqueId val="{00000016-DF6B-46E0-B7F5-8B410CF5C4FC}"/>
            </c:ext>
          </c:extLst>
        </c:ser>
        <c:ser>
          <c:idx val="2"/>
          <c:order val="1"/>
          <c:spPr>
            <a:ln w="25400">
              <a:solidFill>
                <a:srgbClr val="808080"/>
              </a:solidFill>
              <a:prstDash val="solid"/>
            </a:ln>
          </c:spPr>
          <c:marker>
            <c:symbol val="none"/>
          </c:marker>
          <c:dLbls>
            <c:dLbl>
              <c:idx val="0"/>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DF6B-46E0-B7F5-8B410CF5C4FC}"/>
                </c:ext>
              </c:extLst>
            </c:dLbl>
            <c:dLbl>
              <c:idx val="1"/>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DF6B-46E0-B7F5-8B410CF5C4FC}"/>
                </c:ext>
              </c:extLst>
            </c:dLbl>
            <c:dLbl>
              <c:idx val="2"/>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DF6B-46E0-B7F5-8B410CF5C4FC}"/>
                </c:ext>
              </c:extLst>
            </c:dLbl>
            <c:dLbl>
              <c:idx val="3"/>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DF6B-46E0-B7F5-8B410CF5C4FC}"/>
                </c:ext>
              </c:extLst>
            </c:dLbl>
            <c:dLbl>
              <c:idx val="4"/>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DF6B-46E0-B7F5-8B410CF5C4FC}"/>
                </c:ext>
              </c:extLst>
            </c:dLbl>
            <c:dLbl>
              <c:idx val="5"/>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DF6B-46E0-B7F5-8B410CF5C4FC}"/>
                </c:ext>
              </c:extLst>
            </c:dLbl>
            <c:dLbl>
              <c:idx val="6"/>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DF6B-46E0-B7F5-8B410CF5C4FC}"/>
                </c:ext>
              </c:extLst>
            </c:dLbl>
            <c:dLbl>
              <c:idx val="7"/>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DF6B-46E0-B7F5-8B410CF5C4FC}"/>
                </c:ext>
              </c:extLst>
            </c:dLbl>
            <c:dLbl>
              <c:idx val="8"/>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DF6B-46E0-B7F5-8B410CF5C4FC}"/>
                </c:ext>
              </c:extLst>
            </c:dLbl>
            <c:dLbl>
              <c:idx val="9"/>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DF6B-46E0-B7F5-8B410CF5C4FC}"/>
                </c:ext>
              </c:extLst>
            </c:dLbl>
            <c:dLbl>
              <c:idx val="10"/>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DF6B-46E0-B7F5-8B410CF5C4FC}"/>
                </c:ext>
              </c:extLst>
            </c:dLbl>
            <c:dLbl>
              <c:idx val="11"/>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DF6B-46E0-B7F5-8B410CF5C4FC}"/>
                </c:ext>
              </c:extLst>
            </c:dLbl>
            <c:dLbl>
              <c:idx val="12"/>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DF6B-46E0-B7F5-8B410CF5C4FC}"/>
                </c:ext>
              </c:extLst>
            </c:dLbl>
            <c:dLbl>
              <c:idx val="13"/>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DF6B-46E0-B7F5-8B410CF5C4FC}"/>
                </c:ext>
              </c:extLst>
            </c:dLbl>
            <c:dLbl>
              <c:idx val="14"/>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DF6B-46E0-B7F5-8B410CF5C4FC}"/>
                </c:ext>
              </c:extLst>
            </c:dLbl>
            <c:dLbl>
              <c:idx val="15"/>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DF6B-46E0-B7F5-8B410CF5C4FC}"/>
                </c:ext>
              </c:extLst>
            </c:dLbl>
            <c:dLbl>
              <c:idx val="16"/>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DF6B-46E0-B7F5-8B410CF5C4FC}"/>
                </c:ext>
              </c:extLst>
            </c:dLbl>
            <c:dLbl>
              <c:idx val="17"/>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DF6B-46E0-B7F5-8B410CF5C4FC}"/>
                </c:ext>
              </c:extLst>
            </c:dLbl>
            <c:dLbl>
              <c:idx val="18"/>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DF6B-46E0-B7F5-8B410CF5C4FC}"/>
                </c:ext>
              </c:extLst>
            </c:dLbl>
            <c:dLbl>
              <c:idx val="19"/>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DF6B-46E0-B7F5-8B410CF5C4FC}"/>
                </c:ext>
              </c:extLst>
            </c:dLbl>
            <c:dLbl>
              <c:idx val="20"/>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DF6B-46E0-B7F5-8B410CF5C4FC}"/>
                </c:ext>
              </c:extLst>
            </c:dLbl>
            <c:dLbl>
              <c:idx val="21"/>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DF6B-46E0-B7F5-8B410CF5C4FC}"/>
                </c:ext>
              </c:extLst>
            </c:dLbl>
            <c:spPr>
              <a:noFill/>
              <a:ln w="25400">
                <a:noFill/>
              </a:ln>
            </c:spPr>
            <c:txPr>
              <a:bodyPr/>
              <a:lstStyle/>
              <a:p>
                <a:pPr>
                  <a:defRPr sz="225" b="0" i="0" u="none" strike="noStrike" baseline="0">
                    <a:solidFill>
                      <a:srgbClr val="000000"/>
                    </a:solidFill>
                    <a:latin typeface="Arial"/>
                    <a:ea typeface="Arial"/>
                    <a:cs typeface="Aria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0"/>
          <c:extLst>
            <c:ext xmlns:c16="http://schemas.microsoft.com/office/drawing/2014/chart" uri="{C3380CC4-5D6E-409C-BE32-E72D297353CC}">
              <c16:uniqueId val="{0000002D-DF6B-46E0-B7F5-8B410CF5C4FC}"/>
            </c:ext>
          </c:extLst>
        </c:ser>
        <c:ser>
          <c:idx val="1"/>
          <c:order val="2"/>
          <c:spPr>
            <a:ln w="25400">
              <a:solidFill>
                <a:srgbClr val="C0C0C0"/>
              </a:solidFill>
              <a:prstDash val="solid"/>
            </a:ln>
          </c:spPr>
          <c:marker>
            <c:symbol val="none"/>
          </c:marker>
          <c:dLbls>
            <c:dLbl>
              <c:idx val="0"/>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DF6B-46E0-B7F5-8B410CF5C4FC}"/>
                </c:ext>
              </c:extLst>
            </c:dLbl>
            <c:dLbl>
              <c:idx val="1"/>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DF6B-46E0-B7F5-8B410CF5C4FC}"/>
                </c:ext>
              </c:extLst>
            </c:dLbl>
            <c:dLbl>
              <c:idx val="2"/>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0-DF6B-46E0-B7F5-8B410CF5C4FC}"/>
                </c:ext>
              </c:extLst>
            </c:dLbl>
            <c:dLbl>
              <c:idx val="3"/>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1-DF6B-46E0-B7F5-8B410CF5C4FC}"/>
                </c:ext>
              </c:extLst>
            </c:dLbl>
            <c:dLbl>
              <c:idx val="4"/>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2-DF6B-46E0-B7F5-8B410CF5C4FC}"/>
                </c:ext>
              </c:extLst>
            </c:dLbl>
            <c:dLbl>
              <c:idx val="5"/>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3-DF6B-46E0-B7F5-8B410CF5C4FC}"/>
                </c:ext>
              </c:extLst>
            </c:dLbl>
            <c:dLbl>
              <c:idx val="6"/>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4-DF6B-46E0-B7F5-8B410CF5C4FC}"/>
                </c:ext>
              </c:extLst>
            </c:dLbl>
            <c:dLbl>
              <c:idx val="7"/>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5-DF6B-46E0-B7F5-8B410CF5C4FC}"/>
                </c:ext>
              </c:extLst>
            </c:dLbl>
            <c:dLbl>
              <c:idx val="8"/>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6-DF6B-46E0-B7F5-8B410CF5C4FC}"/>
                </c:ext>
              </c:extLst>
            </c:dLbl>
            <c:dLbl>
              <c:idx val="9"/>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7-DF6B-46E0-B7F5-8B410CF5C4FC}"/>
                </c:ext>
              </c:extLst>
            </c:dLbl>
            <c:dLbl>
              <c:idx val="10"/>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8-DF6B-46E0-B7F5-8B410CF5C4FC}"/>
                </c:ext>
              </c:extLst>
            </c:dLbl>
            <c:dLbl>
              <c:idx val="11"/>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9-DF6B-46E0-B7F5-8B410CF5C4FC}"/>
                </c:ext>
              </c:extLst>
            </c:dLbl>
            <c:dLbl>
              <c:idx val="12"/>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A-DF6B-46E0-B7F5-8B410CF5C4FC}"/>
                </c:ext>
              </c:extLst>
            </c:dLbl>
            <c:dLbl>
              <c:idx val="13"/>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B-DF6B-46E0-B7F5-8B410CF5C4FC}"/>
                </c:ext>
              </c:extLst>
            </c:dLbl>
            <c:dLbl>
              <c:idx val="14"/>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C-DF6B-46E0-B7F5-8B410CF5C4FC}"/>
                </c:ext>
              </c:extLst>
            </c:dLbl>
            <c:dLbl>
              <c:idx val="15"/>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D-DF6B-46E0-B7F5-8B410CF5C4FC}"/>
                </c:ext>
              </c:extLst>
            </c:dLbl>
            <c:dLbl>
              <c:idx val="16"/>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E-DF6B-46E0-B7F5-8B410CF5C4FC}"/>
                </c:ext>
              </c:extLst>
            </c:dLbl>
            <c:dLbl>
              <c:idx val="17"/>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F-DF6B-46E0-B7F5-8B410CF5C4FC}"/>
                </c:ext>
              </c:extLst>
            </c:dLbl>
            <c:dLbl>
              <c:idx val="18"/>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0-DF6B-46E0-B7F5-8B410CF5C4FC}"/>
                </c:ext>
              </c:extLst>
            </c:dLbl>
            <c:dLbl>
              <c:idx val="19"/>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1-DF6B-46E0-B7F5-8B410CF5C4FC}"/>
                </c:ext>
              </c:extLst>
            </c:dLbl>
            <c:dLbl>
              <c:idx val="20"/>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2-DF6B-46E0-B7F5-8B410CF5C4FC}"/>
                </c:ext>
              </c:extLst>
            </c:dLbl>
            <c:dLbl>
              <c:idx val="21"/>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3-DF6B-46E0-B7F5-8B410CF5C4FC}"/>
                </c:ext>
              </c:extLst>
            </c:dLbl>
            <c:spPr>
              <a:noFill/>
              <a:ln w="25400">
                <a:noFill/>
              </a:ln>
            </c:spPr>
            <c:txPr>
              <a:bodyPr/>
              <a:lstStyle/>
              <a:p>
                <a:pPr>
                  <a:defRPr sz="150" b="0" i="0" u="none" strike="noStrike" baseline="0">
                    <a:solidFill>
                      <a:srgbClr val="000000"/>
                    </a:solidFill>
                    <a:latin typeface="Arial"/>
                    <a:ea typeface="Arial"/>
                    <a:cs typeface="Aria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0"/>
          <c:extLst>
            <c:ext xmlns:c16="http://schemas.microsoft.com/office/drawing/2014/chart" uri="{C3380CC4-5D6E-409C-BE32-E72D297353CC}">
              <c16:uniqueId val="{00000044-DF6B-46E0-B7F5-8B410CF5C4FC}"/>
            </c:ext>
          </c:extLst>
        </c:ser>
        <c:dLbls>
          <c:showLegendKey val="0"/>
          <c:showVal val="0"/>
          <c:showCatName val="0"/>
          <c:showSerName val="0"/>
          <c:showPercent val="0"/>
          <c:showBubbleSize val="0"/>
        </c:dLbls>
        <c:smooth val="0"/>
        <c:axId val="297633680"/>
        <c:axId val="297634072"/>
      </c:lineChart>
      <c:catAx>
        <c:axId val="29763368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275" b="0" i="0" u="none" strike="noStrike" baseline="0">
                <a:solidFill>
                  <a:srgbClr val="000000"/>
                </a:solidFill>
                <a:latin typeface="Arial"/>
                <a:ea typeface="Arial"/>
                <a:cs typeface="Arial"/>
              </a:defRPr>
            </a:pPr>
            <a:endParaRPr lang="de-DE"/>
          </a:p>
        </c:txPr>
        <c:crossAx val="297634072"/>
        <c:crosses val="autoZero"/>
        <c:auto val="1"/>
        <c:lblAlgn val="ctr"/>
        <c:lblOffset val="100"/>
        <c:tickLblSkip val="1"/>
        <c:tickMarkSkip val="1"/>
        <c:noMultiLvlLbl val="0"/>
      </c:catAx>
      <c:valAx>
        <c:axId val="297634072"/>
        <c:scaling>
          <c:orientation val="minMax"/>
        </c:scaling>
        <c:delete val="0"/>
        <c:axPos val="l"/>
        <c:numFmt formatCode="0" sourceLinked="0"/>
        <c:majorTickMark val="out"/>
        <c:minorTickMark val="none"/>
        <c:tickLblPos val="nextTo"/>
        <c:spPr>
          <a:ln w="3175">
            <a:solidFill>
              <a:srgbClr val="000000"/>
            </a:solidFill>
            <a:prstDash val="solid"/>
          </a:ln>
        </c:spPr>
        <c:txPr>
          <a:bodyPr rot="0" vert="horz"/>
          <a:lstStyle/>
          <a:p>
            <a:pPr>
              <a:defRPr sz="275" b="0" i="0" u="none" strike="noStrike" baseline="0">
                <a:solidFill>
                  <a:srgbClr val="000000"/>
                </a:solidFill>
                <a:latin typeface="Arial"/>
                <a:ea typeface="Arial"/>
                <a:cs typeface="Arial"/>
              </a:defRPr>
            </a:pPr>
            <a:endParaRPr lang="de-DE"/>
          </a:p>
        </c:txPr>
        <c:crossAx val="297633680"/>
        <c:crosses val="autoZero"/>
        <c:crossBetween val="between"/>
      </c:valAx>
      <c:spPr>
        <a:noFill/>
        <a:ln w="25400">
          <a:noFill/>
        </a:ln>
      </c:spPr>
    </c:plotArea>
    <c:legend>
      <c:legendPos val="r"/>
      <c:overlay val="0"/>
      <c:spPr>
        <a:noFill/>
        <a:ln w="25400">
          <a:noFill/>
        </a:ln>
      </c:spPr>
      <c:txPr>
        <a:bodyPr/>
        <a:lstStyle/>
        <a:p>
          <a:pPr>
            <a:defRPr sz="735" b="0" i="0" u="none" strike="noStrike" baseline="0">
              <a:solidFill>
                <a:srgbClr val="000000"/>
              </a:solidFill>
              <a:latin typeface="Arial"/>
              <a:ea typeface="Arial"/>
              <a:cs typeface="Arial"/>
            </a:defRPr>
          </a:pPr>
          <a:endParaRPr lang="de-DE"/>
        </a:p>
      </c:txPr>
    </c:legend>
    <c:plotVisOnly val="1"/>
    <c:dispBlanksAs val="gap"/>
    <c:showDLblsOverMax val="0"/>
  </c:chart>
  <c:spPr>
    <a:noFill/>
    <a:ln w="9525">
      <a:noFill/>
    </a:ln>
  </c:spPr>
  <c:txPr>
    <a:bodyPr/>
    <a:lstStyle/>
    <a:p>
      <a:pPr>
        <a:defRPr sz="2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25400">
              <a:solidFill>
                <a:srgbClr val="000000"/>
              </a:solidFill>
              <a:prstDash val="solid"/>
            </a:ln>
          </c:spPr>
          <c:marker>
            <c:symbol val="none"/>
          </c:marker>
          <c:dLbls>
            <c:dLbl>
              <c:idx val="0"/>
              <c:tx>
                <c:rich>
                  <a:bodyPr/>
                  <a:lstStyle/>
                  <a:p>
                    <a:pPr>
                      <a:defRPr sz="1000" b="0" i="0" u="none" strike="noStrike" baseline="0">
                        <a:solidFill>
                          <a:srgbClr val="000000"/>
                        </a:solidFill>
                        <a:latin typeface="Arial"/>
                        <a:ea typeface="Arial"/>
                        <a:cs typeface="Arial"/>
                      </a:defRPr>
                    </a:pPr>
                    <a:endParaRPr lang="de-DE"/>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513-4197-B4B9-02E8A812098B}"/>
                </c:ext>
              </c:extLst>
            </c:dLbl>
            <c:dLbl>
              <c:idx val="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513-4197-B4B9-02E8A812098B}"/>
                </c:ext>
              </c:extLst>
            </c:dLbl>
            <c:dLbl>
              <c:idx val="2"/>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513-4197-B4B9-02E8A812098B}"/>
                </c:ext>
              </c:extLst>
            </c:dLbl>
            <c:dLbl>
              <c:idx val="3"/>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513-4197-B4B9-02E8A812098B}"/>
                </c:ext>
              </c:extLst>
            </c:dLbl>
            <c:dLbl>
              <c:idx val="4"/>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513-4197-B4B9-02E8A812098B}"/>
                </c:ext>
              </c:extLst>
            </c:dLbl>
            <c:dLbl>
              <c:idx val="5"/>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513-4197-B4B9-02E8A812098B}"/>
                </c:ext>
              </c:extLst>
            </c:dLbl>
            <c:dLbl>
              <c:idx val="6"/>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513-4197-B4B9-02E8A812098B}"/>
                </c:ext>
              </c:extLst>
            </c:dLbl>
            <c:dLbl>
              <c:idx val="7"/>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513-4197-B4B9-02E8A812098B}"/>
                </c:ext>
              </c:extLst>
            </c:dLbl>
            <c:dLbl>
              <c:idx val="8"/>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513-4197-B4B9-02E8A812098B}"/>
                </c:ext>
              </c:extLst>
            </c:dLbl>
            <c:dLbl>
              <c:idx val="9"/>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513-4197-B4B9-02E8A812098B}"/>
                </c:ext>
              </c:extLst>
            </c:dLbl>
            <c:dLbl>
              <c:idx val="10"/>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513-4197-B4B9-02E8A812098B}"/>
                </c:ext>
              </c:extLst>
            </c:dLbl>
            <c:dLbl>
              <c:idx val="1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513-4197-B4B9-02E8A812098B}"/>
                </c:ext>
              </c:extLst>
            </c:dLbl>
            <c:dLbl>
              <c:idx val="12"/>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9513-4197-B4B9-02E8A812098B}"/>
                </c:ext>
              </c:extLst>
            </c:dLbl>
            <c:dLbl>
              <c:idx val="13"/>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9513-4197-B4B9-02E8A812098B}"/>
                </c:ext>
              </c:extLst>
            </c:dLbl>
            <c:dLbl>
              <c:idx val="14"/>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9513-4197-B4B9-02E8A812098B}"/>
                </c:ext>
              </c:extLst>
            </c:dLbl>
            <c:dLbl>
              <c:idx val="15"/>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9513-4197-B4B9-02E8A812098B}"/>
                </c:ext>
              </c:extLst>
            </c:dLbl>
            <c:dLbl>
              <c:idx val="16"/>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9513-4197-B4B9-02E8A812098B}"/>
                </c:ext>
              </c:extLst>
            </c:dLbl>
            <c:dLbl>
              <c:idx val="17"/>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9513-4197-B4B9-02E8A812098B}"/>
                </c:ext>
              </c:extLst>
            </c:dLbl>
            <c:dLbl>
              <c:idx val="18"/>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9513-4197-B4B9-02E8A812098B}"/>
                </c:ext>
              </c:extLst>
            </c:dLbl>
            <c:dLbl>
              <c:idx val="19"/>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9513-4197-B4B9-02E8A812098B}"/>
                </c:ext>
              </c:extLst>
            </c:dLbl>
            <c:dLbl>
              <c:idx val="20"/>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9513-4197-B4B9-02E8A812098B}"/>
                </c:ext>
              </c:extLst>
            </c:dLbl>
            <c:dLbl>
              <c:idx val="2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9513-4197-B4B9-02E8A812098B}"/>
                </c:ext>
              </c:extLst>
            </c:dLbl>
            <c:spPr>
              <a:noFill/>
              <a:ln w="25400">
                <a:noFill/>
              </a:ln>
            </c:spPr>
            <c:txPr>
              <a:bodyPr/>
              <a:lstStyle/>
              <a:p>
                <a:pPr>
                  <a:defRPr sz="150" b="0" i="0" u="none" strike="noStrike" baseline="0">
                    <a:solidFill>
                      <a:srgbClr val="000000"/>
                    </a:solidFill>
                    <a:latin typeface="Arial"/>
                    <a:ea typeface="Arial"/>
                    <a:cs typeface="Arial"/>
                  </a:defRPr>
                </a:pPr>
                <a:endParaRPr lang="de-DE"/>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0"/>
          <c:extLst>
            <c:ext xmlns:c16="http://schemas.microsoft.com/office/drawing/2014/chart" uri="{C3380CC4-5D6E-409C-BE32-E72D297353CC}">
              <c16:uniqueId val="{00000016-9513-4197-B4B9-02E8A812098B}"/>
            </c:ext>
          </c:extLst>
        </c:ser>
        <c:ser>
          <c:idx val="2"/>
          <c:order val="1"/>
          <c:spPr>
            <a:ln w="25400">
              <a:solidFill>
                <a:srgbClr val="808080"/>
              </a:solidFill>
              <a:prstDash val="solid"/>
            </a:ln>
          </c:spPr>
          <c:marker>
            <c:symbol val="none"/>
          </c:marker>
          <c:dLbls>
            <c:dLbl>
              <c:idx val="0"/>
              <c:tx>
                <c:rich>
                  <a:bodyPr/>
                  <a:lstStyle/>
                  <a:p>
                    <a:pPr>
                      <a:defRPr sz="1000" b="0" i="0" u="none" strike="noStrike" baseline="0">
                        <a:solidFill>
                          <a:srgbClr val="000000"/>
                        </a:solidFill>
                        <a:latin typeface="Arial"/>
                        <a:ea typeface="Arial"/>
                        <a:cs typeface="Arial"/>
                      </a:defRPr>
                    </a:pPr>
                    <a:endParaRPr lang="de-DE"/>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9513-4197-B4B9-02E8A812098B}"/>
                </c:ext>
              </c:extLst>
            </c:dLbl>
            <c:dLbl>
              <c:idx val="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9513-4197-B4B9-02E8A812098B}"/>
                </c:ext>
              </c:extLst>
            </c:dLbl>
            <c:dLbl>
              <c:idx val="2"/>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9513-4197-B4B9-02E8A812098B}"/>
                </c:ext>
              </c:extLst>
            </c:dLbl>
            <c:dLbl>
              <c:idx val="3"/>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9513-4197-B4B9-02E8A812098B}"/>
                </c:ext>
              </c:extLst>
            </c:dLbl>
            <c:dLbl>
              <c:idx val="4"/>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9513-4197-B4B9-02E8A812098B}"/>
                </c:ext>
              </c:extLst>
            </c:dLbl>
            <c:dLbl>
              <c:idx val="5"/>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9513-4197-B4B9-02E8A812098B}"/>
                </c:ext>
              </c:extLst>
            </c:dLbl>
            <c:dLbl>
              <c:idx val="6"/>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9513-4197-B4B9-02E8A812098B}"/>
                </c:ext>
              </c:extLst>
            </c:dLbl>
            <c:dLbl>
              <c:idx val="7"/>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9513-4197-B4B9-02E8A812098B}"/>
                </c:ext>
              </c:extLst>
            </c:dLbl>
            <c:dLbl>
              <c:idx val="8"/>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9513-4197-B4B9-02E8A812098B}"/>
                </c:ext>
              </c:extLst>
            </c:dLbl>
            <c:dLbl>
              <c:idx val="9"/>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9513-4197-B4B9-02E8A812098B}"/>
                </c:ext>
              </c:extLst>
            </c:dLbl>
            <c:dLbl>
              <c:idx val="10"/>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9513-4197-B4B9-02E8A812098B}"/>
                </c:ext>
              </c:extLst>
            </c:dLbl>
            <c:dLbl>
              <c:idx val="1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9513-4197-B4B9-02E8A812098B}"/>
                </c:ext>
              </c:extLst>
            </c:dLbl>
            <c:dLbl>
              <c:idx val="12"/>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9513-4197-B4B9-02E8A812098B}"/>
                </c:ext>
              </c:extLst>
            </c:dLbl>
            <c:dLbl>
              <c:idx val="13"/>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9513-4197-B4B9-02E8A812098B}"/>
                </c:ext>
              </c:extLst>
            </c:dLbl>
            <c:dLbl>
              <c:idx val="14"/>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9513-4197-B4B9-02E8A812098B}"/>
                </c:ext>
              </c:extLst>
            </c:dLbl>
            <c:dLbl>
              <c:idx val="15"/>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9513-4197-B4B9-02E8A812098B}"/>
                </c:ext>
              </c:extLst>
            </c:dLbl>
            <c:dLbl>
              <c:idx val="16"/>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9513-4197-B4B9-02E8A812098B}"/>
                </c:ext>
              </c:extLst>
            </c:dLbl>
            <c:dLbl>
              <c:idx val="17"/>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9513-4197-B4B9-02E8A812098B}"/>
                </c:ext>
              </c:extLst>
            </c:dLbl>
            <c:dLbl>
              <c:idx val="18"/>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9513-4197-B4B9-02E8A812098B}"/>
                </c:ext>
              </c:extLst>
            </c:dLbl>
            <c:dLbl>
              <c:idx val="19"/>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9513-4197-B4B9-02E8A812098B}"/>
                </c:ext>
              </c:extLst>
            </c:dLbl>
            <c:dLbl>
              <c:idx val="20"/>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9513-4197-B4B9-02E8A812098B}"/>
                </c:ext>
              </c:extLst>
            </c:dLbl>
            <c:dLbl>
              <c:idx val="2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9513-4197-B4B9-02E8A812098B}"/>
                </c:ext>
              </c:extLst>
            </c:dLbl>
            <c:spPr>
              <a:noFill/>
              <a:ln w="25400">
                <a:noFill/>
              </a:ln>
            </c:spPr>
            <c:txPr>
              <a:bodyPr/>
              <a:lstStyle/>
              <a:p>
                <a:pPr>
                  <a:defRPr sz="225" b="0" i="0" u="none" strike="noStrike" baseline="0">
                    <a:solidFill>
                      <a:srgbClr val="000000"/>
                    </a:solidFill>
                    <a:latin typeface="Arial"/>
                    <a:ea typeface="Arial"/>
                    <a:cs typeface="Aria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0"/>
          <c:extLst>
            <c:ext xmlns:c16="http://schemas.microsoft.com/office/drawing/2014/chart" uri="{C3380CC4-5D6E-409C-BE32-E72D297353CC}">
              <c16:uniqueId val="{0000002D-9513-4197-B4B9-02E8A812098B}"/>
            </c:ext>
          </c:extLst>
        </c:ser>
        <c:ser>
          <c:idx val="1"/>
          <c:order val="2"/>
          <c:spPr>
            <a:ln w="25400">
              <a:solidFill>
                <a:srgbClr val="C0C0C0"/>
              </a:solidFill>
              <a:prstDash val="solid"/>
            </a:ln>
          </c:spPr>
          <c:marker>
            <c:symbol val="none"/>
          </c:marker>
          <c:dLbls>
            <c:dLbl>
              <c:idx val="0"/>
              <c:tx>
                <c:rich>
                  <a:bodyPr/>
                  <a:lstStyle/>
                  <a:p>
                    <a:pPr>
                      <a:defRPr sz="1000" b="0" i="0" u="none" strike="noStrike" baseline="0">
                        <a:solidFill>
                          <a:srgbClr val="000000"/>
                        </a:solidFill>
                        <a:latin typeface="Arial"/>
                        <a:ea typeface="Arial"/>
                        <a:cs typeface="Arial"/>
                      </a:defRPr>
                    </a:pPr>
                    <a:endParaRPr lang="de-DE"/>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9513-4197-B4B9-02E8A812098B}"/>
                </c:ext>
              </c:extLst>
            </c:dLbl>
            <c:dLbl>
              <c:idx val="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9513-4197-B4B9-02E8A812098B}"/>
                </c:ext>
              </c:extLst>
            </c:dLbl>
            <c:dLbl>
              <c:idx val="2"/>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0-9513-4197-B4B9-02E8A812098B}"/>
                </c:ext>
              </c:extLst>
            </c:dLbl>
            <c:dLbl>
              <c:idx val="3"/>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1-9513-4197-B4B9-02E8A812098B}"/>
                </c:ext>
              </c:extLst>
            </c:dLbl>
            <c:dLbl>
              <c:idx val="4"/>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2-9513-4197-B4B9-02E8A812098B}"/>
                </c:ext>
              </c:extLst>
            </c:dLbl>
            <c:dLbl>
              <c:idx val="5"/>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3-9513-4197-B4B9-02E8A812098B}"/>
                </c:ext>
              </c:extLst>
            </c:dLbl>
            <c:dLbl>
              <c:idx val="6"/>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4-9513-4197-B4B9-02E8A812098B}"/>
                </c:ext>
              </c:extLst>
            </c:dLbl>
            <c:dLbl>
              <c:idx val="7"/>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5-9513-4197-B4B9-02E8A812098B}"/>
                </c:ext>
              </c:extLst>
            </c:dLbl>
            <c:dLbl>
              <c:idx val="8"/>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6-9513-4197-B4B9-02E8A812098B}"/>
                </c:ext>
              </c:extLst>
            </c:dLbl>
            <c:dLbl>
              <c:idx val="9"/>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7-9513-4197-B4B9-02E8A812098B}"/>
                </c:ext>
              </c:extLst>
            </c:dLbl>
            <c:dLbl>
              <c:idx val="10"/>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8-9513-4197-B4B9-02E8A812098B}"/>
                </c:ext>
              </c:extLst>
            </c:dLbl>
            <c:dLbl>
              <c:idx val="1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9-9513-4197-B4B9-02E8A812098B}"/>
                </c:ext>
              </c:extLst>
            </c:dLbl>
            <c:dLbl>
              <c:idx val="12"/>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A-9513-4197-B4B9-02E8A812098B}"/>
                </c:ext>
              </c:extLst>
            </c:dLbl>
            <c:dLbl>
              <c:idx val="13"/>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B-9513-4197-B4B9-02E8A812098B}"/>
                </c:ext>
              </c:extLst>
            </c:dLbl>
            <c:dLbl>
              <c:idx val="14"/>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C-9513-4197-B4B9-02E8A812098B}"/>
                </c:ext>
              </c:extLst>
            </c:dLbl>
            <c:dLbl>
              <c:idx val="15"/>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D-9513-4197-B4B9-02E8A812098B}"/>
                </c:ext>
              </c:extLst>
            </c:dLbl>
            <c:dLbl>
              <c:idx val="16"/>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E-9513-4197-B4B9-02E8A812098B}"/>
                </c:ext>
              </c:extLst>
            </c:dLbl>
            <c:dLbl>
              <c:idx val="17"/>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F-9513-4197-B4B9-02E8A812098B}"/>
                </c:ext>
              </c:extLst>
            </c:dLbl>
            <c:dLbl>
              <c:idx val="18"/>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0-9513-4197-B4B9-02E8A812098B}"/>
                </c:ext>
              </c:extLst>
            </c:dLbl>
            <c:dLbl>
              <c:idx val="19"/>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1-9513-4197-B4B9-02E8A812098B}"/>
                </c:ext>
              </c:extLst>
            </c:dLbl>
            <c:dLbl>
              <c:idx val="20"/>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2-9513-4197-B4B9-02E8A812098B}"/>
                </c:ext>
              </c:extLst>
            </c:dLbl>
            <c:dLbl>
              <c:idx val="2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3-9513-4197-B4B9-02E8A812098B}"/>
                </c:ext>
              </c:extLst>
            </c:dLbl>
            <c:spPr>
              <a:noFill/>
              <a:ln w="25400">
                <a:noFill/>
              </a:ln>
            </c:spPr>
            <c:txPr>
              <a:bodyPr/>
              <a:lstStyle/>
              <a:p>
                <a:pPr>
                  <a:defRPr sz="150" b="0" i="0" u="none" strike="noStrike" baseline="0">
                    <a:solidFill>
                      <a:srgbClr val="000000"/>
                    </a:solidFill>
                    <a:latin typeface="Arial"/>
                    <a:ea typeface="Arial"/>
                    <a:cs typeface="Aria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0"/>
          <c:extLst>
            <c:ext xmlns:c16="http://schemas.microsoft.com/office/drawing/2014/chart" uri="{C3380CC4-5D6E-409C-BE32-E72D297353CC}">
              <c16:uniqueId val="{00000044-9513-4197-B4B9-02E8A812098B}"/>
            </c:ext>
          </c:extLst>
        </c:ser>
        <c:dLbls>
          <c:showLegendKey val="0"/>
          <c:showVal val="0"/>
          <c:showCatName val="0"/>
          <c:showSerName val="0"/>
          <c:showPercent val="0"/>
          <c:showBubbleSize val="0"/>
        </c:dLbls>
        <c:smooth val="0"/>
        <c:axId val="292822744"/>
        <c:axId val="292823136"/>
      </c:lineChart>
      <c:catAx>
        <c:axId val="29282274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250" b="0" i="0" u="none" strike="noStrike" baseline="0">
                <a:solidFill>
                  <a:srgbClr val="000000"/>
                </a:solidFill>
                <a:latin typeface="Arial"/>
                <a:ea typeface="Arial"/>
                <a:cs typeface="Arial"/>
              </a:defRPr>
            </a:pPr>
            <a:endParaRPr lang="de-DE"/>
          </a:p>
        </c:txPr>
        <c:crossAx val="292823136"/>
        <c:crosses val="autoZero"/>
        <c:auto val="1"/>
        <c:lblAlgn val="ctr"/>
        <c:lblOffset val="100"/>
        <c:tickLblSkip val="1"/>
        <c:tickMarkSkip val="1"/>
        <c:noMultiLvlLbl val="0"/>
      </c:catAx>
      <c:valAx>
        <c:axId val="292823136"/>
        <c:scaling>
          <c:orientation val="minMax"/>
        </c:scaling>
        <c:delete val="0"/>
        <c:axPos val="l"/>
        <c:numFmt formatCode="0" sourceLinked="0"/>
        <c:majorTickMark val="out"/>
        <c:minorTickMark val="none"/>
        <c:tickLblPos val="nextTo"/>
        <c:spPr>
          <a:ln w="3175">
            <a:solidFill>
              <a:srgbClr val="000000"/>
            </a:solidFill>
            <a:prstDash val="solid"/>
          </a:ln>
        </c:spPr>
        <c:txPr>
          <a:bodyPr rot="0" vert="horz"/>
          <a:lstStyle/>
          <a:p>
            <a:pPr>
              <a:defRPr sz="250" b="0" i="0" u="none" strike="noStrike" baseline="0">
                <a:solidFill>
                  <a:srgbClr val="000000"/>
                </a:solidFill>
                <a:latin typeface="Arial"/>
                <a:ea typeface="Arial"/>
                <a:cs typeface="Arial"/>
              </a:defRPr>
            </a:pPr>
            <a:endParaRPr lang="de-DE"/>
          </a:p>
        </c:txPr>
        <c:crossAx val="292822744"/>
        <c:crosses val="autoZero"/>
        <c:crossBetween val="between"/>
      </c:valAx>
      <c:spPr>
        <a:noFill/>
        <a:ln w="25400">
          <a:noFill/>
        </a:ln>
      </c:spPr>
    </c:plotArea>
    <c:legend>
      <c:legendPos val="r"/>
      <c:overlay val="0"/>
      <c:spPr>
        <a:noFill/>
        <a:ln w="25400">
          <a:noFill/>
        </a:ln>
      </c:spPr>
      <c:txPr>
        <a:bodyPr/>
        <a:lstStyle/>
        <a:p>
          <a:pPr>
            <a:defRPr sz="735" b="0" i="0" u="none" strike="noStrike" baseline="0">
              <a:solidFill>
                <a:srgbClr val="000000"/>
              </a:solidFill>
              <a:latin typeface="Arial"/>
              <a:ea typeface="Arial"/>
              <a:cs typeface="Arial"/>
            </a:defRPr>
          </a:pPr>
          <a:endParaRPr lang="de-DE"/>
        </a:p>
      </c:txPr>
    </c:legend>
    <c:plotVisOnly val="1"/>
    <c:dispBlanksAs val="gap"/>
    <c:showDLblsOverMax val="0"/>
  </c:chart>
  <c:spPr>
    <a:noFill/>
    <a:ln w="9525">
      <a:noFill/>
    </a:ln>
  </c:spPr>
  <c:txPr>
    <a:bodyPr/>
    <a:lstStyle/>
    <a:p>
      <a:pPr>
        <a:defRPr sz="2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8044718948978125E-2"/>
          <c:y val="9.4044031096981395E-2"/>
          <c:w val="0.93184408380111061"/>
          <c:h val="0.76175665188554964"/>
        </c:manualLayout>
      </c:layout>
      <c:lineChart>
        <c:grouping val="standard"/>
        <c:varyColors val="0"/>
        <c:ser>
          <c:idx val="0"/>
          <c:order val="0"/>
          <c:tx>
            <c:strRef>
              <c:f>Daten_Diagramme!$E$51</c:f>
              <c:strCache>
                <c:ptCount val="1"/>
                <c:pt idx="0">
                  <c:v>SvB</c:v>
                </c:pt>
              </c:strCache>
            </c:strRef>
          </c:tx>
          <c:spPr>
            <a:ln w="25400">
              <a:solidFill>
                <a:srgbClr val="000000"/>
              </a:solidFill>
              <a:prstDash val="solid"/>
            </a:ln>
          </c:spPr>
          <c:marker>
            <c:symbol val="none"/>
          </c:marker>
          <c:val>
            <c:numRef>
              <c:f>Daten_Diagramme!$E$52:$E$76</c:f>
              <c:numCache>
                <c:formatCode>#,#00</c:formatCode>
                <c:ptCount val="25"/>
                <c:pt idx="0">
                  <c:v>100</c:v>
                </c:pt>
                <c:pt idx="1">
                  <c:v>99.713950506785366</c:v>
                </c:pt>
                <c:pt idx="2">
                  <c:v>98.691308449648034</c:v>
                </c:pt>
                <c:pt idx="3">
                  <c:v>100.1784029608844</c:v>
                </c:pt>
                <c:pt idx="4">
                  <c:v>99.642589322431604</c:v>
                </c:pt>
                <c:pt idx="5">
                  <c:v>99.696412588596729</c:v>
                </c:pt>
                <c:pt idx="6">
                  <c:v>100.15239846150124</c:v>
                </c:pt>
                <c:pt idx="7">
                  <c:v>101.6763830765137</c:v>
                </c:pt>
                <c:pt idx="8">
                  <c:v>100.83637727085804</c:v>
                </c:pt>
                <c:pt idx="9">
                  <c:v>101.05771789351461</c:v>
                </c:pt>
                <c:pt idx="10">
                  <c:v>101.40666198988848</c:v>
                </c:pt>
                <c:pt idx="11">
                  <c:v>102.63189723989453</c:v>
                </c:pt>
                <c:pt idx="12">
                  <c:v>101.39517162969594</c:v>
                </c:pt>
                <c:pt idx="13">
                  <c:v>102.55085996274704</c:v>
                </c:pt>
                <c:pt idx="14">
                  <c:v>102.61919736810276</c:v>
                </c:pt>
                <c:pt idx="15">
                  <c:v>103.50576937032827</c:v>
                </c:pt>
                <c:pt idx="16">
                  <c:v>102.50489852197681</c:v>
                </c:pt>
                <c:pt idx="17">
                  <c:v>102.17893514598806</c:v>
                </c:pt>
                <c:pt idx="18">
                  <c:v>102.30472435230654</c:v>
                </c:pt>
                <c:pt idx="19">
                  <c:v>103.26810034108227</c:v>
                </c:pt>
                <c:pt idx="20">
                  <c:v>102.29565301531242</c:v>
                </c:pt>
                <c:pt idx="21">
                  <c:v>102.04770313747309</c:v>
                </c:pt>
                <c:pt idx="22">
                  <c:v>102.20373013377197</c:v>
                </c:pt>
                <c:pt idx="23">
                  <c:v>103.21306756331794</c:v>
                </c:pt>
                <c:pt idx="24">
                  <c:v>102.03681753308014</c:v>
                </c:pt>
              </c:numCache>
            </c:numRef>
          </c:val>
          <c:smooth val="0"/>
          <c:extLst>
            <c:ext xmlns:c16="http://schemas.microsoft.com/office/drawing/2014/chart" uri="{C3380CC4-5D6E-409C-BE32-E72D297353CC}">
              <c16:uniqueId val="{00000000-95F2-40EF-971B-21E6F4D0EE57}"/>
            </c:ext>
          </c:extLst>
        </c:ser>
        <c:ser>
          <c:idx val="2"/>
          <c:order val="1"/>
          <c:tx>
            <c:strRef>
              <c:f>Daten_Diagramme!$F$51</c:f>
              <c:strCache>
                <c:ptCount val="1"/>
                <c:pt idx="0">
                  <c:v>GeB - ausschließlich</c:v>
                </c:pt>
              </c:strCache>
            </c:strRef>
          </c:tx>
          <c:spPr>
            <a:ln w="25400">
              <a:solidFill>
                <a:srgbClr val="808080"/>
              </a:solidFill>
              <a:prstDash val="solid"/>
            </a:ln>
          </c:spPr>
          <c:marker>
            <c:symbol val="none"/>
          </c:marker>
          <c:val>
            <c:numRef>
              <c:f>Daten_Diagramme!$F$52:$F$76</c:f>
              <c:numCache>
                <c:formatCode>#,#00</c:formatCode>
                <c:ptCount val="25"/>
                <c:pt idx="0">
                  <c:v>100</c:v>
                </c:pt>
                <c:pt idx="1">
                  <c:v>96.466587164877879</c:v>
                </c:pt>
                <c:pt idx="2">
                  <c:v>94.483459211165581</c:v>
                </c:pt>
                <c:pt idx="3">
                  <c:v>95.742237533677837</c:v>
                </c:pt>
                <c:pt idx="4">
                  <c:v>93.321849741619189</c:v>
                </c:pt>
                <c:pt idx="5">
                  <c:v>91.003047568570295</c:v>
                </c:pt>
                <c:pt idx="6">
                  <c:v>93.273265315136257</c:v>
                </c:pt>
                <c:pt idx="7">
                  <c:v>93.622189832604562</c:v>
                </c:pt>
                <c:pt idx="8">
                  <c:v>92.911090499536243</c:v>
                </c:pt>
                <c:pt idx="9">
                  <c:v>91.979152864272777</c:v>
                </c:pt>
                <c:pt idx="10">
                  <c:v>94.894218453248541</c:v>
                </c:pt>
                <c:pt idx="11">
                  <c:v>95.03997173269731</c:v>
                </c:pt>
                <c:pt idx="12">
                  <c:v>96.205997968287619</c:v>
                </c:pt>
                <c:pt idx="13">
                  <c:v>95.260810034892458</c:v>
                </c:pt>
                <c:pt idx="14">
                  <c:v>97.632613400468188</c:v>
                </c:pt>
                <c:pt idx="15">
                  <c:v>96.506338059273006</c:v>
                </c:pt>
                <c:pt idx="16">
                  <c:v>96.289916523121761</c:v>
                </c:pt>
                <c:pt idx="17">
                  <c:v>95.433063910604659</c:v>
                </c:pt>
                <c:pt idx="18">
                  <c:v>97.548694845634031</c:v>
                </c:pt>
                <c:pt idx="19">
                  <c:v>95.508148933350995</c:v>
                </c:pt>
                <c:pt idx="20">
                  <c:v>95.486065103131494</c:v>
                </c:pt>
                <c:pt idx="21">
                  <c:v>94.673380151053394</c:v>
                </c:pt>
                <c:pt idx="22">
                  <c:v>96.70509253124861</c:v>
                </c:pt>
                <c:pt idx="23">
                  <c:v>95.388896250165629</c:v>
                </c:pt>
                <c:pt idx="24">
                  <c:v>95.658318978843695</c:v>
                </c:pt>
              </c:numCache>
            </c:numRef>
          </c:val>
          <c:smooth val="0"/>
          <c:extLst>
            <c:ext xmlns:c16="http://schemas.microsoft.com/office/drawing/2014/chart" uri="{C3380CC4-5D6E-409C-BE32-E72D297353CC}">
              <c16:uniqueId val="{00000001-95F2-40EF-971B-21E6F4D0EE57}"/>
            </c:ext>
          </c:extLst>
        </c:ser>
        <c:ser>
          <c:idx val="1"/>
          <c:order val="2"/>
          <c:tx>
            <c:strRef>
              <c:f>Daten_Diagramme!$G$51</c:f>
              <c:strCache>
                <c:ptCount val="1"/>
                <c:pt idx="0">
                  <c:v>GeB - im Nebenjob</c:v>
                </c:pt>
              </c:strCache>
            </c:strRef>
          </c:tx>
          <c:spPr>
            <a:ln w="25400">
              <a:solidFill>
                <a:srgbClr val="C0C0C0"/>
              </a:solidFill>
              <a:prstDash val="solid"/>
            </a:ln>
          </c:spPr>
          <c:marker>
            <c:symbol val="none"/>
          </c:marker>
          <c:val>
            <c:numRef>
              <c:f>Daten_Diagramme!$G$52:$G$76</c:f>
              <c:numCache>
                <c:formatCode>#,#00</c:formatCode>
                <c:ptCount val="25"/>
                <c:pt idx="0">
                  <c:v>100</c:v>
                </c:pt>
                <c:pt idx="1">
                  <c:v>96.430917451280934</c:v>
                </c:pt>
                <c:pt idx="2">
                  <c:v>95.80140135756514</c:v>
                </c:pt>
                <c:pt idx="3">
                  <c:v>100.78826363039195</c:v>
                </c:pt>
                <c:pt idx="4">
                  <c:v>97.651631267790677</c:v>
                </c:pt>
                <c:pt idx="5">
                  <c:v>97.279395664550023</c:v>
                </c:pt>
                <c:pt idx="6">
                  <c:v>102.16225093058901</c:v>
                </c:pt>
                <c:pt idx="7">
                  <c:v>104.51609371578716</c:v>
                </c:pt>
                <c:pt idx="8">
                  <c:v>103.35559448215459</c:v>
                </c:pt>
                <c:pt idx="9">
                  <c:v>103.72235603240641</c:v>
                </c:pt>
                <c:pt idx="10">
                  <c:v>108.95007663674183</c:v>
                </c:pt>
                <c:pt idx="11">
                  <c:v>111.01379461353187</c:v>
                </c:pt>
                <c:pt idx="12">
                  <c:v>110.29669367199475</c:v>
                </c:pt>
                <c:pt idx="13">
                  <c:v>110.23100503612875</c:v>
                </c:pt>
                <c:pt idx="14">
                  <c:v>113.92051675060215</c:v>
                </c:pt>
                <c:pt idx="15">
                  <c:v>116.2743595358003</c:v>
                </c:pt>
                <c:pt idx="16">
                  <c:v>115.0098532953799</c:v>
                </c:pt>
                <c:pt idx="17">
                  <c:v>113.60849573023867</c:v>
                </c:pt>
                <c:pt idx="18">
                  <c:v>116.59732866214145</c:v>
                </c:pt>
                <c:pt idx="19">
                  <c:v>117.69213925990805</c:v>
                </c:pt>
                <c:pt idx="20">
                  <c:v>116.9695642653821</c:v>
                </c:pt>
                <c:pt idx="21">
                  <c:v>115.27260783884388</c:v>
                </c:pt>
                <c:pt idx="22">
                  <c:v>118.50777315524414</c:v>
                </c:pt>
                <c:pt idx="23">
                  <c:v>120.45106196627984</c:v>
                </c:pt>
                <c:pt idx="24">
                  <c:v>118.88548281147362</c:v>
                </c:pt>
              </c:numCache>
            </c:numRef>
          </c:val>
          <c:smooth val="0"/>
          <c:extLst>
            <c:ext xmlns:c16="http://schemas.microsoft.com/office/drawing/2014/chart" uri="{C3380CC4-5D6E-409C-BE32-E72D297353CC}">
              <c16:uniqueId val="{00000002-95F2-40EF-971B-21E6F4D0EE57}"/>
            </c:ext>
          </c:extLst>
        </c:ser>
        <c:ser>
          <c:idx val="3"/>
          <c:order val="3"/>
          <c:tx>
            <c:v/>
          </c:tx>
          <c:spPr>
            <a:ln w="12700">
              <a:solidFill>
                <a:srgbClr val="FFFFFF"/>
              </a:solidFill>
              <a:prstDash val="solid"/>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3-95F2-40EF-971B-21E6F4D0EE57}"/>
                </c:ext>
              </c:extLst>
            </c:dLbl>
            <c:dLbl>
              <c:idx val="1"/>
              <c:delete val="1"/>
              <c:extLst>
                <c:ext xmlns:c15="http://schemas.microsoft.com/office/drawing/2012/chart" uri="{CE6537A1-D6FC-4f65-9D91-7224C49458BB}"/>
                <c:ext xmlns:c16="http://schemas.microsoft.com/office/drawing/2014/chart" uri="{C3380CC4-5D6E-409C-BE32-E72D297353CC}">
                  <c16:uniqueId val="{00000004-95F2-40EF-971B-21E6F4D0EE57}"/>
                </c:ext>
              </c:extLst>
            </c:dLbl>
            <c:dLbl>
              <c:idx val="2"/>
              <c:delete val="1"/>
              <c:extLst>
                <c:ext xmlns:c15="http://schemas.microsoft.com/office/drawing/2012/chart" uri="{CE6537A1-D6FC-4f65-9D91-7224C49458BB}"/>
                <c:ext xmlns:c16="http://schemas.microsoft.com/office/drawing/2014/chart" uri="{C3380CC4-5D6E-409C-BE32-E72D297353CC}">
                  <c16:uniqueId val="{00000005-95F2-40EF-971B-21E6F4D0EE57}"/>
                </c:ext>
              </c:extLst>
            </c:dLbl>
            <c:dLbl>
              <c:idx val="3"/>
              <c:delete val="1"/>
              <c:extLst>
                <c:ext xmlns:c15="http://schemas.microsoft.com/office/drawing/2012/chart" uri="{CE6537A1-D6FC-4f65-9D91-7224C49458BB}"/>
                <c:ext xmlns:c16="http://schemas.microsoft.com/office/drawing/2014/chart" uri="{C3380CC4-5D6E-409C-BE32-E72D297353CC}">
                  <c16:uniqueId val="{00000006-95F2-40EF-971B-21E6F4D0EE57}"/>
                </c:ext>
              </c:extLst>
            </c:dLbl>
            <c:dLbl>
              <c:idx val="4"/>
              <c:delete val="1"/>
              <c:extLst>
                <c:ext xmlns:c15="http://schemas.microsoft.com/office/drawing/2012/chart" uri="{CE6537A1-D6FC-4f65-9D91-7224C49458BB}"/>
                <c:ext xmlns:c16="http://schemas.microsoft.com/office/drawing/2014/chart" uri="{C3380CC4-5D6E-409C-BE32-E72D297353CC}">
                  <c16:uniqueId val="{00000007-95F2-40EF-971B-21E6F4D0EE57}"/>
                </c:ext>
              </c:extLst>
            </c:dLbl>
            <c:dLbl>
              <c:idx val="5"/>
              <c:delete val="1"/>
              <c:extLst>
                <c:ext xmlns:c15="http://schemas.microsoft.com/office/drawing/2012/chart" uri="{CE6537A1-D6FC-4f65-9D91-7224C49458BB}"/>
                <c:ext xmlns:c16="http://schemas.microsoft.com/office/drawing/2014/chart" uri="{C3380CC4-5D6E-409C-BE32-E72D297353CC}">
                  <c16:uniqueId val="{00000008-95F2-40EF-971B-21E6F4D0EE57}"/>
                </c:ext>
              </c:extLst>
            </c:dLbl>
            <c:dLbl>
              <c:idx val="6"/>
              <c:delete val="1"/>
              <c:extLst>
                <c:ext xmlns:c15="http://schemas.microsoft.com/office/drawing/2012/chart" uri="{CE6537A1-D6FC-4f65-9D91-7224C49458BB}"/>
                <c:ext xmlns:c16="http://schemas.microsoft.com/office/drawing/2014/chart" uri="{C3380CC4-5D6E-409C-BE32-E72D297353CC}">
                  <c16:uniqueId val="{00000009-95F2-40EF-971B-21E6F4D0EE57}"/>
                </c:ext>
              </c:extLst>
            </c:dLbl>
            <c:dLbl>
              <c:idx val="7"/>
              <c:delete val="1"/>
              <c:extLst>
                <c:ext xmlns:c15="http://schemas.microsoft.com/office/drawing/2012/chart" uri="{CE6537A1-D6FC-4f65-9D91-7224C49458BB}"/>
                <c:ext xmlns:c16="http://schemas.microsoft.com/office/drawing/2014/chart" uri="{C3380CC4-5D6E-409C-BE32-E72D297353CC}">
                  <c16:uniqueId val="{0000000A-95F2-40EF-971B-21E6F4D0EE57}"/>
                </c:ext>
              </c:extLst>
            </c:dLbl>
            <c:dLbl>
              <c:idx val="8"/>
              <c:delete val="1"/>
              <c:extLst>
                <c:ext xmlns:c15="http://schemas.microsoft.com/office/drawing/2012/chart" uri="{CE6537A1-D6FC-4f65-9D91-7224C49458BB}"/>
                <c:ext xmlns:c16="http://schemas.microsoft.com/office/drawing/2014/chart" uri="{C3380CC4-5D6E-409C-BE32-E72D297353CC}">
                  <c16:uniqueId val="{0000000B-95F2-40EF-971B-21E6F4D0EE57}"/>
                </c:ext>
              </c:extLst>
            </c:dLbl>
            <c:dLbl>
              <c:idx val="9"/>
              <c:delete val="1"/>
              <c:extLst>
                <c:ext xmlns:c15="http://schemas.microsoft.com/office/drawing/2012/chart" uri="{CE6537A1-D6FC-4f65-9D91-7224C49458BB}"/>
                <c:ext xmlns:c16="http://schemas.microsoft.com/office/drawing/2014/chart" uri="{C3380CC4-5D6E-409C-BE32-E72D297353CC}">
                  <c16:uniqueId val="{0000000C-95F2-40EF-971B-21E6F4D0EE57}"/>
                </c:ext>
              </c:extLst>
            </c:dLbl>
            <c:dLbl>
              <c:idx val="10"/>
              <c:delete val="1"/>
              <c:extLst>
                <c:ext xmlns:c15="http://schemas.microsoft.com/office/drawing/2012/chart" uri="{CE6537A1-D6FC-4f65-9D91-7224C49458BB}"/>
                <c:ext xmlns:c16="http://schemas.microsoft.com/office/drawing/2014/chart" uri="{C3380CC4-5D6E-409C-BE32-E72D297353CC}">
                  <c16:uniqueId val="{0000000D-95F2-40EF-971B-21E6F4D0EE57}"/>
                </c:ext>
              </c:extLst>
            </c:dLbl>
            <c:dLbl>
              <c:idx val="11"/>
              <c:delete val="1"/>
              <c:extLst>
                <c:ext xmlns:c15="http://schemas.microsoft.com/office/drawing/2012/chart" uri="{CE6537A1-D6FC-4f65-9D91-7224C49458BB}"/>
                <c:ext xmlns:c16="http://schemas.microsoft.com/office/drawing/2014/chart" uri="{C3380CC4-5D6E-409C-BE32-E72D297353CC}">
                  <c16:uniqueId val="{0000000E-95F2-40EF-971B-21E6F4D0EE57}"/>
                </c:ext>
              </c:extLst>
            </c:dLbl>
            <c:dLbl>
              <c:idx val="12"/>
              <c:delete val="1"/>
              <c:extLst>
                <c:ext xmlns:c15="http://schemas.microsoft.com/office/drawing/2012/chart" uri="{CE6537A1-D6FC-4f65-9D91-7224C49458BB}"/>
                <c:ext xmlns:c16="http://schemas.microsoft.com/office/drawing/2014/chart" uri="{C3380CC4-5D6E-409C-BE32-E72D297353CC}">
                  <c16:uniqueId val="{0000000F-95F2-40EF-971B-21E6F4D0EE57}"/>
                </c:ext>
              </c:extLst>
            </c:dLbl>
            <c:dLbl>
              <c:idx val="13"/>
              <c:tx>
                <c:rich>
                  <a:bodyPr/>
                  <a:lstStyle/>
                  <a:p>
                    <a:r>
                      <a:rPr lang="de-DE"/>
                      <a:t>Diagrammdarstellung wegen fehlender Daten nicht möglich.</a:t>
                    </a:r>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95F2-40EF-971B-21E6F4D0EE57}"/>
                </c:ext>
              </c:extLst>
            </c:dLbl>
            <c:dLbl>
              <c:idx val="14"/>
              <c:delete val="1"/>
              <c:extLst>
                <c:ext xmlns:c15="http://schemas.microsoft.com/office/drawing/2012/chart" uri="{CE6537A1-D6FC-4f65-9D91-7224C49458BB}"/>
                <c:ext xmlns:c16="http://schemas.microsoft.com/office/drawing/2014/chart" uri="{C3380CC4-5D6E-409C-BE32-E72D297353CC}">
                  <c16:uniqueId val="{00000011-95F2-40EF-971B-21E6F4D0EE57}"/>
                </c:ext>
              </c:extLst>
            </c:dLbl>
            <c:dLbl>
              <c:idx val="15"/>
              <c:delete val="1"/>
              <c:extLst>
                <c:ext xmlns:c15="http://schemas.microsoft.com/office/drawing/2012/chart" uri="{CE6537A1-D6FC-4f65-9D91-7224C49458BB}"/>
                <c:ext xmlns:c16="http://schemas.microsoft.com/office/drawing/2014/chart" uri="{C3380CC4-5D6E-409C-BE32-E72D297353CC}">
                  <c16:uniqueId val="{00000012-95F2-40EF-971B-21E6F4D0EE57}"/>
                </c:ext>
              </c:extLst>
            </c:dLbl>
            <c:dLbl>
              <c:idx val="16"/>
              <c:delete val="1"/>
              <c:extLst>
                <c:ext xmlns:c15="http://schemas.microsoft.com/office/drawing/2012/chart" uri="{CE6537A1-D6FC-4f65-9D91-7224C49458BB}"/>
                <c:ext xmlns:c16="http://schemas.microsoft.com/office/drawing/2014/chart" uri="{C3380CC4-5D6E-409C-BE32-E72D297353CC}">
                  <c16:uniqueId val="{00000013-95F2-40EF-971B-21E6F4D0EE57}"/>
                </c:ext>
              </c:extLst>
            </c:dLbl>
            <c:dLbl>
              <c:idx val="17"/>
              <c:delete val="1"/>
              <c:extLst>
                <c:ext xmlns:c15="http://schemas.microsoft.com/office/drawing/2012/chart" uri="{CE6537A1-D6FC-4f65-9D91-7224C49458BB}"/>
                <c:ext xmlns:c16="http://schemas.microsoft.com/office/drawing/2014/chart" uri="{C3380CC4-5D6E-409C-BE32-E72D297353CC}">
                  <c16:uniqueId val="{00000014-95F2-40EF-971B-21E6F4D0EE57}"/>
                </c:ext>
              </c:extLst>
            </c:dLbl>
            <c:dLbl>
              <c:idx val="18"/>
              <c:delete val="1"/>
              <c:extLst>
                <c:ext xmlns:c15="http://schemas.microsoft.com/office/drawing/2012/chart" uri="{CE6537A1-D6FC-4f65-9D91-7224C49458BB}"/>
                <c:ext xmlns:c16="http://schemas.microsoft.com/office/drawing/2014/chart" uri="{C3380CC4-5D6E-409C-BE32-E72D297353CC}">
                  <c16:uniqueId val="{00000015-95F2-40EF-971B-21E6F4D0EE57}"/>
                </c:ext>
              </c:extLst>
            </c:dLbl>
            <c:dLbl>
              <c:idx val="19"/>
              <c:delete val="1"/>
              <c:extLst>
                <c:ext xmlns:c15="http://schemas.microsoft.com/office/drawing/2012/chart" uri="{CE6537A1-D6FC-4f65-9D91-7224C49458BB}"/>
                <c:ext xmlns:c16="http://schemas.microsoft.com/office/drawing/2014/chart" uri="{C3380CC4-5D6E-409C-BE32-E72D297353CC}">
                  <c16:uniqueId val="{00000016-95F2-40EF-971B-21E6F4D0EE57}"/>
                </c:ext>
              </c:extLst>
            </c:dLbl>
            <c:dLbl>
              <c:idx val="20"/>
              <c:delete val="1"/>
              <c:extLst>
                <c:ext xmlns:c15="http://schemas.microsoft.com/office/drawing/2012/chart" uri="{CE6537A1-D6FC-4f65-9D91-7224C49458BB}"/>
                <c:ext xmlns:c16="http://schemas.microsoft.com/office/drawing/2014/chart" uri="{C3380CC4-5D6E-409C-BE32-E72D297353CC}">
                  <c16:uniqueId val="{00000017-95F2-40EF-971B-21E6F4D0EE57}"/>
                </c:ext>
              </c:extLst>
            </c:dLbl>
            <c:dLbl>
              <c:idx val="21"/>
              <c:delete val="1"/>
              <c:extLst>
                <c:ext xmlns:c15="http://schemas.microsoft.com/office/drawing/2012/chart" uri="{CE6537A1-D6FC-4f65-9D91-7224C49458BB}"/>
                <c:ext xmlns:c16="http://schemas.microsoft.com/office/drawing/2014/chart" uri="{C3380CC4-5D6E-409C-BE32-E72D297353CC}">
                  <c16:uniqueId val="{00000018-95F2-40EF-971B-21E6F4D0EE57}"/>
                </c:ext>
              </c:extLst>
            </c:dLbl>
            <c:dLbl>
              <c:idx val="22"/>
              <c:delete val="1"/>
              <c:extLst>
                <c:ext xmlns:c15="http://schemas.microsoft.com/office/drawing/2012/chart" uri="{CE6537A1-D6FC-4f65-9D91-7224C49458BB}"/>
                <c:ext xmlns:c16="http://schemas.microsoft.com/office/drawing/2014/chart" uri="{C3380CC4-5D6E-409C-BE32-E72D297353CC}">
                  <c16:uniqueId val="{00000019-95F2-40EF-971B-21E6F4D0EE57}"/>
                </c:ext>
              </c:extLst>
            </c:dLbl>
            <c:dLbl>
              <c:idx val="23"/>
              <c:delete val="1"/>
              <c:extLst>
                <c:ext xmlns:c15="http://schemas.microsoft.com/office/drawing/2012/chart" uri="{CE6537A1-D6FC-4f65-9D91-7224C49458BB}"/>
                <c:ext xmlns:c16="http://schemas.microsoft.com/office/drawing/2014/chart" uri="{C3380CC4-5D6E-409C-BE32-E72D297353CC}">
                  <c16:uniqueId val="{0000001A-95F2-40EF-971B-21E6F4D0EE57}"/>
                </c:ext>
              </c:extLst>
            </c:dLbl>
            <c:dLbl>
              <c:idx val="24"/>
              <c:delete val="1"/>
              <c:extLst>
                <c:ext xmlns:c15="http://schemas.microsoft.com/office/drawing/2012/chart" uri="{CE6537A1-D6FC-4f65-9D91-7224C49458BB}"/>
                <c:ext xmlns:c16="http://schemas.microsoft.com/office/drawing/2014/chart" uri="{C3380CC4-5D6E-409C-BE32-E72D297353CC}">
                  <c16:uniqueId val="{0000001B-95F2-40EF-971B-21E6F4D0EE57}"/>
                </c:ext>
              </c:extLst>
            </c:dLbl>
            <c:spPr>
              <a:noFill/>
              <a:ln w="25400">
                <a:noFill/>
              </a:ln>
            </c:spPr>
            <c:txPr>
              <a:bodyPr/>
              <a:lstStyle/>
              <a:p>
                <a:pPr>
                  <a:defRPr sz="900" b="0" i="0" u="none" strike="noStrike" baseline="0">
                    <a:solidFill>
                      <a:srgbClr val="000000"/>
                    </a:solidFill>
                    <a:latin typeface="Arial"/>
                    <a:ea typeface="Arial"/>
                    <a:cs typeface="Arial"/>
                  </a:defRPr>
                </a:pPr>
                <a:endParaRPr lang="de-D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Daten_Diagramme!$H$52:$H$76</c:f>
              <c:strCache>
                <c:ptCount val="24"/>
                <c:pt idx="3">
                  <c:v>Sep-20</c:v>
                </c:pt>
                <c:pt idx="7">
                  <c:v>Sep-21</c:v>
                </c:pt>
                <c:pt idx="11">
                  <c:v>Sep-22</c:v>
                </c:pt>
                <c:pt idx="15">
                  <c:v>Sep-23</c:v>
                </c:pt>
                <c:pt idx="19">
                  <c:v>Sep-24</c:v>
                </c:pt>
                <c:pt idx="23">
                  <c:v>Sep-25</c:v>
                </c:pt>
              </c:strCache>
            </c:strRef>
          </c:cat>
          <c:val>
            <c:numRef>
              <c:f>Daten_Diagramme!$B$52:$B$76</c:f>
              <c:numCache>
                <c:formatCode>#,##0</c:formatCode>
                <c:ptCount val="25"/>
                <c:pt idx="0">
                  <c:v>165356</c:v>
                </c:pt>
                <c:pt idx="1">
                  <c:v>164883</c:v>
                </c:pt>
                <c:pt idx="2">
                  <c:v>163192</c:v>
                </c:pt>
                <c:pt idx="3">
                  <c:v>165651</c:v>
                </c:pt>
                <c:pt idx="4">
                  <c:v>164765</c:v>
                </c:pt>
                <c:pt idx="5">
                  <c:v>164854</c:v>
                </c:pt>
                <c:pt idx="6">
                  <c:v>165608</c:v>
                </c:pt>
                <c:pt idx="7">
                  <c:v>168128</c:v>
                </c:pt>
                <c:pt idx="8">
                  <c:v>166739</c:v>
                </c:pt>
                <c:pt idx="9">
                  <c:v>167105</c:v>
                </c:pt>
                <c:pt idx="10">
                  <c:v>167682</c:v>
                </c:pt>
                <c:pt idx="11">
                  <c:v>169708</c:v>
                </c:pt>
                <c:pt idx="12">
                  <c:v>167663</c:v>
                </c:pt>
                <c:pt idx="13">
                  <c:v>169574</c:v>
                </c:pt>
                <c:pt idx="14">
                  <c:v>169687</c:v>
                </c:pt>
                <c:pt idx="15">
                  <c:v>171153</c:v>
                </c:pt>
                <c:pt idx="16">
                  <c:v>169498</c:v>
                </c:pt>
                <c:pt idx="17">
                  <c:v>168959</c:v>
                </c:pt>
                <c:pt idx="18">
                  <c:v>169167</c:v>
                </c:pt>
                <c:pt idx="19">
                  <c:v>170760</c:v>
                </c:pt>
                <c:pt idx="20">
                  <c:v>169152</c:v>
                </c:pt>
                <c:pt idx="21">
                  <c:v>168742</c:v>
                </c:pt>
                <c:pt idx="22">
                  <c:v>169000</c:v>
                </c:pt>
                <c:pt idx="23">
                  <c:v>170669</c:v>
                </c:pt>
                <c:pt idx="24">
                  <c:v>168724</c:v>
                </c:pt>
              </c:numCache>
            </c:numRef>
          </c:val>
          <c:smooth val="0"/>
          <c:extLst>
            <c:ext xmlns:c16="http://schemas.microsoft.com/office/drawing/2014/chart" uri="{C3380CC4-5D6E-409C-BE32-E72D297353CC}">
              <c16:uniqueId val="{0000001C-95F2-40EF-971B-21E6F4D0EE57}"/>
            </c:ext>
          </c:extLst>
        </c:ser>
        <c:dLbls>
          <c:showLegendKey val="0"/>
          <c:showVal val="0"/>
          <c:showCatName val="0"/>
          <c:showSerName val="0"/>
          <c:showPercent val="0"/>
          <c:showBubbleSize val="0"/>
        </c:dLbls>
        <c:smooth val="0"/>
        <c:axId val="297632896"/>
        <c:axId val="297635248"/>
      </c:lineChart>
      <c:catAx>
        <c:axId val="29763289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Arial"/>
                <a:ea typeface="Arial"/>
                <a:cs typeface="Arial"/>
              </a:defRPr>
            </a:pPr>
            <a:endParaRPr lang="de-DE"/>
          </a:p>
        </c:txPr>
        <c:crossAx val="297635248"/>
        <c:crossesAt val="0"/>
        <c:auto val="1"/>
        <c:lblAlgn val="ctr"/>
        <c:lblOffset val="100"/>
        <c:tickLblSkip val="1"/>
        <c:tickMarkSkip val="1"/>
        <c:noMultiLvlLbl val="0"/>
      </c:catAx>
      <c:valAx>
        <c:axId val="297635248"/>
        <c:scaling>
          <c:orientation val="minMax"/>
          <c:max val="250"/>
          <c:min val="0"/>
        </c:scaling>
        <c:delete val="0"/>
        <c:axPos val="l"/>
        <c:numFmt formatCode="0" sourceLinked="0"/>
        <c:majorTickMark val="out"/>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Arial"/>
                <a:ea typeface="Arial"/>
                <a:cs typeface="Arial"/>
              </a:defRPr>
            </a:pPr>
            <a:endParaRPr lang="de-DE"/>
          </a:p>
        </c:txPr>
        <c:crossAx val="297632896"/>
        <c:crosses val="autoZero"/>
        <c:crossBetween val="between"/>
        <c:majorUnit val="50"/>
        <c:minorUnit val="10"/>
      </c:valAx>
      <c:spPr>
        <a:noFill/>
        <a:ln w="25400">
          <a:noFill/>
        </a:ln>
      </c:spPr>
    </c:plotArea>
    <c:legend>
      <c:legendPos val="r"/>
      <c:layout>
        <c:manualLayout>
          <c:xMode val="edge"/>
          <c:yMode val="edge"/>
          <c:x val="0.26368726814176158"/>
          <c:y val="1.5673981191222569E-2"/>
          <c:w val="0.60893889939735191"/>
          <c:h val="6.269592476489029E-2"/>
        </c:manualLayout>
      </c:layout>
      <c:overlay val="0"/>
      <c:spPr>
        <a:noFill/>
        <a:ln w="25400">
          <a:noFill/>
        </a:ln>
      </c:spPr>
      <c:txPr>
        <a:bodyPr/>
        <a:lstStyle/>
        <a:p>
          <a:pPr>
            <a:defRPr sz="735" b="0" i="0" u="none" strike="noStrike" baseline="0">
              <a:solidFill>
                <a:srgbClr val="000000"/>
              </a:solidFill>
              <a:latin typeface="Arial"/>
              <a:ea typeface="Arial"/>
              <a:cs typeface="Arial"/>
            </a:defRPr>
          </a:pPr>
          <a:endParaRPr lang="de-DE"/>
        </a:p>
      </c:txPr>
    </c:legend>
    <c:plotVisOnly val="1"/>
    <c:dispBlanksAs val="gap"/>
    <c:showDLblsOverMax val="0"/>
  </c:chart>
  <c:spPr>
    <a:noFill/>
    <a:ln w="9525">
      <a:noFill/>
    </a:ln>
  </c:spPr>
  <c:txPr>
    <a:bodyPr/>
    <a:lstStyle/>
    <a:p>
      <a:pPr>
        <a:defRPr sz="900" b="0" i="0" u="none" strike="noStrike" baseline="0">
          <a:solidFill>
            <a:srgbClr val="000000"/>
          </a:solidFill>
          <a:latin typeface="Arial"/>
          <a:ea typeface="Arial"/>
          <a:cs typeface="Arial"/>
        </a:defRPr>
      </a:pPr>
      <a:endParaRPr lang="de-DE"/>
    </a:p>
  </c:txPr>
  <c:printSettings>
    <c:headerFooter alignWithMargins="0"/>
    <c:pageMargins b="0.98425196850393659" l="0.78740157480314954" r="0.78740157480314954" t="0.98425196850393659" header="0.51181102362204722" footer="0.51181102362204722"/>
    <c:pageSetup paperSize="9" orientation="landscape"/>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1.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2.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3.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9.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chart" Target="../charts/chart6.xml"/><Relationship Id="rId1" Type="http://schemas.openxmlformats.org/officeDocument/2006/relationships/chart" Target="../charts/chart5.xml"/><Relationship Id="rId5" Type="http://schemas.openxmlformats.org/officeDocument/2006/relationships/hyperlink" Target="#Inhaltsverzeichnis!A1"/><Relationship Id="rId4" Type="http://schemas.openxmlformats.org/officeDocument/2006/relationships/chart" Target="../charts/chart7.xml"/></Relationships>
</file>

<file path=xl/drawings/_rels/drawing2.xml.rels><?xml version="1.0" encoding="UTF-8" standalone="yes"?>
<Relationships xmlns="http://schemas.openxmlformats.org/package/2006/relationships"><Relationship Id="rId1" Type="http://schemas.openxmlformats.org/officeDocument/2006/relationships/image" Target="../media/image3.emf"/></Relationships>
</file>

<file path=xl/drawings/_rels/drawing20.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3.emf"/></Relationships>
</file>

<file path=xl/drawings/_rels/drawing22.xml.rels><?xml version="1.0" encoding="UTF-8" standalone="yes"?>
<Relationships xmlns="http://schemas.openxmlformats.org/package/2006/relationships"><Relationship Id="rId1" Type="http://schemas.openxmlformats.org/officeDocument/2006/relationships/image" Target="../media/image3.emf"/></Relationships>
</file>

<file path=xl/drawings/_rels/drawing23.xml.rels><?xml version="1.0" encoding="UTF-8" standalone="yes"?>
<Relationships xmlns="http://schemas.openxmlformats.org/package/2006/relationships"><Relationship Id="rId1" Type="http://schemas.openxmlformats.org/officeDocument/2006/relationships/image" Target="../media/image6.jpeg"/></Relationships>
</file>

<file path=xl/drawings/_rels/drawing24.xml.rels><?xml version="1.0" encoding="UTF-8" standalone="yes"?>
<Relationships xmlns="http://schemas.openxmlformats.org/package/2006/relationships"><Relationship Id="rId3" Type="http://schemas.openxmlformats.org/officeDocument/2006/relationships/image" Target="../media/image8.emf"/><Relationship Id="rId2" Type="http://schemas.openxmlformats.org/officeDocument/2006/relationships/image" Target="../media/image7.emf"/><Relationship Id="rId1" Type="http://schemas.openxmlformats.org/officeDocument/2006/relationships/image" Target="../media/image6.jpeg"/></Relationships>
</file>

<file path=xl/drawings/_rels/drawing25.xml.rels><?xml version="1.0" encoding="UTF-8" standalone="yes"?>
<Relationships xmlns="http://schemas.openxmlformats.org/package/2006/relationships"><Relationship Id="rId1" Type="http://schemas.openxmlformats.org/officeDocument/2006/relationships/hyperlink" Target="#Inhaltsverzeichnis!A1"/></Relationships>
</file>

<file path=xl/drawings/_rels/drawing26.xml.rels><?xml version="1.0" encoding="UTF-8" standalone="yes"?>
<Relationships xmlns="http://schemas.openxmlformats.org/package/2006/relationships"><Relationship Id="rId1" Type="http://schemas.openxmlformats.org/officeDocument/2006/relationships/image" Target="../media/image3.emf"/></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hyperlink" Target="#Inhaltsverzeichnis!A1"/><Relationship Id="rId5" Type="http://schemas.openxmlformats.org/officeDocument/2006/relationships/image" Target="../media/image4.jpeg"/><Relationship Id="rId4" Type="http://schemas.openxmlformats.org/officeDocument/2006/relationships/chart" Target="../charts/chart4.xml"/></Relationships>
</file>

<file path=xl/drawings/_rels/drawing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0</xdr:col>
      <xdr:colOff>203200</xdr:colOff>
      <xdr:row>13</xdr:row>
      <xdr:rowOff>9525</xdr:rowOff>
    </xdr:from>
    <xdr:to>
      <xdr:col>7</xdr:col>
      <xdr:colOff>1666875</xdr:colOff>
      <xdr:row>58</xdr:row>
      <xdr:rowOff>152400</xdr:rowOff>
    </xdr:to>
    <xdr:pic>
      <xdr:nvPicPr>
        <xdr:cNvPr id="2" name="Grafik 18">
          <a:extLst>
            <a:ext uri="{FF2B5EF4-FFF2-40B4-BE49-F238E27FC236}">
              <a16:creationId xmlns:a16="http://schemas.microsoft.com/office/drawing/2014/main" id="{7CEF3261-982D-4151-B33D-AA3FCACA2415}"/>
            </a:ext>
          </a:extLst>
        </xdr:cNvPr>
        <xdr:cNvPicPr>
          <a:picLocks/>
        </xdr:cNvPicPr>
      </xdr:nvPicPr>
      <xdr:blipFill>
        <a:blip xmlns:r="http://schemas.openxmlformats.org/officeDocument/2006/relationships" r:embed="rId1"/>
        <a:stretch>
          <a:fillRect/>
        </a:stretch>
      </xdr:blipFill>
      <xdr:spPr>
        <a:xfrm>
          <a:off x="203200" y="2114550"/>
          <a:ext cx="6797675" cy="7429500"/>
        </a:xfrm>
        <a:prstGeom prst="rect">
          <a:avLst/>
        </a:prstGeom>
      </xdr:spPr>
    </xdr:pic>
    <xdr:clientData/>
  </xdr:twoCellAnchor>
  <xdr:twoCellAnchor editAs="oneCell">
    <xdr:from>
      <xdr:col>0</xdr:col>
      <xdr:colOff>127000</xdr:colOff>
      <xdr:row>0</xdr:row>
      <xdr:rowOff>0</xdr:rowOff>
    </xdr:from>
    <xdr:to>
      <xdr:col>7</xdr:col>
      <xdr:colOff>1660525</xdr:colOff>
      <xdr:row>14</xdr:row>
      <xdr:rowOff>88900</xdr:rowOff>
    </xdr:to>
    <xdr:pic>
      <xdr:nvPicPr>
        <xdr:cNvPr id="3" name="Bild 14">
          <a:extLst>
            <a:ext uri="{FF2B5EF4-FFF2-40B4-BE49-F238E27FC236}">
              <a16:creationId xmlns:a16="http://schemas.microsoft.com/office/drawing/2014/main" id="{88A6B93E-9AFC-4288-812C-6959A3D59EA9}"/>
            </a:ext>
          </a:extLst>
        </xdr:cNvPr>
        <xdr:cNvPicPr>
          <a:picLocks/>
        </xdr:cNvPicPr>
      </xdr:nvPicPr>
      <xdr:blipFill>
        <a:blip xmlns:r="http://schemas.openxmlformats.org/officeDocument/2006/relationships" r:embed="rId2"/>
        <a:stretch>
          <a:fillRect/>
        </a:stretch>
      </xdr:blipFill>
      <xdr:spPr>
        <a:xfrm>
          <a:off x="127000" y="0"/>
          <a:ext cx="6867525" cy="2355850"/>
        </a:xfrm>
        <a:prstGeom prst="rect">
          <a:avLst/>
        </a:prstGeom>
      </xdr:spPr>
    </xdr:pic>
    <xdr:clientData/>
  </xdr:twoCellAnchor>
  <xdr:twoCellAnchor editAs="oneCell">
    <xdr:from>
      <xdr:col>0</xdr:col>
      <xdr:colOff>257175</xdr:colOff>
      <xdr:row>55</xdr:row>
      <xdr:rowOff>131989</xdr:rowOff>
    </xdr:from>
    <xdr:to>
      <xdr:col>2</xdr:col>
      <xdr:colOff>758501</xdr:colOff>
      <xdr:row>58</xdr:row>
      <xdr:rowOff>99604</xdr:rowOff>
    </xdr:to>
    <xdr:pic>
      <xdr:nvPicPr>
        <xdr:cNvPr id="4" name="Bild 2">
          <a:extLst>
            <a:ext uri="{FF2B5EF4-FFF2-40B4-BE49-F238E27FC236}">
              <a16:creationId xmlns:a16="http://schemas.microsoft.com/office/drawing/2014/main" id="{C5432B91-8125-4974-A6F6-E5EF4EED51E9}"/>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bwMode="auto">
        <a:xfrm>
          <a:off x="257175" y="9037864"/>
          <a:ext cx="2025326" cy="453390"/>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twoCellAnchor>
    <xdr:from>
      <xdr:col>0</xdr:col>
      <xdr:colOff>758031</xdr:colOff>
      <xdr:row>2</xdr:row>
      <xdr:rowOff>69057</xdr:rowOff>
    </xdr:from>
    <xdr:to>
      <xdr:col>7</xdr:col>
      <xdr:colOff>977106</xdr:colOff>
      <xdr:row>3</xdr:row>
      <xdr:rowOff>126207</xdr:rowOff>
    </xdr:to>
    <xdr:sp macro="" textlink="">
      <xdr:nvSpPr>
        <xdr:cNvPr id="5" name="Kopfbereich">
          <a:extLst>
            <a:ext uri="{FF2B5EF4-FFF2-40B4-BE49-F238E27FC236}">
              <a16:creationId xmlns:a16="http://schemas.microsoft.com/office/drawing/2014/main" id="{F845C50E-C041-49A5-9D1F-4C6D85430BAB}"/>
            </a:ext>
          </a:extLst>
        </xdr:cNvPr>
        <xdr:cNvSpPr txBox="1"/>
      </xdr:nvSpPr>
      <xdr:spPr>
        <a:xfrm>
          <a:off x="758031" y="392907"/>
          <a:ext cx="5553075" cy="2190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11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Tabellen</a:t>
          </a:r>
        </a:p>
      </xdr:txBody>
    </xdr:sp>
    <xdr:clientData/>
  </xdr:twoCellAnchor>
  <xdr:twoCellAnchor>
    <xdr:from>
      <xdr:col>0</xdr:col>
      <xdr:colOff>746126</xdr:colOff>
      <xdr:row>5</xdr:row>
      <xdr:rowOff>14289</xdr:rowOff>
    </xdr:from>
    <xdr:to>
      <xdr:col>7</xdr:col>
      <xdr:colOff>917576</xdr:colOff>
      <xdr:row>9</xdr:row>
      <xdr:rowOff>47625</xdr:rowOff>
    </xdr:to>
    <xdr:sp macro="" textlink="">
      <xdr:nvSpPr>
        <xdr:cNvPr id="6" name="Titel">
          <a:extLst>
            <a:ext uri="{FF2B5EF4-FFF2-40B4-BE49-F238E27FC236}">
              <a16:creationId xmlns:a16="http://schemas.microsoft.com/office/drawing/2014/main" id="{2C8996FF-F9E2-45F8-9AE0-9D24BAB878ED}"/>
            </a:ext>
          </a:extLst>
        </xdr:cNvPr>
        <xdr:cNvSpPr txBox="1"/>
      </xdr:nvSpPr>
      <xdr:spPr>
        <a:xfrm>
          <a:off x="746126" y="823914"/>
          <a:ext cx="5505450" cy="6810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2200" b="1" i="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Regionalreport</a:t>
          </a:r>
          <a:r>
            <a:rPr lang="de-DE" sz="2200" b="1" i="0" baseline="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 über </a:t>
          </a:r>
          <a:r>
            <a:rPr lang="de-DE" sz="2200" b="1" i="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Beschäftigte (Quartalszahlen)</a:t>
          </a:r>
        </a:p>
      </xdr:txBody>
    </xdr:sp>
    <xdr:clientData/>
  </xdr:twoCellAnchor>
  <xdr:twoCellAnchor>
    <xdr:from>
      <xdr:col>1</xdr:col>
      <xdr:colOff>3175</xdr:colOff>
      <xdr:row>9</xdr:row>
      <xdr:rowOff>64293</xdr:rowOff>
    </xdr:from>
    <xdr:to>
      <xdr:col>7</xdr:col>
      <xdr:colOff>1212850</xdr:colOff>
      <xdr:row>10</xdr:row>
      <xdr:rowOff>152400</xdr:rowOff>
    </xdr:to>
    <xdr:sp macro="" textlink="">
      <xdr:nvSpPr>
        <xdr:cNvPr id="7" name="Region">
          <a:extLst>
            <a:ext uri="{FF2B5EF4-FFF2-40B4-BE49-F238E27FC236}">
              <a16:creationId xmlns:a16="http://schemas.microsoft.com/office/drawing/2014/main" id="{9265C9E2-0B5B-416B-B352-AD0C6BBD28BB}"/>
            </a:ext>
          </a:extLst>
        </xdr:cNvPr>
        <xdr:cNvSpPr txBox="1"/>
      </xdr:nvSpPr>
      <xdr:spPr>
        <a:xfrm>
          <a:off x="765175" y="1521618"/>
          <a:ext cx="5781675" cy="2500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12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Agentur für Arbeit Ansbach – Weißenburg (711)</a:t>
          </a:r>
        </a:p>
      </xdr:txBody>
    </xdr:sp>
    <xdr:clientData/>
  </xdr:twoCellAnchor>
  <xdr:twoCellAnchor>
    <xdr:from>
      <xdr:col>1</xdr:col>
      <xdr:colOff>0</xdr:colOff>
      <xdr:row>11</xdr:row>
      <xdr:rowOff>4763</xdr:rowOff>
    </xdr:from>
    <xdr:to>
      <xdr:col>5</xdr:col>
      <xdr:colOff>9525</xdr:colOff>
      <xdr:row>12</xdr:row>
      <xdr:rowOff>104775</xdr:rowOff>
    </xdr:to>
    <xdr:sp macro="" textlink="">
      <xdr:nvSpPr>
        <xdr:cNvPr id="8" name="Berichtsmonat">
          <a:extLst>
            <a:ext uri="{FF2B5EF4-FFF2-40B4-BE49-F238E27FC236}">
              <a16:creationId xmlns:a16="http://schemas.microsoft.com/office/drawing/2014/main" id="{0D13F484-B460-47C9-A4D5-BC4D2CC858A0}"/>
            </a:ext>
          </a:extLst>
        </xdr:cNvPr>
        <xdr:cNvSpPr txBox="1"/>
      </xdr:nvSpPr>
      <xdr:spPr>
        <a:xfrm>
          <a:off x="762000" y="1785938"/>
          <a:ext cx="3057525" cy="2619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12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Stichtag: 31. Dezember 2025</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2</xdr:col>
      <xdr:colOff>76200</xdr:colOff>
      <xdr:row>0</xdr:row>
      <xdr:rowOff>400050</xdr:rowOff>
    </xdr:to>
    <xdr:pic>
      <xdr:nvPicPr>
        <xdr:cNvPr id="2" name="rot" descr="Statistik-4c-200">
          <a:extLst>
            <a:ext uri="{FF2B5EF4-FFF2-40B4-BE49-F238E27FC236}">
              <a16:creationId xmlns:a16="http://schemas.microsoft.com/office/drawing/2014/main" id="{2F7EB1D8-4DD9-497B-8E8A-5A3ED58D618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8</xdr:col>
      <xdr:colOff>31750</xdr:colOff>
      <xdr:row>2</xdr:row>
      <xdr:rowOff>0</xdr:rowOff>
    </xdr:from>
    <xdr:to>
      <xdr:col>9</xdr:col>
      <xdr:colOff>603250</xdr:colOff>
      <xdr:row>2</xdr:row>
      <xdr:rowOff>228600</xdr:rowOff>
    </xdr:to>
    <xdr:sp macro="" textlink="">
      <xdr:nvSpPr>
        <xdr:cNvPr id="3" name="Inhalt">
          <a:hlinkClick xmlns:r="http://schemas.openxmlformats.org/officeDocument/2006/relationships" r:id="rId2"/>
          <a:extLst>
            <a:ext uri="{FF2B5EF4-FFF2-40B4-BE49-F238E27FC236}">
              <a16:creationId xmlns:a16="http://schemas.microsoft.com/office/drawing/2014/main" id="{E5DAD5FD-D32E-4853-9952-B60AFA46D1C6}"/>
            </a:ext>
          </a:extLst>
        </xdr:cNvPr>
        <xdr:cNvSpPr txBox="1"/>
      </xdr:nvSpPr>
      <xdr:spPr>
        <a:xfrm>
          <a:off x="5565775" y="6096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3</xdr:col>
      <xdr:colOff>1181100</xdr:colOff>
      <xdr:row>0</xdr:row>
      <xdr:rowOff>400050</xdr:rowOff>
    </xdr:to>
    <xdr:pic>
      <xdr:nvPicPr>
        <xdr:cNvPr id="2" name="rot" descr="Statistik-4c-200">
          <a:extLst>
            <a:ext uri="{FF2B5EF4-FFF2-40B4-BE49-F238E27FC236}">
              <a16:creationId xmlns:a16="http://schemas.microsoft.com/office/drawing/2014/main" id="{AD15C4A8-6322-435B-B727-C9DA7BA1D34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9</xdr:col>
      <xdr:colOff>584200</xdr:colOff>
      <xdr:row>2</xdr:row>
      <xdr:rowOff>0</xdr:rowOff>
    </xdr:from>
    <xdr:to>
      <xdr:col>11</xdr:col>
      <xdr:colOff>508000</xdr:colOff>
      <xdr:row>2</xdr:row>
      <xdr:rowOff>228600</xdr:rowOff>
    </xdr:to>
    <xdr:sp macro="" textlink="">
      <xdr:nvSpPr>
        <xdr:cNvPr id="3" name="Inhalt">
          <a:hlinkClick xmlns:r="http://schemas.openxmlformats.org/officeDocument/2006/relationships" r:id="rId2"/>
          <a:extLst>
            <a:ext uri="{FF2B5EF4-FFF2-40B4-BE49-F238E27FC236}">
              <a16:creationId xmlns:a16="http://schemas.microsoft.com/office/drawing/2014/main" id="{AD131838-0F74-411F-8F3F-19152EB4F983}"/>
            </a:ext>
          </a:extLst>
        </xdr:cNvPr>
        <xdr:cNvSpPr txBox="1"/>
      </xdr:nvSpPr>
      <xdr:spPr>
        <a:xfrm>
          <a:off x="6089650" y="6096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2.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1276350</xdr:colOff>
      <xdr:row>0</xdr:row>
      <xdr:rowOff>400050</xdr:rowOff>
    </xdr:to>
    <xdr:pic>
      <xdr:nvPicPr>
        <xdr:cNvPr id="2" name="rot" descr="Statistik-4c-200">
          <a:extLst>
            <a:ext uri="{FF2B5EF4-FFF2-40B4-BE49-F238E27FC236}">
              <a16:creationId xmlns:a16="http://schemas.microsoft.com/office/drawing/2014/main" id="{75FEB488-215D-4A4A-89CF-4A9E30D0B7B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7</xdr:col>
      <xdr:colOff>612775</xdr:colOff>
      <xdr:row>2</xdr:row>
      <xdr:rowOff>0</xdr:rowOff>
    </xdr:from>
    <xdr:to>
      <xdr:col>9</xdr:col>
      <xdr:colOff>536575</xdr:colOff>
      <xdr:row>2</xdr:row>
      <xdr:rowOff>228600</xdr:rowOff>
    </xdr:to>
    <xdr:sp macro="" textlink="">
      <xdr:nvSpPr>
        <xdr:cNvPr id="3" name="Inhalt">
          <a:hlinkClick xmlns:r="http://schemas.openxmlformats.org/officeDocument/2006/relationships" r:id="rId2"/>
          <a:extLst>
            <a:ext uri="{FF2B5EF4-FFF2-40B4-BE49-F238E27FC236}">
              <a16:creationId xmlns:a16="http://schemas.microsoft.com/office/drawing/2014/main" id="{4AB22CD8-B09B-4DBB-9BEB-17E6C0B36370}"/>
            </a:ext>
          </a:extLst>
        </xdr:cNvPr>
        <xdr:cNvSpPr txBox="1"/>
      </xdr:nvSpPr>
      <xdr:spPr>
        <a:xfrm>
          <a:off x="7546975" y="6096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1476375</xdr:colOff>
      <xdr:row>0</xdr:row>
      <xdr:rowOff>400050</xdr:rowOff>
    </xdr:to>
    <xdr:pic>
      <xdr:nvPicPr>
        <xdr:cNvPr id="2" name="rot" descr="Statistik-4c-200">
          <a:extLst>
            <a:ext uri="{FF2B5EF4-FFF2-40B4-BE49-F238E27FC236}">
              <a16:creationId xmlns:a16="http://schemas.microsoft.com/office/drawing/2014/main" id="{9E56CC14-56F0-498E-BD9E-A285762B27F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9</xdr:col>
      <xdr:colOff>3175</xdr:colOff>
      <xdr:row>2</xdr:row>
      <xdr:rowOff>0</xdr:rowOff>
    </xdr:from>
    <xdr:to>
      <xdr:col>10</xdr:col>
      <xdr:colOff>574675</xdr:colOff>
      <xdr:row>2</xdr:row>
      <xdr:rowOff>228600</xdr:rowOff>
    </xdr:to>
    <xdr:sp macro="" textlink="">
      <xdr:nvSpPr>
        <xdr:cNvPr id="3" name="Inhalt">
          <a:hlinkClick xmlns:r="http://schemas.openxmlformats.org/officeDocument/2006/relationships" r:id="rId2"/>
          <a:extLst>
            <a:ext uri="{FF2B5EF4-FFF2-40B4-BE49-F238E27FC236}">
              <a16:creationId xmlns:a16="http://schemas.microsoft.com/office/drawing/2014/main" id="{3DF5FCE4-9513-4F8E-B876-BA3C66C6A7E5}"/>
            </a:ext>
          </a:extLst>
        </xdr:cNvPr>
        <xdr:cNvSpPr txBox="1"/>
      </xdr:nvSpPr>
      <xdr:spPr>
        <a:xfrm>
          <a:off x="6765925" y="6096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4.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4</xdr:col>
      <xdr:colOff>733425</xdr:colOff>
      <xdr:row>0</xdr:row>
      <xdr:rowOff>400050</xdr:rowOff>
    </xdr:to>
    <xdr:pic>
      <xdr:nvPicPr>
        <xdr:cNvPr id="2" name="rot" descr="Statistik-4c-200">
          <a:extLst>
            <a:ext uri="{FF2B5EF4-FFF2-40B4-BE49-F238E27FC236}">
              <a16:creationId xmlns:a16="http://schemas.microsoft.com/office/drawing/2014/main" id="{7745F398-2CB3-4145-BD8C-A9238243ABB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10</xdr:col>
      <xdr:colOff>95250</xdr:colOff>
      <xdr:row>1</xdr:row>
      <xdr:rowOff>19050</xdr:rowOff>
    </xdr:from>
    <xdr:to>
      <xdr:col>12</xdr:col>
      <xdr:colOff>57150</xdr:colOff>
      <xdr:row>2</xdr:row>
      <xdr:rowOff>114300</xdr:rowOff>
    </xdr:to>
    <xdr:sp macro="" textlink="">
      <xdr:nvSpPr>
        <xdr:cNvPr id="3" name="Inhalt">
          <a:hlinkClick xmlns:r="http://schemas.openxmlformats.org/officeDocument/2006/relationships" r:id="rId2"/>
          <a:extLst>
            <a:ext uri="{FF2B5EF4-FFF2-40B4-BE49-F238E27FC236}">
              <a16:creationId xmlns:a16="http://schemas.microsoft.com/office/drawing/2014/main" id="{64F24DB5-DCFA-4A65-8A2A-8DAF7D799633}"/>
            </a:ext>
          </a:extLst>
        </xdr:cNvPr>
        <xdr:cNvSpPr txBox="1"/>
      </xdr:nvSpPr>
      <xdr:spPr>
        <a:xfrm>
          <a:off x="5705475" y="485775"/>
          <a:ext cx="1190625" cy="23812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5.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1276350</xdr:colOff>
      <xdr:row>0</xdr:row>
      <xdr:rowOff>400050</xdr:rowOff>
    </xdr:to>
    <xdr:pic>
      <xdr:nvPicPr>
        <xdr:cNvPr id="2" name="rot" descr="Statistik-4c-200">
          <a:extLst>
            <a:ext uri="{FF2B5EF4-FFF2-40B4-BE49-F238E27FC236}">
              <a16:creationId xmlns:a16="http://schemas.microsoft.com/office/drawing/2014/main" id="{FB42764F-D2DB-44A1-814F-35FB43A86F4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8</xdr:col>
      <xdr:colOff>165100</xdr:colOff>
      <xdr:row>2</xdr:row>
      <xdr:rowOff>0</xdr:rowOff>
    </xdr:from>
    <xdr:to>
      <xdr:col>10</xdr:col>
      <xdr:colOff>88900</xdr:colOff>
      <xdr:row>2</xdr:row>
      <xdr:rowOff>228600</xdr:rowOff>
    </xdr:to>
    <xdr:sp macro="" textlink="">
      <xdr:nvSpPr>
        <xdr:cNvPr id="3" name="Inhalt">
          <a:hlinkClick xmlns:r="http://schemas.openxmlformats.org/officeDocument/2006/relationships" r:id="rId2"/>
          <a:extLst>
            <a:ext uri="{FF2B5EF4-FFF2-40B4-BE49-F238E27FC236}">
              <a16:creationId xmlns:a16="http://schemas.microsoft.com/office/drawing/2014/main" id="{E53ADFB0-5B4E-4780-AA37-219B4C1BE037}"/>
            </a:ext>
          </a:extLst>
        </xdr:cNvPr>
        <xdr:cNvSpPr txBox="1"/>
      </xdr:nvSpPr>
      <xdr:spPr>
        <a:xfrm>
          <a:off x="7747000" y="6096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6.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1476375</xdr:colOff>
      <xdr:row>0</xdr:row>
      <xdr:rowOff>400050</xdr:rowOff>
    </xdr:to>
    <xdr:pic>
      <xdr:nvPicPr>
        <xdr:cNvPr id="2" name="rot" descr="Statistik-4c-200">
          <a:extLst>
            <a:ext uri="{FF2B5EF4-FFF2-40B4-BE49-F238E27FC236}">
              <a16:creationId xmlns:a16="http://schemas.microsoft.com/office/drawing/2014/main" id="{4F4762D2-4BC7-47D8-80BB-1EB32435582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8</xdr:col>
      <xdr:colOff>641350</xdr:colOff>
      <xdr:row>1</xdr:row>
      <xdr:rowOff>66675</xdr:rowOff>
    </xdr:from>
    <xdr:to>
      <xdr:col>10</xdr:col>
      <xdr:colOff>565150</xdr:colOff>
      <xdr:row>2</xdr:row>
      <xdr:rowOff>219075</xdr:rowOff>
    </xdr:to>
    <xdr:sp macro="" textlink="">
      <xdr:nvSpPr>
        <xdr:cNvPr id="3" name="Inhalt">
          <a:hlinkClick xmlns:r="http://schemas.openxmlformats.org/officeDocument/2006/relationships" r:id="rId2"/>
          <a:extLst>
            <a:ext uri="{FF2B5EF4-FFF2-40B4-BE49-F238E27FC236}">
              <a16:creationId xmlns:a16="http://schemas.microsoft.com/office/drawing/2014/main" id="{5FC6574E-E5D6-468F-8BFB-D9765AE0167F}"/>
            </a:ext>
          </a:extLst>
        </xdr:cNvPr>
        <xdr:cNvSpPr txBox="1"/>
      </xdr:nvSpPr>
      <xdr:spPr>
        <a:xfrm>
          <a:off x="6756400" y="5334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7.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1276350</xdr:colOff>
      <xdr:row>0</xdr:row>
      <xdr:rowOff>400050</xdr:rowOff>
    </xdr:to>
    <xdr:pic>
      <xdr:nvPicPr>
        <xdr:cNvPr id="2" name="rot" descr="Statistik-4c-200">
          <a:extLst>
            <a:ext uri="{FF2B5EF4-FFF2-40B4-BE49-F238E27FC236}">
              <a16:creationId xmlns:a16="http://schemas.microsoft.com/office/drawing/2014/main" id="{88C718E3-5A76-4455-B856-8C533A3CA51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7</xdr:col>
      <xdr:colOff>612775</xdr:colOff>
      <xdr:row>2</xdr:row>
      <xdr:rowOff>0</xdr:rowOff>
    </xdr:from>
    <xdr:to>
      <xdr:col>9</xdr:col>
      <xdr:colOff>536575</xdr:colOff>
      <xdr:row>2</xdr:row>
      <xdr:rowOff>228600</xdr:rowOff>
    </xdr:to>
    <xdr:sp macro="" textlink="">
      <xdr:nvSpPr>
        <xdr:cNvPr id="3" name="Inhalt">
          <a:hlinkClick xmlns:r="http://schemas.openxmlformats.org/officeDocument/2006/relationships" r:id="rId2"/>
          <a:extLst>
            <a:ext uri="{FF2B5EF4-FFF2-40B4-BE49-F238E27FC236}">
              <a16:creationId xmlns:a16="http://schemas.microsoft.com/office/drawing/2014/main" id="{1993FA10-60CA-4623-9EC0-30DD4C87BD7A}"/>
            </a:ext>
          </a:extLst>
        </xdr:cNvPr>
        <xdr:cNvSpPr txBox="1"/>
      </xdr:nvSpPr>
      <xdr:spPr>
        <a:xfrm>
          <a:off x="7546975" y="542925"/>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8.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1476375</xdr:colOff>
      <xdr:row>0</xdr:row>
      <xdr:rowOff>400050</xdr:rowOff>
    </xdr:to>
    <xdr:pic>
      <xdr:nvPicPr>
        <xdr:cNvPr id="2" name="rot" descr="Statistik-4c-200">
          <a:extLst>
            <a:ext uri="{FF2B5EF4-FFF2-40B4-BE49-F238E27FC236}">
              <a16:creationId xmlns:a16="http://schemas.microsoft.com/office/drawing/2014/main" id="{4A1E640A-C02B-4648-AFFC-FE0866AAFDE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9</xdr:col>
      <xdr:colOff>3175</xdr:colOff>
      <xdr:row>1</xdr:row>
      <xdr:rowOff>66675</xdr:rowOff>
    </xdr:from>
    <xdr:to>
      <xdr:col>10</xdr:col>
      <xdr:colOff>574675</xdr:colOff>
      <xdr:row>2</xdr:row>
      <xdr:rowOff>219075</xdr:rowOff>
    </xdr:to>
    <xdr:sp macro="" textlink="">
      <xdr:nvSpPr>
        <xdr:cNvPr id="3" name="Inhalt">
          <a:hlinkClick xmlns:r="http://schemas.openxmlformats.org/officeDocument/2006/relationships" r:id="rId2"/>
          <a:extLst>
            <a:ext uri="{FF2B5EF4-FFF2-40B4-BE49-F238E27FC236}">
              <a16:creationId xmlns:a16="http://schemas.microsoft.com/office/drawing/2014/main" id="{D7E7431B-E5F8-4CF0-BE77-62E30850F953}"/>
            </a:ext>
          </a:extLst>
        </xdr:cNvPr>
        <xdr:cNvSpPr txBox="1"/>
      </xdr:nvSpPr>
      <xdr:spPr>
        <a:xfrm>
          <a:off x="6765925" y="5334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9.xml><?xml version="1.0" encoding="utf-8"?>
<xdr:wsDr xmlns:xdr="http://schemas.openxmlformats.org/drawingml/2006/spreadsheetDrawing" xmlns:a="http://schemas.openxmlformats.org/drawingml/2006/main">
  <xdr:twoCellAnchor>
    <xdr:from>
      <xdr:col>0</xdr:col>
      <xdr:colOff>0</xdr:colOff>
      <xdr:row>58</xdr:row>
      <xdr:rowOff>0</xdr:rowOff>
    </xdr:from>
    <xdr:to>
      <xdr:col>11</xdr:col>
      <xdr:colOff>76200</xdr:colOff>
      <xdr:row>58</xdr:row>
      <xdr:rowOff>0</xdr:rowOff>
    </xdr:to>
    <xdr:graphicFrame macro="">
      <xdr:nvGraphicFramePr>
        <xdr:cNvPr id="2" name="Chart 3">
          <a:extLst>
            <a:ext uri="{FF2B5EF4-FFF2-40B4-BE49-F238E27FC236}">
              <a16:creationId xmlns:a16="http://schemas.microsoft.com/office/drawing/2014/main" id="{426CFB86-6871-4DDF-81D4-F91CD7B36E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58</xdr:row>
      <xdr:rowOff>0</xdr:rowOff>
    </xdr:from>
    <xdr:to>
      <xdr:col>11</xdr:col>
      <xdr:colOff>66675</xdr:colOff>
      <xdr:row>58</xdr:row>
      <xdr:rowOff>0</xdr:rowOff>
    </xdr:to>
    <xdr:graphicFrame macro="">
      <xdr:nvGraphicFramePr>
        <xdr:cNvPr id="3" name="Chart 4">
          <a:extLst>
            <a:ext uri="{FF2B5EF4-FFF2-40B4-BE49-F238E27FC236}">
              <a16:creationId xmlns:a16="http://schemas.microsoft.com/office/drawing/2014/main" id="{B68DD1A3-BCC1-4725-ADED-A8C2BFCAE28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19050</xdr:colOff>
      <xdr:row>0</xdr:row>
      <xdr:rowOff>9525</xdr:rowOff>
    </xdr:from>
    <xdr:to>
      <xdr:col>2</xdr:col>
      <xdr:colOff>152400</xdr:colOff>
      <xdr:row>0</xdr:row>
      <xdr:rowOff>381000</xdr:rowOff>
    </xdr:to>
    <xdr:pic>
      <xdr:nvPicPr>
        <xdr:cNvPr id="4" name="rot" descr="Statistik-4c-200">
          <a:extLst>
            <a:ext uri="{FF2B5EF4-FFF2-40B4-BE49-F238E27FC236}">
              <a16:creationId xmlns:a16="http://schemas.microsoft.com/office/drawing/2014/main" id="{F899554B-CAC1-4167-BBEE-1370F26859CD}"/>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9050" y="9525"/>
          <a:ext cx="1905000" cy="371475"/>
        </a:xfrm>
        <a:prstGeom prst="rect">
          <a:avLst/>
        </a:prstGeom>
        <a:noFill/>
        <a:ln w="9525">
          <a:noFill/>
          <a:miter lim="800000"/>
          <a:headEnd/>
          <a:tailEnd/>
        </a:ln>
      </xdr:spPr>
    </xdr:pic>
    <xdr:clientData/>
  </xdr:twoCellAnchor>
  <xdr:twoCellAnchor>
    <xdr:from>
      <xdr:col>0</xdr:col>
      <xdr:colOff>0</xdr:colOff>
      <xdr:row>56</xdr:row>
      <xdr:rowOff>136526</xdr:rowOff>
    </xdr:from>
    <xdr:to>
      <xdr:col>12</xdr:col>
      <xdr:colOff>485774</xdr:colOff>
      <xdr:row>71</xdr:row>
      <xdr:rowOff>63500</xdr:rowOff>
    </xdr:to>
    <xdr:graphicFrame macro="">
      <xdr:nvGraphicFramePr>
        <xdr:cNvPr id="5" name="Chart 5">
          <a:extLst>
            <a:ext uri="{FF2B5EF4-FFF2-40B4-BE49-F238E27FC236}">
              <a16:creationId xmlns:a16="http://schemas.microsoft.com/office/drawing/2014/main" id="{37DB3841-959B-4E51-9936-63CA5D44C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609600</xdr:colOff>
      <xdr:row>2</xdr:row>
      <xdr:rowOff>142875</xdr:rowOff>
    </xdr:from>
    <xdr:to>
      <xdr:col>12</xdr:col>
      <xdr:colOff>530225</xdr:colOff>
      <xdr:row>3</xdr:row>
      <xdr:rowOff>53975</xdr:rowOff>
    </xdr:to>
    <xdr:sp macro="" textlink="">
      <xdr:nvSpPr>
        <xdr:cNvPr id="6" name="Inhalt">
          <a:hlinkClick xmlns:r="http://schemas.openxmlformats.org/officeDocument/2006/relationships" r:id="rId5"/>
          <a:extLst>
            <a:ext uri="{FF2B5EF4-FFF2-40B4-BE49-F238E27FC236}">
              <a16:creationId xmlns:a16="http://schemas.microsoft.com/office/drawing/2014/main" id="{7846C1BE-99C9-415F-AC26-0861C981EBBC}"/>
            </a:ext>
          </a:extLst>
        </xdr:cNvPr>
        <xdr:cNvSpPr txBox="1"/>
      </xdr:nvSpPr>
      <xdr:spPr>
        <a:xfrm>
          <a:off x="7562850" y="752475"/>
          <a:ext cx="1216025" cy="22542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823411" cy="376863"/>
    <xdr:pic>
      <xdr:nvPicPr>
        <xdr:cNvPr id="2" name="BA-Logo" descr="Logo der Bundesagentur für Arbeit Statistik">
          <a:extLst>
            <a:ext uri="{FF2B5EF4-FFF2-40B4-BE49-F238E27FC236}">
              <a16:creationId xmlns:a16="http://schemas.microsoft.com/office/drawing/2014/main" id="{7F08533E-DB7B-442E-9902-B4811237C00B}"/>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6863"/>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oneCellAnchor>
</xdr:wsDr>
</file>

<file path=xl/drawings/drawing20.xml><?xml version="1.0" encoding="utf-8"?>
<xdr:wsDr xmlns:xdr="http://schemas.openxmlformats.org/drawingml/2006/spreadsheetDrawing" xmlns:a="http://schemas.openxmlformats.org/drawingml/2006/main">
  <xdr:oneCellAnchor>
    <xdr:from>
      <xdr:col>9</xdr:col>
      <xdr:colOff>651510</xdr:colOff>
      <xdr:row>43</xdr:row>
      <xdr:rowOff>76200</xdr:rowOff>
    </xdr:from>
    <xdr:ext cx="206464" cy="264560"/>
    <xdr:sp macro="" textlink="">
      <xdr:nvSpPr>
        <xdr:cNvPr id="2" name="Textfeld 1">
          <a:extLst>
            <a:ext uri="{FF2B5EF4-FFF2-40B4-BE49-F238E27FC236}">
              <a16:creationId xmlns:a16="http://schemas.microsoft.com/office/drawing/2014/main" id="{B6A45E94-D0DA-47A2-A014-1F5E070CFEC1}"/>
            </a:ext>
          </a:extLst>
        </xdr:cNvPr>
        <xdr:cNvSpPr txBox="1"/>
      </xdr:nvSpPr>
      <xdr:spPr>
        <a:xfrm>
          <a:off x="12624435" y="18449925"/>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absoluteAnchor>
    <xdr:pos x="38100" y="76200"/>
    <xdr:ext cx="1866900" cy="390525"/>
    <xdr:pic>
      <xdr:nvPicPr>
        <xdr:cNvPr id="3" name="BA-Logo" descr="Statistik-4c-100dpi">
          <a:extLst>
            <a:ext uri="{FF2B5EF4-FFF2-40B4-BE49-F238E27FC236}">
              <a16:creationId xmlns:a16="http://schemas.microsoft.com/office/drawing/2014/main" id="{8573C3A8-B2B3-4858-901F-C57A830D94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absoluteAnchor>
  <xdr:twoCellAnchor>
    <xdr:from>
      <xdr:col>1</xdr:col>
      <xdr:colOff>4143375</xdr:colOff>
      <xdr:row>1</xdr:row>
      <xdr:rowOff>38100</xdr:rowOff>
    </xdr:from>
    <xdr:to>
      <xdr:col>1</xdr:col>
      <xdr:colOff>5362575</xdr:colOff>
      <xdr:row>1</xdr:row>
      <xdr:rowOff>266700</xdr:rowOff>
    </xdr:to>
    <xdr:sp macro="" textlink="">
      <xdr:nvSpPr>
        <xdr:cNvPr id="4" name="Inhalt">
          <a:hlinkClick xmlns:r="http://schemas.openxmlformats.org/officeDocument/2006/relationships" r:id="rId2"/>
          <a:extLst>
            <a:ext uri="{FF2B5EF4-FFF2-40B4-BE49-F238E27FC236}">
              <a16:creationId xmlns:a16="http://schemas.microsoft.com/office/drawing/2014/main" id="{263A40B7-03A4-4065-BC8A-A9D4FC063214}"/>
            </a:ext>
          </a:extLst>
        </xdr:cNvPr>
        <xdr:cNvSpPr txBox="1"/>
      </xdr:nvSpPr>
      <xdr:spPr>
        <a:xfrm>
          <a:off x="4286250" y="542925"/>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1.xml><?xml version="1.0" encoding="utf-8"?>
<xdr:wsDr xmlns:xdr="http://schemas.openxmlformats.org/drawingml/2006/spreadsheetDrawing" xmlns:a="http://schemas.openxmlformats.org/drawingml/2006/main">
  <xdr:twoCellAnchor editAs="oneCell">
    <xdr:from>
      <xdr:col>1</xdr:col>
      <xdr:colOff>6350</xdr:colOff>
      <xdr:row>0</xdr:row>
      <xdr:rowOff>31750</xdr:rowOff>
    </xdr:from>
    <xdr:to>
      <xdr:col>1</xdr:col>
      <xdr:colOff>1835150</xdr:colOff>
      <xdr:row>0</xdr:row>
      <xdr:rowOff>412750</xdr:rowOff>
    </xdr:to>
    <xdr:pic>
      <xdr:nvPicPr>
        <xdr:cNvPr id="2" name="BA-Logo">
          <a:extLst>
            <a:ext uri="{FF2B5EF4-FFF2-40B4-BE49-F238E27FC236}">
              <a16:creationId xmlns:a16="http://schemas.microsoft.com/office/drawing/2014/main" id="{119E5E83-591B-46AB-B281-EB2C04EB78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750" y="31750"/>
          <a:ext cx="18288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oneCellAnchor>
    <xdr:from>
      <xdr:col>9</xdr:col>
      <xdr:colOff>647700</xdr:colOff>
      <xdr:row>43</xdr:row>
      <xdr:rowOff>76200</xdr:rowOff>
    </xdr:from>
    <xdr:ext cx="184731" cy="264560"/>
    <xdr:sp macro="" textlink="">
      <xdr:nvSpPr>
        <xdr:cNvPr id="2" name="Textfeld 1">
          <a:extLst>
            <a:ext uri="{FF2B5EF4-FFF2-40B4-BE49-F238E27FC236}">
              <a16:creationId xmlns:a16="http://schemas.microsoft.com/office/drawing/2014/main" id="{50EB7E64-4A6A-4E0B-B25D-65C052FD8BFD}"/>
            </a:ext>
          </a:extLst>
        </xdr:cNvPr>
        <xdr:cNvSpPr txBox="1"/>
      </xdr:nvSpPr>
      <xdr:spPr>
        <a:xfrm>
          <a:off x="11963400" y="17916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oneCell">
    <xdr:from>
      <xdr:col>1</xdr:col>
      <xdr:colOff>19050</xdr:colOff>
      <xdr:row>0</xdr:row>
      <xdr:rowOff>31750</xdr:rowOff>
    </xdr:from>
    <xdr:to>
      <xdr:col>1</xdr:col>
      <xdr:colOff>1835150</xdr:colOff>
      <xdr:row>0</xdr:row>
      <xdr:rowOff>412750</xdr:rowOff>
    </xdr:to>
    <xdr:pic>
      <xdr:nvPicPr>
        <xdr:cNvPr id="3" name="BA-Logo">
          <a:extLst>
            <a:ext uri="{FF2B5EF4-FFF2-40B4-BE49-F238E27FC236}">
              <a16:creationId xmlns:a16="http://schemas.microsoft.com/office/drawing/2014/main" id="{CC4EA023-A619-4BC0-AF52-6EE4F0DD65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925" y="31750"/>
          <a:ext cx="18161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oneCellAnchor>
    <xdr:from>
      <xdr:col>9</xdr:col>
      <xdr:colOff>651510</xdr:colOff>
      <xdr:row>51</xdr:row>
      <xdr:rowOff>76200</xdr:rowOff>
    </xdr:from>
    <xdr:ext cx="206464" cy="264560"/>
    <xdr:sp macro="" textlink="">
      <xdr:nvSpPr>
        <xdr:cNvPr id="2" name="Textfeld 1">
          <a:extLst>
            <a:ext uri="{FF2B5EF4-FFF2-40B4-BE49-F238E27FC236}">
              <a16:creationId xmlns:a16="http://schemas.microsoft.com/office/drawing/2014/main" id="{A7C7B8FA-6A38-4A98-8704-DC57850BEBFE}"/>
            </a:ext>
          </a:extLst>
        </xdr:cNvPr>
        <xdr:cNvSpPr txBox="1"/>
      </xdr:nvSpPr>
      <xdr:spPr>
        <a:xfrm>
          <a:off x="11500485" y="1699260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absolute">
    <xdr:from>
      <xdr:col>1</xdr:col>
      <xdr:colOff>0</xdr:colOff>
      <xdr:row>0</xdr:row>
      <xdr:rowOff>44450</xdr:rowOff>
    </xdr:from>
    <xdr:to>
      <xdr:col>1</xdr:col>
      <xdr:colOff>1870075</xdr:colOff>
      <xdr:row>0</xdr:row>
      <xdr:rowOff>434975</xdr:rowOff>
    </xdr:to>
    <xdr:pic>
      <xdr:nvPicPr>
        <xdr:cNvPr id="3" name="BA-Logo" descr="Statistik-4c-100dpi">
          <a:extLst>
            <a:ext uri="{FF2B5EF4-FFF2-40B4-BE49-F238E27FC236}">
              <a16:creationId xmlns:a16="http://schemas.microsoft.com/office/drawing/2014/main" id="{02BF7F18-6229-498D-BA8F-C1BC350571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875" y="44450"/>
          <a:ext cx="187007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oneCellAnchor>
    <xdr:from>
      <xdr:col>3</xdr:col>
      <xdr:colOff>0</xdr:colOff>
      <xdr:row>38</xdr:row>
      <xdr:rowOff>76200</xdr:rowOff>
    </xdr:from>
    <xdr:ext cx="186484" cy="264560"/>
    <xdr:sp macro="" textlink="">
      <xdr:nvSpPr>
        <xdr:cNvPr id="2" name="Textfeld 1">
          <a:extLst>
            <a:ext uri="{FF2B5EF4-FFF2-40B4-BE49-F238E27FC236}">
              <a16:creationId xmlns:a16="http://schemas.microsoft.com/office/drawing/2014/main" id="{A4E5C3BB-FE12-4DF9-8682-9DCAD2CD8281}"/>
            </a:ext>
          </a:extLst>
        </xdr:cNvPr>
        <xdr:cNvSpPr txBox="1"/>
      </xdr:nvSpPr>
      <xdr:spPr>
        <a:xfrm>
          <a:off x="6296025" y="22021800"/>
          <a:ext cx="18648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absoluteAnchor>
    <xdr:pos x="38100" y="76200"/>
    <xdr:ext cx="1914525" cy="390525"/>
    <xdr:pic>
      <xdr:nvPicPr>
        <xdr:cNvPr id="3" name="BA-Logo" descr="Statistik-4c-100dpi">
          <a:extLst>
            <a:ext uri="{FF2B5EF4-FFF2-40B4-BE49-F238E27FC236}">
              <a16:creationId xmlns:a16="http://schemas.microsoft.com/office/drawing/2014/main" id="{ED69FF9C-5B7F-4053-AEFE-1456BC539B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91452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absoluteAnchor>
  <xdr:twoCellAnchor editAs="oneCell">
    <xdr:from>
      <xdr:col>1</xdr:col>
      <xdr:colOff>104775</xdr:colOff>
      <xdr:row>15</xdr:row>
      <xdr:rowOff>195618</xdr:rowOff>
    </xdr:from>
    <xdr:to>
      <xdr:col>1</xdr:col>
      <xdr:colOff>3733800</xdr:colOff>
      <xdr:row>15</xdr:row>
      <xdr:rowOff>1619249</xdr:rowOff>
    </xdr:to>
    <xdr:pic>
      <xdr:nvPicPr>
        <xdr:cNvPr id="4" name="Grafik 3">
          <a:extLst>
            <a:ext uri="{FF2B5EF4-FFF2-40B4-BE49-F238E27FC236}">
              <a16:creationId xmlns:a16="http://schemas.microsoft.com/office/drawing/2014/main" id="{7507941E-A94E-439B-B7E2-5A7A57C66D56}"/>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7650" y="9196743"/>
          <a:ext cx="3629025" cy="1423631"/>
        </a:xfrm>
        <a:prstGeom prst="rect">
          <a:avLst/>
        </a:prstGeom>
        <a:noFill/>
        <a:ln>
          <a:noFill/>
        </a:ln>
      </xdr:spPr>
    </xdr:pic>
    <xdr:clientData/>
  </xdr:twoCellAnchor>
  <xdr:twoCellAnchor editAs="oneCell">
    <xdr:from>
      <xdr:col>1</xdr:col>
      <xdr:colOff>0</xdr:colOff>
      <xdr:row>8</xdr:row>
      <xdr:rowOff>0</xdr:rowOff>
    </xdr:from>
    <xdr:to>
      <xdr:col>1</xdr:col>
      <xdr:colOff>4513580</xdr:colOff>
      <xdr:row>9</xdr:row>
      <xdr:rowOff>1181100</xdr:rowOff>
    </xdr:to>
    <xdr:pic>
      <xdr:nvPicPr>
        <xdr:cNvPr id="5" name="Grafik 4">
          <a:extLst>
            <a:ext uri="{FF2B5EF4-FFF2-40B4-BE49-F238E27FC236}">
              <a16:creationId xmlns:a16="http://schemas.microsoft.com/office/drawing/2014/main" id="{8A796BB8-8197-4BD7-8CC4-F7F3A840D3B1}"/>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2875" y="3867150"/>
          <a:ext cx="4513580" cy="1638300"/>
        </a:xfrm>
        <a:prstGeom prst="rect">
          <a:avLst/>
        </a:prstGeom>
        <a:noFill/>
        <a:ln>
          <a:noFill/>
        </a:ln>
      </xdr:spPr>
    </xdr:pic>
    <xdr:clientData/>
  </xdr:twoCellAnchor>
</xdr:wsDr>
</file>

<file path=xl/drawings/drawing25.xml><?xml version="1.0" encoding="utf-8"?>
<xdr:wsDr xmlns:xdr="http://schemas.openxmlformats.org/drawingml/2006/spreadsheetDrawing" xmlns:a="http://schemas.openxmlformats.org/drawingml/2006/main">
  <xdr:twoCellAnchor>
    <xdr:from>
      <xdr:col>0</xdr:col>
      <xdr:colOff>0</xdr:colOff>
      <xdr:row>2</xdr:row>
      <xdr:rowOff>0</xdr:rowOff>
    </xdr:from>
    <xdr:to>
      <xdr:col>1</xdr:col>
      <xdr:colOff>171450</xdr:colOff>
      <xdr:row>3</xdr:row>
      <xdr:rowOff>38100</xdr:rowOff>
    </xdr:to>
    <xdr:sp macro="" textlink="">
      <xdr:nvSpPr>
        <xdr:cNvPr id="2" name="Inhalt">
          <a:hlinkClick xmlns:r="http://schemas.openxmlformats.org/officeDocument/2006/relationships" r:id="rId1"/>
          <a:extLst>
            <a:ext uri="{FF2B5EF4-FFF2-40B4-BE49-F238E27FC236}">
              <a16:creationId xmlns:a16="http://schemas.microsoft.com/office/drawing/2014/main" id="{F82749A2-1DDD-4C5B-A908-BFFCF84EF4C0}"/>
            </a:ext>
          </a:extLst>
        </xdr:cNvPr>
        <xdr:cNvSpPr txBox="1"/>
      </xdr:nvSpPr>
      <xdr:spPr>
        <a:xfrm>
          <a:off x="0" y="3810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6.xml><?xml version="1.0" encoding="utf-8"?>
<xdr:wsDr xmlns:xdr="http://schemas.openxmlformats.org/drawingml/2006/spreadsheetDrawing" xmlns:a="http://schemas.openxmlformats.org/drawingml/2006/main">
  <xdr:oneCellAnchor>
    <xdr:from>
      <xdr:col>0</xdr:col>
      <xdr:colOff>60960</xdr:colOff>
      <xdr:row>0</xdr:row>
      <xdr:rowOff>38100</xdr:rowOff>
    </xdr:from>
    <xdr:ext cx="1785486" cy="382137"/>
    <xdr:pic>
      <xdr:nvPicPr>
        <xdr:cNvPr id="2" name="BA-Logo">
          <a:extLst>
            <a:ext uri="{FF2B5EF4-FFF2-40B4-BE49-F238E27FC236}">
              <a16:creationId xmlns:a16="http://schemas.microsoft.com/office/drawing/2014/main" id="{CAEDD9C6-54A5-41F4-995D-429EFC77D9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8100"/>
          <a:ext cx="1785486" cy="382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2</xdr:col>
      <xdr:colOff>600075</xdr:colOff>
      <xdr:row>1</xdr:row>
      <xdr:rowOff>0</xdr:rowOff>
    </xdr:to>
    <xdr:pic>
      <xdr:nvPicPr>
        <xdr:cNvPr id="2" name="Picture 3" descr="Statistik-4c-200">
          <a:extLst>
            <a:ext uri="{FF2B5EF4-FFF2-40B4-BE49-F238E27FC236}">
              <a16:creationId xmlns:a16="http://schemas.microsoft.com/office/drawing/2014/main" id="{5022E996-599A-45F5-8734-A6DA9135C4C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38100"/>
          <a:ext cx="1905000" cy="39052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2</xdr:col>
      <xdr:colOff>419100</xdr:colOff>
      <xdr:row>0</xdr:row>
      <xdr:rowOff>400050</xdr:rowOff>
    </xdr:to>
    <xdr:pic>
      <xdr:nvPicPr>
        <xdr:cNvPr id="2" name="rot" descr="Statistik-4c-200">
          <a:extLst>
            <a:ext uri="{FF2B5EF4-FFF2-40B4-BE49-F238E27FC236}">
              <a16:creationId xmlns:a16="http://schemas.microsoft.com/office/drawing/2014/main" id="{59C374AC-0C14-4C45-8168-555AA8C76C7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editAs="oneCell">
    <xdr:from>
      <xdr:col>0</xdr:col>
      <xdr:colOff>19050</xdr:colOff>
      <xdr:row>0</xdr:row>
      <xdr:rowOff>9525</xdr:rowOff>
    </xdr:from>
    <xdr:to>
      <xdr:col>2</xdr:col>
      <xdr:colOff>419100</xdr:colOff>
      <xdr:row>0</xdr:row>
      <xdr:rowOff>400050</xdr:rowOff>
    </xdr:to>
    <xdr:pic>
      <xdr:nvPicPr>
        <xdr:cNvPr id="3" name="rot" descr="Statistik-4c-200">
          <a:extLst>
            <a:ext uri="{FF2B5EF4-FFF2-40B4-BE49-F238E27FC236}">
              <a16:creationId xmlns:a16="http://schemas.microsoft.com/office/drawing/2014/main" id="{2A037DCA-9DA5-471D-A1CA-89FC3AFA057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8</xdr:col>
      <xdr:colOff>22225</xdr:colOff>
      <xdr:row>1</xdr:row>
      <xdr:rowOff>66675</xdr:rowOff>
    </xdr:from>
    <xdr:to>
      <xdr:col>9</xdr:col>
      <xdr:colOff>593725</xdr:colOff>
      <xdr:row>2</xdr:row>
      <xdr:rowOff>219075</xdr:rowOff>
    </xdr:to>
    <xdr:sp macro="" textlink="">
      <xdr:nvSpPr>
        <xdr:cNvPr id="4" name="Inhalt">
          <a:hlinkClick xmlns:r="http://schemas.openxmlformats.org/officeDocument/2006/relationships" r:id="rId2"/>
          <a:extLst>
            <a:ext uri="{FF2B5EF4-FFF2-40B4-BE49-F238E27FC236}">
              <a16:creationId xmlns:a16="http://schemas.microsoft.com/office/drawing/2014/main" id="{2A3346EA-C669-4366-A469-E97C87675416}"/>
            </a:ext>
          </a:extLst>
        </xdr:cNvPr>
        <xdr:cNvSpPr txBox="1"/>
      </xdr:nvSpPr>
      <xdr:spPr>
        <a:xfrm>
          <a:off x="5213350" y="5334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twoCellAnchor editAs="oneCell">
    <xdr:from>
      <xdr:col>0</xdr:col>
      <xdr:colOff>19050</xdr:colOff>
      <xdr:row>0</xdr:row>
      <xdr:rowOff>9525</xdr:rowOff>
    </xdr:from>
    <xdr:to>
      <xdr:col>2</xdr:col>
      <xdr:colOff>419100</xdr:colOff>
      <xdr:row>0</xdr:row>
      <xdr:rowOff>400050</xdr:rowOff>
    </xdr:to>
    <xdr:pic>
      <xdr:nvPicPr>
        <xdr:cNvPr id="5" name="rot" descr="Statistik-4c-200">
          <a:extLst>
            <a:ext uri="{FF2B5EF4-FFF2-40B4-BE49-F238E27FC236}">
              <a16:creationId xmlns:a16="http://schemas.microsoft.com/office/drawing/2014/main" id="{DA06B709-58EE-4AFE-88CF-EA98FF72A78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3</xdr:col>
      <xdr:colOff>0</xdr:colOff>
      <xdr:row>7</xdr:row>
      <xdr:rowOff>95250</xdr:rowOff>
    </xdr:from>
    <xdr:to>
      <xdr:col>5</xdr:col>
      <xdr:colOff>990600</xdr:colOff>
      <xdr:row>12</xdr:row>
      <xdr:rowOff>47625</xdr:rowOff>
    </xdr:to>
    <xdr:graphicFrame macro="">
      <xdr:nvGraphicFramePr>
        <xdr:cNvPr id="2" name="Chart 11">
          <a:extLst>
            <a:ext uri="{FF2B5EF4-FFF2-40B4-BE49-F238E27FC236}">
              <a16:creationId xmlns:a16="http://schemas.microsoft.com/office/drawing/2014/main" id="{D9E5014C-9843-4838-8E2D-719D9FB4FA1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0</xdr:colOff>
      <xdr:row>7</xdr:row>
      <xdr:rowOff>95250</xdr:rowOff>
    </xdr:from>
    <xdr:to>
      <xdr:col>8</xdr:col>
      <xdr:colOff>990600</xdr:colOff>
      <xdr:row>12</xdr:row>
      <xdr:rowOff>47625</xdr:rowOff>
    </xdr:to>
    <xdr:graphicFrame macro="">
      <xdr:nvGraphicFramePr>
        <xdr:cNvPr id="3" name="Chart 12">
          <a:extLst>
            <a:ext uri="{FF2B5EF4-FFF2-40B4-BE49-F238E27FC236}">
              <a16:creationId xmlns:a16="http://schemas.microsoft.com/office/drawing/2014/main" id="{92F71A3F-2DA5-4FBE-B2CE-7B038454A27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0</xdr:colOff>
      <xdr:row>14</xdr:row>
      <xdr:rowOff>38100</xdr:rowOff>
    </xdr:from>
    <xdr:to>
      <xdr:col>5</xdr:col>
      <xdr:colOff>990600</xdr:colOff>
      <xdr:row>43</xdr:row>
      <xdr:rowOff>19050</xdr:rowOff>
    </xdr:to>
    <xdr:graphicFrame macro="">
      <xdr:nvGraphicFramePr>
        <xdr:cNvPr id="4" name="Chart 13">
          <a:extLst>
            <a:ext uri="{FF2B5EF4-FFF2-40B4-BE49-F238E27FC236}">
              <a16:creationId xmlns:a16="http://schemas.microsoft.com/office/drawing/2014/main" id="{15D8F880-3868-4CA5-A18C-28623ADDB80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9525</xdr:colOff>
      <xdr:row>14</xdr:row>
      <xdr:rowOff>38100</xdr:rowOff>
    </xdr:from>
    <xdr:to>
      <xdr:col>8</xdr:col>
      <xdr:colOff>990600</xdr:colOff>
      <xdr:row>43</xdr:row>
      <xdr:rowOff>19050</xdr:rowOff>
    </xdr:to>
    <xdr:graphicFrame macro="">
      <xdr:nvGraphicFramePr>
        <xdr:cNvPr id="5" name="Chart 14">
          <a:extLst>
            <a:ext uri="{FF2B5EF4-FFF2-40B4-BE49-F238E27FC236}">
              <a16:creationId xmlns:a16="http://schemas.microsoft.com/office/drawing/2014/main" id="{FB31B52B-39CC-4CEE-BE5C-05D5670EBC3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19050</xdr:colOff>
      <xdr:row>0</xdr:row>
      <xdr:rowOff>9525</xdr:rowOff>
    </xdr:from>
    <xdr:to>
      <xdr:col>1</xdr:col>
      <xdr:colOff>1257300</xdr:colOff>
      <xdr:row>0</xdr:row>
      <xdr:rowOff>400050</xdr:rowOff>
    </xdr:to>
    <xdr:pic>
      <xdr:nvPicPr>
        <xdr:cNvPr id="6" name="rot" descr="Statistik-4c-200">
          <a:extLst>
            <a:ext uri="{FF2B5EF4-FFF2-40B4-BE49-F238E27FC236}">
              <a16:creationId xmlns:a16="http://schemas.microsoft.com/office/drawing/2014/main" id="{DDFA92FB-F54C-407E-B093-BDE0000A10F8}"/>
            </a:ext>
          </a:extLst>
        </xdr:cNvPr>
        <xdr:cNvPicPr>
          <a:picLocks noChangeAspect="1" noChangeArrowheads="1"/>
        </xdr:cNvPicPr>
      </xdr:nvPicPr>
      <xdr:blipFill>
        <a:blip xmlns:r="http://schemas.openxmlformats.org/officeDocument/2006/relationships" r:embed="rId5"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7</xdr:col>
      <xdr:colOff>755650</xdr:colOff>
      <xdr:row>2</xdr:row>
      <xdr:rowOff>0</xdr:rowOff>
    </xdr:from>
    <xdr:to>
      <xdr:col>8</xdr:col>
      <xdr:colOff>974725</xdr:colOff>
      <xdr:row>3</xdr:row>
      <xdr:rowOff>38100</xdr:rowOff>
    </xdr:to>
    <xdr:sp macro="" textlink="">
      <xdr:nvSpPr>
        <xdr:cNvPr id="7" name="Inhalt">
          <a:hlinkClick xmlns:r="http://schemas.openxmlformats.org/officeDocument/2006/relationships" r:id="rId6"/>
          <a:extLst>
            <a:ext uri="{FF2B5EF4-FFF2-40B4-BE49-F238E27FC236}">
              <a16:creationId xmlns:a16="http://schemas.microsoft.com/office/drawing/2014/main" id="{D1F10379-62C8-4A25-9E72-7822F0D36AB2}"/>
            </a:ext>
          </a:extLst>
        </xdr:cNvPr>
        <xdr:cNvSpPr txBox="1"/>
      </xdr:nvSpPr>
      <xdr:spPr>
        <a:xfrm>
          <a:off x="8004175" y="542925"/>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6.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2</xdr:col>
      <xdr:colOff>428625</xdr:colOff>
      <xdr:row>0</xdr:row>
      <xdr:rowOff>400050</xdr:rowOff>
    </xdr:to>
    <xdr:pic>
      <xdr:nvPicPr>
        <xdr:cNvPr id="2" name="rot" descr="Statistik-4c-200">
          <a:extLst>
            <a:ext uri="{FF2B5EF4-FFF2-40B4-BE49-F238E27FC236}">
              <a16:creationId xmlns:a16="http://schemas.microsoft.com/office/drawing/2014/main" id="{85C83F89-E625-4D9B-A38D-4926A8E999A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8</xdr:col>
      <xdr:colOff>12700</xdr:colOff>
      <xdr:row>1</xdr:row>
      <xdr:rowOff>28575</xdr:rowOff>
    </xdr:from>
    <xdr:to>
      <xdr:col>9</xdr:col>
      <xdr:colOff>584200</xdr:colOff>
      <xdr:row>2</xdr:row>
      <xdr:rowOff>180975</xdr:rowOff>
    </xdr:to>
    <xdr:sp macro="" textlink="">
      <xdr:nvSpPr>
        <xdr:cNvPr id="3" name="Inhalt">
          <a:hlinkClick xmlns:r="http://schemas.openxmlformats.org/officeDocument/2006/relationships" r:id="rId2"/>
          <a:extLst>
            <a:ext uri="{FF2B5EF4-FFF2-40B4-BE49-F238E27FC236}">
              <a16:creationId xmlns:a16="http://schemas.microsoft.com/office/drawing/2014/main" id="{B162266E-D871-4402-8067-00F23D03808F}"/>
            </a:ext>
          </a:extLst>
        </xdr:cNvPr>
        <xdr:cNvSpPr txBox="1"/>
      </xdr:nvSpPr>
      <xdr:spPr>
        <a:xfrm>
          <a:off x="5194300" y="4953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3</xdr:col>
      <xdr:colOff>1085850</xdr:colOff>
      <xdr:row>0</xdr:row>
      <xdr:rowOff>400050</xdr:rowOff>
    </xdr:to>
    <xdr:pic>
      <xdr:nvPicPr>
        <xdr:cNvPr id="2" name="rot" descr="Statistik-4c-200">
          <a:extLst>
            <a:ext uri="{FF2B5EF4-FFF2-40B4-BE49-F238E27FC236}">
              <a16:creationId xmlns:a16="http://schemas.microsoft.com/office/drawing/2014/main" id="{5443BF8E-5F33-4E9F-BC15-792E36D7B99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10</xdr:col>
      <xdr:colOff>12700</xdr:colOff>
      <xdr:row>2</xdr:row>
      <xdr:rowOff>9525</xdr:rowOff>
    </xdr:from>
    <xdr:to>
      <xdr:col>11</xdr:col>
      <xdr:colOff>584200</xdr:colOff>
      <xdr:row>2</xdr:row>
      <xdr:rowOff>238125</xdr:rowOff>
    </xdr:to>
    <xdr:sp macro="" textlink="">
      <xdr:nvSpPr>
        <xdr:cNvPr id="3" name="Inhalt">
          <a:hlinkClick xmlns:r="http://schemas.openxmlformats.org/officeDocument/2006/relationships" r:id="rId2"/>
          <a:extLst>
            <a:ext uri="{FF2B5EF4-FFF2-40B4-BE49-F238E27FC236}">
              <a16:creationId xmlns:a16="http://schemas.microsoft.com/office/drawing/2014/main" id="{2B02A0B7-819C-42BC-ADC5-2ADAA0C3D36D}"/>
            </a:ext>
          </a:extLst>
        </xdr:cNvPr>
        <xdr:cNvSpPr txBox="1"/>
      </xdr:nvSpPr>
      <xdr:spPr>
        <a:xfrm>
          <a:off x="6642100" y="619125"/>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1276350</xdr:colOff>
      <xdr:row>0</xdr:row>
      <xdr:rowOff>400050</xdr:rowOff>
    </xdr:to>
    <xdr:pic>
      <xdr:nvPicPr>
        <xdr:cNvPr id="2" name="rot" descr="Statistik-4c-200">
          <a:extLst>
            <a:ext uri="{FF2B5EF4-FFF2-40B4-BE49-F238E27FC236}">
              <a16:creationId xmlns:a16="http://schemas.microsoft.com/office/drawing/2014/main" id="{25125CFE-AF64-45EC-84E9-E5016D8542E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7</xdr:col>
      <xdr:colOff>622300</xdr:colOff>
      <xdr:row>2</xdr:row>
      <xdr:rowOff>0</xdr:rowOff>
    </xdr:from>
    <xdr:to>
      <xdr:col>9</xdr:col>
      <xdr:colOff>546100</xdr:colOff>
      <xdr:row>2</xdr:row>
      <xdr:rowOff>228600</xdr:rowOff>
    </xdr:to>
    <xdr:sp macro="" textlink="">
      <xdr:nvSpPr>
        <xdr:cNvPr id="3" name="Inhalt">
          <a:hlinkClick xmlns:r="http://schemas.openxmlformats.org/officeDocument/2006/relationships" r:id="rId2"/>
          <a:extLst>
            <a:ext uri="{FF2B5EF4-FFF2-40B4-BE49-F238E27FC236}">
              <a16:creationId xmlns:a16="http://schemas.microsoft.com/office/drawing/2014/main" id="{69BCC96E-10B2-4F5B-A6AD-F1C069A8342B}"/>
            </a:ext>
          </a:extLst>
        </xdr:cNvPr>
        <xdr:cNvSpPr txBox="1"/>
      </xdr:nvSpPr>
      <xdr:spPr>
        <a:xfrm>
          <a:off x="7556500" y="6096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9.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1476375</xdr:colOff>
      <xdr:row>0</xdr:row>
      <xdr:rowOff>400050</xdr:rowOff>
    </xdr:to>
    <xdr:pic>
      <xdr:nvPicPr>
        <xdr:cNvPr id="2" name="rot" descr="Statistik-4c-200">
          <a:extLst>
            <a:ext uri="{FF2B5EF4-FFF2-40B4-BE49-F238E27FC236}">
              <a16:creationId xmlns:a16="http://schemas.microsoft.com/office/drawing/2014/main" id="{4B763BB1-2346-41AC-8737-F5BABD1A9DA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8</xdr:col>
      <xdr:colOff>612775</xdr:colOff>
      <xdr:row>2</xdr:row>
      <xdr:rowOff>9525</xdr:rowOff>
    </xdr:from>
    <xdr:to>
      <xdr:col>10</xdr:col>
      <xdr:colOff>536575</xdr:colOff>
      <xdr:row>2</xdr:row>
      <xdr:rowOff>238125</xdr:rowOff>
    </xdr:to>
    <xdr:sp macro="" textlink="">
      <xdr:nvSpPr>
        <xdr:cNvPr id="3" name="Inhalt">
          <a:hlinkClick xmlns:r="http://schemas.openxmlformats.org/officeDocument/2006/relationships" r:id="rId2"/>
          <a:extLst>
            <a:ext uri="{FF2B5EF4-FFF2-40B4-BE49-F238E27FC236}">
              <a16:creationId xmlns:a16="http://schemas.microsoft.com/office/drawing/2014/main" id="{DFCA65C6-D3D7-41B9-9623-1E63C35A8291}"/>
            </a:ext>
          </a:extLst>
        </xdr:cNvPr>
        <xdr:cNvSpPr txBox="1"/>
      </xdr:nvSpPr>
      <xdr:spPr>
        <a:xfrm>
          <a:off x="6327775" y="619125"/>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istik.arbeitsagentur.de/" TargetMode="External"/><Relationship Id="rId7" Type="http://schemas.openxmlformats.org/officeDocument/2006/relationships/drawing" Target="../drawings/drawing2.xml"/><Relationship Id="rId2" Type="http://schemas.openxmlformats.org/officeDocument/2006/relationships/hyperlink" Target="https://statistik.arbeitsagentur.de/DE/Home/Service/Impressum/impressum_node.html;jsessionid=9F101EB9A89794EB06678A9C714EA454" TargetMode="External"/><Relationship Id="rId1" Type="http://schemas.openxmlformats.org/officeDocument/2006/relationships/hyperlink" Target="https://statistik.arbeitsagentur.de/" TargetMode="External"/><Relationship Id="rId6" Type="http://schemas.openxmlformats.org/officeDocument/2006/relationships/printerSettings" Target="../printerSettings/printerSettings2.bin"/><Relationship Id="rId5" Type="http://schemas.openxmlformats.org/officeDocument/2006/relationships/hyperlink" Target="mailto:Statistik-Service-Suedost@arbeitsagentur.de" TargetMode="External"/><Relationship Id="rId4" Type="http://schemas.openxmlformats.org/officeDocument/2006/relationships/hyperlink" Target="mailto:Statistik-Service-Ost@arbeitsagentur.de" TargetMode="External"/></Relationships>
</file>

<file path=xl/worksheets/_rels/sheet20.xml.rels><?xml version="1.0" encoding="UTF-8" standalone="yes"?>
<Relationships xmlns="http://schemas.openxmlformats.org/package/2006/relationships"><Relationship Id="rId3" Type="http://schemas.openxmlformats.org/officeDocument/2006/relationships/hyperlink" Target="https://statistik.arbeitsagentur.de/DE/Statischer-Content/Grundlagen/Klassifikationen/Klassifikation-der-Berufe/KldB2010-Fassung2020/Arbeitsmittel/Generische-Publikationen/Berufsaggregate/Handwerksberufe-Aggregat.pdf?__blob=publicationFile&amp;v=4" TargetMode="External"/><Relationship Id="rId7" Type="http://schemas.openxmlformats.org/officeDocument/2006/relationships/drawing" Target="../drawings/drawing20.xml"/><Relationship Id="rId2" Type="http://schemas.openxmlformats.org/officeDocument/2006/relationships/hyperlink" Target="https://statistik.arbeitsagentur.de/DE/Statischer-Content/Grundlagen/Klassifikationen/Klassifikation-der-Berufe/KldB2010-Fassung2020/Arbeitsmittel/Generische-Publikationen/Berufsaggregate/Bauberufe-Aggregat.pdf?__blob=publicationFile&amp;v=5" TargetMode="External"/><Relationship Id="rId1" Type="http://schemas.openxmlformats.org/officeDocument/2006/relationships/hyperlink" Target="https://statistik.arbeitsagentur.de/DE/Navigation/Grundlagen/Klassifikationen/Klassifikation-der-Berufe/Klassifikation-der-Berufe-Nav.html" TargetMode="External"/><Relationship Id="rId6" Type="http://schemas.openxmlformats.org/officeDocument/2006/relationships/printerSettings" Target="../printerSettings/printerSettings20.bin"/><Relationship Id="rId5" Type="http://schemas.openxmlformats.org/officeDocument/2006/relationships/hyperlink" Target="https://statistik.arbeitsagentur.de/DE/Statischer-Content/Grundlagen/Klassifikationen/Klassifikation-der-Berufe/KldB2010-Fassung2020/Arbeitsmittel/Generische-Publikationen/Berufsaggregate/MINT-Berufe-Aggregat.pdf?__blob=publicationFile&amp;v=9" TargetMode="External"/><Relationship Id="rId4" Type="http://schemas.openxmlformats.org/officeDocument/2006/relationships/hyperlink" Target="https://statistik.arbeitsagentur.de/DE/Statischer-Content/Grundlagen/Klassifikationen/Klassifikation-der-Berufe/KldB2010-Fassung2020/Arbeitsmittel/Generische-Publikationen/Berufsaggregate/Ingenieur-Aggregat.pdf?__blob=publicationFile&amp;v=4" TargetMode="External"/></Relationships>
</file>

<file path=xl/worksheets/_rels/sheet21.xml.rels><?xml version="1.0" encoding="UTF-8" standalone="yes"?>
<Relationships xmlns="http://schemas.openxmlformats.org/package/2006/relationships"><Relationship Id="rId3" Type="http://schemas.openxmlformats.org/officeDocument/2006/relationships/drawing" Target="../drawings/drawing21.xml"/><Relationship Id="rId2" Type="http://schemas.openxmlformats.org/officeDocument/2006/relationships/printerSettings" Target="../printerSettings/printerSettings21.bin"/><Relationship Id="rId1" Type="http://schemas.openxmlformats.org/officeDocument/2006/relationships/hyperlink" Target="https://statistik.arbeitsagentur.de/DE/Statischer-Content/Grundlagen/Methodik-Qualitaet/Methodenberichte/Beschaeftigungsstatistik/Generische-Publikationen/Methodenbericht-Befristete-Beschaeftigung.pdf?__blob=publicationFile" TargetMode="External"/></Relationships>
</file>

<file path=xl/worksheets/_rels/sheet22.xml.rels><?xml version="1.0" encoding="UTF-8" standalone="yes"?>
<Relationships xmlns="http://schemas.openxmlformats.org/package/2006/relationships"><Relationship Id="rId3" Type="http://schemas.openxmlformats.org/officeDocument/2006/relationships/drawing" Target="../drawings/drawing22.xml"/><Relationship Id="rId2" Type="http://schemas.openxmlformats.org/officeDocument/2006/relationships/printerSettings" Target="../printerSettings/printerSettings22.bin"/><Relationship Id="rId1" Type="http://schemas.openxmlformats.org/officeDocument/2006/relationships/hyperlink" Target="https://statistik.arbeitsagentur.de/DE/Statischer-Content/Grundlagen/Methodik-Qualitaet/Qualitaetsberichte/Generische-Publikationen/Qualitaetsbericht-Statistik-Beschaeftigung.pdf?__blob=publicationFile" TargetMode="External"/></Relationships>
</file>

<file path=xl/worksheets/_rels/sheet23.xml.rels><?xml version="1.0" encoding="UTF-8" standalone="yes"?>
<Relationships xmlns="http://schemas.openxmlformats.org/package/2006/relationships"><Relationship Id="rId3" Type="http://schemas.openxmlformats.org/officeDocument/2006/relationships/hyperlink" Target="https://statistik.arbeitsagentur.de/DE/Statischer-Content/Grundlagen/Methodik-Qualitaet/Methodenberichte/Beschaeftigungsstatistik/Generische-Publikationen/Methodenbericht-Partielle-Revision-2023.pdf;jsessionid=BAA51E667C78C2E98EC6637EDC338E95?__blob=publicationFile&amp;v=3" TargetMode="External"/><Relationship Id="rId2" Type="http://schemas.openxmlformats.org/officeDocument/2006/relationships/hyperlink" Target="https://statistik.arbeitsagentur.de/DE/Statischer-Content/Grundlagen/Methodik-Qualitaet/Methodenberichte/Beschaeftigungsstatistik/Generische-Publikationen/Methodenbericht-Beschaeftigungsstatistik-Revision-2014.pdf?__blob=publicationFile" TargetMode="External"/><Relationship Id="rId1" Type="http://schemas.openxmlformats.org/officeDocument/2006/relationships/hyperlink" Target="https://statistik.arbeitsagentur.de/DE/Statischer-Content/Grundlagen/Methodik-Qualitaet/Methodenberichte/Beschaeftigungsstatistik/Generische-Publikationen/Methodenbericht-Revision-der-Beschaeftigungsstatistik-2017.pdf?__blob=publicationFile" TargetMode="External"/><Relationship Id="rId5" Type="http://schemas.openxmlformats.org/officeDocument/2006/relationships/drawing" Target="../drawings/drawing23.xml"/><Relationship Id="rId4"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drawing" Target="../drawings/drawing24.xml"/><Relationship Id="rId2" Type="http://schemas.openxmlformats.org/officeDocument/2006/relationships/printerSettings" Target="../printerSettings/printerSettings24.bin"/><Relationship Id="rId1" Type="http://schemas.openxmlformats.org/officeDocument/2006/relationships/hyperlink" Target="https://statistik.arbeitsagentur.de/DE/Statischer-Content/Grundlagen/Methodik-Qualitaet/Qualitaetsberichte/Generische-Publikationen/Qualitaetsbericht-Statistik-Beschaeftigung.pdf?__blob=publicationFile&amp;v=10" TargetMode="External"/></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Beschaeftigung/Beschaeftigung-Nav.html?mtm_campaign=Bericht" TargetMode="External"/><Relationship Id="rId13" Type="http://schemas.openxmlformats.org/officeDocument/2006/relationships/hyperlink" Target="https://statistik.arbeitsagentur.de/DE/Navigation/Statistiken/Fachstatistiken/Leistungen-SGBIII/Leistungen-SGBIII-Nav.html?mtm_campaign=Bericht" TargetMode="External"/><Relationship Id="rId18" Type="http://schemas.openxmlformats.org/officeDocument/2006/relationships/hyperlink" Target="https://statistik.arbeitsagentur.de/DE/Navigation/Statistiken/Themen-im-Fokus/Entgelt/Entgelt-Nav.html?mtm_campaign=Bericht" TargetMode="External"/><Relationship Id="rId26" Type="http://schemas.openxmlformats.org/officeDocument/2006/relationships/hyperlink" Target="https://statistik.arbeitsagentur.de/DE/Navigation/Statistiken/Themen-im-Fokus/Wirtschaftszweige/Wirtschaftszweige-Nav.html?mtm_campaign=Bericht" TargetMode="External"/><Relationship Id="rId3" Type="http://schemas.openxmlformats.org/officeDocument/2006/relationships/hyperlink" Target="https://statistik.arbeitsagentur.de/DE/Statischer-Content/Grundlagen/Definitionen/Generische-Publikationen/Abkuerzungsverzeichnis.pdf" TargetMode="External"/><Relationship Id="rId21" Type="http://schemas.openxmlformats.org/officeDocument/2006/relationships/hyperlink" Target="https://statistik.arbeitsagentur.de/DE/Navigation/Statistiken/Themen-im-Fokus/Frauen-und-Maenner/Frauen-und-Maenner-Nav.html?mtm_campaign=Bericht" TargetMode="External"/><Relationship Id="rId34" Type="http://schemas.openxmlformats.org/officeDocument/2006/relationships/drawing" Target="../drawings/drawing26.xml"/><Relationship Id="rId7" Type="http://schemas.openxmlformats.org/officeDocument/2006/relationships/hyperlink" Target="https://statistik.arbeitsagentur.de/DE/Navigation/Statistiken/Fachstatistiken/Ausbildungsmarkt/Ausbildungsmarkt-Nav.html?mtm_campaign=Bericht" TargetMode="External"/><Relationship Id="rId12"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7" Type="http://schemas.openxmlformats.org/officeDocument/2006/relationships/hyperlink" Target="https://statistik.arbeitsagentur.de/DE/Navigation/Statistiken/Themen-im-Fokus/Eingliederungsbilanzen/Eingliederungsbilanzen-Nav.html?mtm_campaign=Bericht" TargetMode="External"/><Relationship Id="rId25" Type="http://schemas.openxmlformats.org/officeDocument/2006/relationships/hyperlink" Target="https://statistik.arbeitsagentur.de/DE/Navigation/Statistiken/Themen-im-Fokus/Regionale-Mobilitaet/Regionale-Mobilitaet-Nav.html?mtm_campaign=Bericht" TargetMode="External"/><Relationship Id="rId33" Type="http://schemas.openxmlformats.org/officeDocument/2006/relationships/printerSettings" Target="../printerSettings/printerSettings26.bin"/><Relationship Id="rId2" Type="http://schemas.openxmlformats.org/officeDocument/2006/relationships/hyperlink" Target="https://statistik.arbeitsagentur.de/DE/Navigation/Grundlagen/Definitionen/Glossar/Glossar-Nav.html" TargetMode="External"/><Relationship Id="rId16" Type="http://schemas.openxmlformats.org/officeDocument/2006/relationships/hyperlink" Target="https://statistik.arbeitsagentur.de/DE/Navigation/Statistiken/Themen-im-Fokus/Demografie/Demografie-Nav.html?mtm_campaign=Bericht" TargetMode="External"/><Relationship Id="rId20" Type="http://schemas.openxmlformats.org/officeDocument/2006/relationships/hyperlink" Target="https://statistik.arbeitsagentur.de/DE/Navigation/Statistiken/Themen-im-Fokus/Familien-Kinder/Familien-und-Kinder-Nav.html?mtm_campaign=Bericht" TargetMode="External"/><Relationship Id="rId29" Type="http://schemas.openxmlformats.org/officeDocument/2006/relationships/hyperlink" Target="https://statistik.arbeitsagentur.de/DE/Navigation/Statistiken/Themen-im-Fokus/Juengere/Juengere-Nav.html?mtm_campaign=Bericht"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1" Type="http://schemas.openxmlformats.org/officeDocument/2006/relationships/hyperlink" Target="https://statistik.arbeitsagentur.de/DE/Navigation/Statistiken/Fachstatistiken/Gemeldete-Arbeitsstellen/Gemeldete-Arbeitsstellen-Nav.html?mtm_campaign=Bericht" TargetMode="External"/><Relationship Id="rId24" Type="http://schemas.openxmlformats.org/officeDocument/2006/relationships/hyperlink" Target="https://statistik.arbeitsagentur.de/DE/Navigation/Statistiken/Themen-im-Fokus/Migration/Migration-Nav.html?mtm_campaign=Bericht" TargetMode="External"/><Relationship Id="rId32" Type="http://schemas.openxmlformats.org/officeDocument/2006/relationships/hyperlink" Target="https://statistik.arbeitsagentur.de/DE/Navigation/Statistiken/Themen-im-Fokus/Transformation/Transformation-Nav.html?mtm_campaign=Bericht" TargetMode="External"/><Relationship Id="rId5" Type="http://schemas.openxmlformats.org/officeDocument/2006/relationships/hyperlink" Target="https://statistik.arbeitsagentur.de/DE/Navigation/Grundlagen/Methodik-Qualitaet/Qualitaetsberichte/Qualitaetsberichte-Nav.html?mtm_campaign=Bericht" TargetMode="External"/><Relationship Id="rId15" Type="http://schemas.openxmlformats.org/officeDocument/2006/relationships/hyperlink" Target="https://statistik.arbeitsagentur.de/DE/Navigation/Statistiken/Themen-im-Fokus/Bildung/Bildung-Nav.html?mtm_campaign=Bericht" TargetMode="External"/><Relationship Id="rId23" Type="http://schemas.openxmlformats.org/officeDocument/2006/relationships/hyperlink" Target="https://statistik.arbeitsagentur.de/DE/Navigation/Statistiken/Themen-im-Fokus/Menschen-mit-Behinderungen/Menschen-mit-Behinderungen-Nav.html?mtm_campaign=Bericht" TargetMode="External"/><Relationship Id="rId28" Type="http://schemas.openxmlformats.org/officeDocument/2006/relationships/hyperlink" Target="https://statistik.arbeitsagentur.de/DE/Navigation/Statistiken/Themen-im-Fokus/Juengere/Juengere-Nav.html?mtm_campaign=Bericht" TargetMode="External"/><Relationship Id="rId10"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9" Type="http://schemas.openxmlformats.org/officeDocument/2006/relationships/hyperlink" Target="https://statistik.arbeitsagentur.de/DE/Navigation/Statistiken/Themen-im-Fokus/Fachkraeftebedarf/Fachkraeftebedarf-Nav.html?mtm_campaign=Bericht" TargetMode="External"/><Relationship Id="rId31" Type="http://schemas.openxmlformats.org/officeDocument/2006/relationships/hyperlink" Target="https://statistik.arbeitsagentur.de/DE/Navigation/Grundlagen/Methodik-Qualitaet/Methodische-Hinweise/Meth-Hinweise-Nav.html?mtm_campaign=Bericht" TargetMode="External"/><Relationship Id="rId4" Type="http://schemas.openxmlformats.org/officeDocument/2006/relationships/hyperlink" Target="https://statistik.arbeitsagentur.de/DE/Statischer-Content/Grundlagen/Definitionen/Zeichenerklaerung.html?nn=2065302" TargetMode="External"/><Relationship Id="rId9" Type="http://schemas.openxmlformats.org/officeDocument/2006/relationships/hyperlink" Target="https://statistik.arbeitsagentur.de/DE/Navigation/Statistiken/Fachstatistiken/Einnahmen-Ausgaben/Einnahmen-Ausgaben-Nav.html?mtm_campaign=Bericht" TargetMode="External"/><Relationship Id="rId14" Type="http://schemas.openxmlformats.org/officeDocument/2006/relationships/hyperlink" Target="https://statistik.arbeitsagentur.de/DE/Navigation/Statistiken/Themen-im-Fokus/Berufe/Berufe-Nav.html?mtm_campaign=Bericht" TargetMode="External"/><Relationship Id="rId22" Type="http://schemas.openxmlformats.org/officeDocument/2006/relationships/hyperlink" Target="https://statistik.arbeitsagentur.de/DE/Navigation/Statistiken/Themen-im-Fokus/Langzeitarbeitslosigkeit/Langzeitarbeitslosigkeit-Nav.html?mtm_campaign=Bericht" TargetMode="External"/><Relationship Id="rId27" Type="http://schemas.openxmlformats.org/officeDocument/2006/relationships/hyperlink" Target="https://statistik.arbeitsagentur.de/DE/Navigation/Statistiken/Themen-im-Fokus/Zeitarbeit/Zeitarbeit-Nav.html?mtm_campaign=Bericht" TargetMode="External"/><Relationship Id="rId30" Type="http://schemas.openxmlformats.org/officeDocument/2006/relationships/hyperlink" Target="https://statistik.arbeitsagentur.de/DE/Navigation/Statistiken/Themen-im-Fokus/Ukraine-Krieg/Ukraine-Krieg-Nav.html?mtm_campaign=Bericht"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AC949A-8C72-4F3D-B47F-8F81E4E5FEF8}">
  <sheetPr codeName="Tabelle32">
    <pageSetUpPr fitToPage="1"/>
  </sheetPr>
  <dimension ref="A1"/>
  <sheetViews>
    <sheetView showGridLines="0" tabSelected="1" zoomScaleNormal="100" zoomScaleSheetLayoutView="100" workbookViewId="0"/>
  </sheetViews>
  <sheetFormatPr baseColWidth="10" defaultColWidth="11.42578125" defaultRowHeight="12.75" x14ac:dyDescent="0.2"/>
  <cols>
    <col min="8" max="8" width="26.85546875" customWidth="1"/>
  </cols>
  <sheetData/>
  <dataConsolidate/>
  <pageMargins left="0" right="0" top="0" bottom="0" header="0.15748031496062992" footer="0"/>
  <pageSetup paperSize="9" scale="87"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8BD990-92EB-48C1-A6EF-2D2C0E93718D}">
  <sheetPr codeName="Tabelle9">
    <pageSetUpPr fitToPage="1"/>
  </sheetPr>
  <dimension ref="A1:P200"/>
  <sheetViews>
    <sheetView showGridLines="0" zoomScaleNormal="100" workbookViewId="0"/>
  </sheetViews>
  <sheetFormatPr baseColWidth="10" defaultColWidth="8.85546875" defaultRowHeight="15.95" customHeight="1" x14ac:dyDescent="0.2"/>
  <cols>
    <col min="1" max="1" width="3.7109375" style="53" customWidth="1"/>
    <col min="2" max="2" width="24" style="53" customWidth="1"/>
    <col min="3" max="3" width="6.7109375" style="87" customWidth="1"/>
    <col min="4" max="9" width="9.7109375" style="120" customWidth="1"/>
    <col min="10" max="10" width="9.7109375" style="121" customWidth="1"/>
    <col min="11" max="11" width="9.7109375" style="53" customWidth="1"/>
    <col min="12" max="16384" width="8.85546875" style="53"/>
  </cols>
  <sheetData>
    <row r="1" spans="1:16" customFormat="1" ht="36.75" customHeight="1" x14ac:dyDescent="0.2">
      <c r="A1" s="32"/>
      <c r="B1" s="33"/>
      <c r="C1" s="33"/>
      <c r="D1" s="33"/>
      <c r="E1" s="33"/>
      <c r="F1" s="33"/>
      <c r="G1" s="33"/>
      <c r="H1" s="33"/>
      <c r="I1" s="33"/>
      <c r="J1" s="34" t="s">
        <v>38</v>
      </c>
    </row>
    <row r="2" spans="1:16" customFormat="1" ht="11.25" customHeight="1" x14ac:dyDescent="0.2">
      <c r="A2" s="35"/>
      <c r="B2" s="36"/>
      <c r="C2" s="36"/>
      <c r="D2" s="36"/>
      <c r="E2" s="36"/>
      <c r="F2" s="36"/>
      <c r="G2" s="36"/>
      <c r="H2" s="36"/>
      <c r="I2" s="36"/>
      <c r="J2" s="36"/>
    </row>
    <row r="3" spans="1:16" s="39" customFormat="1" ht="20.100000000000001" customHeight="1" x14ac:dyDescent="0.2">
      <c r="A3" s="38" t="s">
        <v>323</v>
      </c>
      <c r="B3" s="38"/>
      <c r="C3" s="38"/>
      <c r="D3" s="38"/>
      <c r="E3" s="38"/>
      <c r="F3" s="38"/>
      <c r="G3" s="38"/>
      <c r="H3" s="38"/>
      <c r="I3" s="38"/>
      <c r="J3" s="38"/>
      <c r="K3"/>
      <c r="L3"/>
      <c r="M3"/>
      <c r="N3"/>
      <c r="O3"/>
      <c r="P3"/>
    </row>
    <row r="4" spans="1:16" s="39" customFormat="1" ht="12" customHeight="1" x14ac:dyDescent="0.2">
      <c r="A4" s="41" t="s">
        <v>118</v>
      </c>
      <c r="B4" s="41"/>
      <c r="C4" s="41"/>
      <c r="D4" s="41"/>
      <c r="E4" s="41"/>
      <c r="F4" s="41"/>
      <c r="G4" s="41"/>
      <c r="H4" s="41"/>
      <c r="I4" s="41"/>
      <c r="J4" s="41"/>
      <c r="K4"/>
      <c r="L4"/>
      <c r="M4"/>
      <c r="N4"/>
      <c r="O4"/>
      <c r="P4"/>
    </row>
    <row r="5" spans="1:16" s="39" customFormat="1" ht="12" customHeight="1" x14ac:dyDescent="0.2">
      <c r="A5" s="41" t="s">
        <v>40</v>
      </c>
      <c r="B5" s="41"/>
      <c r="C5" s="41"/>
      <c r="D5" s="41"/>
      <c r="E5" s="206"/>
      <c r="F5" s="206"/>
      <c r="G5" s="206"/>
      <c r="H5" s="206"/>
      <c r="I5" s="206"/>
      <c r="J5" s="206"/>
      <c r="K5"/>
      <c r="L5"/>
      <c r="M5"/>
      <c r="N5"/>
      <c r="O5"/>
      <c r="P5"/>
    </row>
    <row r="6" spans="1:16" s="39" customFormat="1" ht="11.25" customHeight="1" x14ac:dyDescent="0.2">
      <c r="A6" s="186"/>
      <c r="B6" s="187"/>
      <c r="C6" s="187"/>
      <c r="D6" s="187"/>
      <c r="E6" s="187"/>
      <c r="F6" s="187"/>
      <c r="G6" s="187"/>
      <c r="H6" s="187"/>
      <c r="I6" s="187"/>
      <c r="J6" s="187"/>
      <c r="K6"/>
      <c r="L6"/>
      <c r="M6"/>
      <c r="N6"/>
      <c r="O6"/>
      <c r="P6"/>
    </row>
    <row r="7" spans="1:16" customFormat="1" ht="12" customHeight="1" x14ac:dyDescent="0.2">
      <c r="A7" s="45" t="s">
        <v>324</v>
      </c>
      <c r="B7" s="46"/>
      <c r="C7" s="47" t="s">
        <v>172</v>
      </c>
      <c r="D7" s="48" t="s">
        <v>325</v>
      </c>
      <c r="E7" s="49"/>
      <c r="F7" s="49"/>
      <c r="G7" s="49"/>
      <c r="H7" s="50"/>
      <c r="I7" s="51" t="s">
        <v>174</v>
      </c>
      <c r="J7" s="52"/>
    </row>
    <row r="8" spans="1:16" ht="21.75" customHeight="1" x14ac:dyDescent="0.2">
      <c r="A8" s="54"/>
      <c r="B8" s="55"/>
      <c r="C8" s="56"/>
      <c r="D8" s="57" t="s">
        <v>89</v>
      </c>
      <c r="E8" s="57" t="s">
        <v>90</v>
      </c>
      <c r="F8" s="57" t="s">
        <v>91</v>
      </c>
      <c r="G8" s="57" t="s">
        <v>92</v>
      </c>
      <c r="H8" s="57" t="s">
        <v>93</v>
      </c>
      <c r="I8" s="58"/>
      <c r="J8" s="59"/>
      <c r="K8"/>
      <c r="L8"/>
      <c r="M8"/>
      <c r="N8"/>
      <c r="O8"/>
      <c r="P8"/>
    </row>
    <row r="9" spans="1:16" ht="12" customHeight="1" x14ac:dyDescent="0.2">
      <c r="A9" s="54"/>
      <c r="B9" s="55"/>
      <c r="C9" s="56"/>
      <c r="D9" s="60"/>
      <c r="E9" s="60"/>
      <c r="F9" s="60"/>
      <c r="G9" s="60"/>
      <c r="H9" s="60"/>
      <c r="I9" s="61" t="s">
        <v>94</v>
      </c>
      <c r="J9" s="62" t="s">
        <v>95</v>
      </c>
      <c r="K9"/>
      <c r="L9"/>
      <c r="M9"/>
      <c r="N9"/>
      <c r="O9"/>
      <c r="P9"/>
    </row>
    <row r="10" spans="1:16" ht="12" customHeight="1" x14ac:dyDescent="0.2">
      <c r="A10" s="63"/>
      <c r="B10" s="64"/>
      <c r="C10" s="65"/>
      <c r="D10" s="66">
        <v>1</v>
      </c>
      <c r="E10" s="66">
        <v>2</v>
      </c>
      <c r="F10" s="66">
        <v>3</v>
      </c>
      <c r="G10" s="66">
        <v>4</v>
      </c>
      <c r="H10" s="66">
        <v>5</v>
      </c>
      <c r="I10" s="66">
        <v>6</v>
      </c>
      <c r="J10" s="66">
        <v>7</v>
      </c>
      <c r="K10"/>
      <c r="L10"/>
      <c r="M10"/>
      <c r="N10"/>
      <c r="O10"/>
      <c r="P10"/>
    </row>
    <row r="11" spans="1:16" ht="18" customHeight="1" x14ac:dyDescent="0.2">
      <c r="A11" s="68" t="s">
        <v>7</v>
      </c>
      <c r="B11" s="69"/>
      <c r="C11" s="70"/>
      <c r="D11" s="281"/>
      <c r="H11" s="282"/>
      <c r="I11" s="283"/>
      <c r="J11" s="284"/>
      <c r="K11"/>
      <c r="L11"/>
      <c r="M11"/>
      <c r="N11"/>
      <c r="O11"/>
      <c r="P11"/>
    </row>
    <row r="12" spans="1:16" ht="17.100000000000001" customHeight="1" x14ac:dyDescent="0.2">
      <c r="A12" s="76" t="s">
        <v>96</v>
      </c>
      <c r="B12" s="77"/>
      <c r="C12" s="78">
        <v>100</v>
      </c>
      <c r="D12" s="80">
        <v>43376</v>
      </c>
      <c r="E12" s="79">
        <v>43601</v>
      </c>
      <c r="F12" s="79">
        <v>43544</v>
      </c>
      <c r="G12" s="79">
        <v>42493</v>
      </c>
      <c r="H12" s="105">
        <v>42987</v>
      </c>
      <c r="I12" s="80">
        <v>389</v>
      </c>
      <c r="J12" s="81">
        <v>0.90492474469025519</v>
      </c>
      <c r="K12"/>
      <c r="L12"/>
      <c r="M12"/>
      <c r="N12"/>
      <c r="O12"/>
      <c r="P12"/>
    </row>
    <row r="13" spans="1:16" ht="14.45" customHeight="1" x14ac:dyDescent="0.2">
      <c r="A13" s="85" t="s">
        <v>97</v>
      </c>
      <c r="B13" s="84" t="s">
        <v>98</v>
      </c>
      <c r="C13" s="78">
        <v>41.95638140907414</v>
      </c>
      <c r="D13" s="80">
        <v>18199</v>
      </c>
      <c r="E13" s="79">
        <v>18334</v>
      </c>
      <c r="F13" s="79">
        <v>18221</v>
      </c>
      <c r="G13" s="79">
        <v>17730</v>
      </c>
      <c r="H13" s="105">
        <v>17880</v>
      </c>
      <c r="I13" s="80">
        <v>319</v>
      </c>
      <c r="J13" s="81">
        <v>1.7841163310961969</v>
      </c>
      <c r="K13"/>
      <c r="L13"/>
      <c r="M13"/>
      <c r="N13"/>
      <c r="O13"/>
      <c r="P13"/>
    </row>
    <row r="14" spans="1:16" ht="14.45" customHeight="1" x14ac:dyDescent="0.2">
      <c r="A14" s="85"/>
      <c r="B14" s="84" t="s">
        <v>99</v>
      </c>
      <c r="C14" s="78">
        <v>58.04361859092586</v>
      </c>
      <c r="D14" s="80">
        <v>25177</v>
      </c>
      <c r="E14" s="79">
        <v>25267</v>
      </c>
      <c r="F14" s="79">
        <v>25323</v>
      </c>
      <c r="G14" s="79">
        <v>24763</v>
      </c>
      <c r="H14" s="105">
        <v>25107</v>
      </c>
      <c r="I14" s="80">
        <v>70</v>
      </c>
      <c r="J14" s="81">
        <v>0.27880670729278689</v>
      </c>
      <c r="K14"/>
      <c r="L14"/>
      <c r="M14"/>
      <c r="N14"/>
      <c r="O14"/>
      <c r="P14"/>
    </row>
    <row r="15" spans="1:16" ht="14.45" customHeight="1" x14ac:dyDescent="0.2">
      <c r="A15" s="83" t="s">
        <v>97</v>
      </c>
      <c r="B15" s="86" t="s">
        <v>100</v>
      </c>
      <c r="C15" s="78">
        <v>14.298229435632608</v>
      </c>
      <c r="D15" s="80">
        <v>6202</v>
      </c>
      <c r="E15" s="79">
        <v>6242</v>
      </c>
      <c r="F15" s="79">
        <v>6361</v>
      </c>
      <c r="G15" s="79">
        <v>5979</v>
      </c>
      <c r="H15" s="105">
        <v>6103</v>
      </c>
      <c r="I15" s="80">
        <v>99</v>
      </c>
      <c r="J15" s="81">
        <v>1.622153039488776</v>
      </c>
      <c r="K15"/>
      <c r="L15"/>
      <c r="M15"/>
      <c r="N15"/>
      <c r="O15"/>
      <c r="P15"/>
    </row>
    <row r="16" spans="1:16" ht="14.45" customHeight="1" x14ac:dyDescent="0.2">
      <c r="A16" s="83"/>
      <c r="B16" s="86" t="s">
        <v>101</v>
      </c>
      <c r="C16" s="78">
        <v>46.825433419402437</v>
      </c>
      <c r="D16" s="80">
        <v>20311</v>
      </c>
      <c r="E16" s="79">
        <v>20467</v>
      </c>
      <c r="F16" s="79">
        <v>20424</v>
      </c>
      <c r="G16" s="79">
        <v>20033</v>
      </c>
      <c r="H16" s="105">
        <v>20271</v>
      </c>
      <c r="I16" s="80">
        <v>40</v>
      </c>
      <c r="J16" s="81">
        <v>0.19732622958906812</v>
      </c>
      <c r="K16"/>
      <c r="L16"/>
      <c r="M16"/>
      <c r="N16"/>
      <c r="O16"/>
      <c r="P16"/>
    </row>
    <row r="17" spans="1:16" ht="14.45" customHeight="1" x14ac:dyDescent="0.2">
      <c r="A17" s="83"/>
      <c r="B17" s="86" t="s">
        <v>102</v>
      </c>
      <c r="C17" s="78">
        <v>18.496403541128736</v>
      </c>
      <c r="D17" s="80">
        <v>8023</v>
      </c>
      <c r="E17" s="79">
        <v>8083</v>
      </c>
      <c r="F17" s="79">
        <v>8080</v>
      </c>
      <c r="G17" s="79">
        <v>8015</v>
      </c>
      <c r="H17" s="105">
        <v>8129</v>
      </c>
      <c r="I17" s="80">
        <v>-106</v>
      </c>
      <c r="J17" s="81">
        <v>-1.3039734284659861</v>
      </c>
      <c r="K17"/>
      <c r="L17"/>
      <c r="M17"/>
      <c r="N17"/>
      <c r="O17"/>
      <c r="P17"/>
    </row>
    <row r="18" spans="1:16" ht="14.45" customHeight="1" x14ac:dyDescent="0.2">
      <c r="A18" s="85"/>
      <c r="B18" s="86" t="s">
        <v>103</v>
      </c>
      <c r="C18" s="78">
        <v>20.379933603836221</v>
      </c>
      <c r="D18" s="80">
        <v>8840</v>
      </c>
      <c r="E18" s="79">
        <v>8809</v>
      </c>
      <c r="F18" s="79">
        <v>8679</v>
      </c>
      <c r="G18" s="79">
        <v>8466</v>
      </c>
      <c r="H18" s="105">
        <v>8484</v>
      </c>
      <c r="I18" s="80">
        <v>356</v>
      </c>
      <c r="J18" s="81">
        <v>4.1961338991041961</v>
      </c>
      <c r="K18"/>
      <c r="L18"/>
      <c r="M18"/>
      <c r="N18"/>
      <c r="O18"/>
      <c r="P18"/>
    </row>
    <row r="19" spans="1:16" ht="14.45" customHeight="1" x14ac:dyDescent="0.2">
      <c r="A19" s="85"/>
      <c r="B19" s="86" t="s">
        <v>104</v>
      </c>
      <c r="C19" s="78">
        <v>2.9486351899668017</v>
      </c>
      <c r="D19" s="80">
        <v>1279</v>
      </c>
      <c r="E19" s="79">
        <v>1304</v>
      </c>
      <c r="F19" s="79">
        <v>1303</v>
      </c>
      <c r="G19" s="79">
        <v>1299</v>
      </c>
      <c r="H19" s="105">
        <v>1090</v>
      </c>
      <c r="I19" s="80">
        <v>189</v>
      </c>
      <c r="J19" s="81">
        <v>17.339449541284402</v>
      </c>
      <c r="K19"/>
      <c r="L19"/>
      <c r="M19"/>
      <c r="N19"/>
      <c r="O19"/>
      <c r="P19"/>
    </row>
    <row r="20" spans="1:16" ht="14.45" customHeight="1" x14ac:dyDescent="0.2">
      <c r="A20" s="85" t="s">
        <v>105</v>
      </c>
      <c r="B20" s="84" t="s">
        <v>108</v>
      </c>
      <c r="C20" s="78">
        <v>88.945499815566208</v>
      </c>
      <c r="D20" s="80">
        <v>38581</v>
      </c>
      <c r="E20" s="79">
        <v>38814</v>
      </c>
      <c r="F20" s="79">
        <v>38702</v>
      </c>
      <c r="G20" s="79">
        <v>37804</v>
      </c>
      <c r="H20" s="105">
        <v>38295</v>
      </c>
      <c r="I20" s="80">
        <v>286</v>
      </c>
      <c r="J20" s="81">
        <v>0.74683379031205122</v>
      </c>
      <c r="K20"/>
      <c r="L20"/>
      <c r="M20"/>
      <c r="N20"/>
      <c r="O20"/>
      <c r="P20"/>
    </row>
    <row r="21" spans="1:16" ht="14.45" customHeight="1" x14ac:dyDescent="0.2">
      <c r="A21" s="88"/>
      <c r="B21" s="89" t="s">
        <v>109</v>
      </c>
      <c r="C21" s="90">
        <v>11.054500184433788</v>
      </c>
      <c r="D21" s="108">
        <v>4795</v>
      </c>
      <c r="E21" s="109">
        <v>4787</v>
      </c>
      <c r="F21" s="109">
        <v>4842</v>
      </c>
      <c r="G21" s="109">
        <v>4689</v>
      </c>
      <c r="H21" s="110">
        <v>4692</v>
      </c>
      <c r="I21" s="108">
        <v>103</v>
      </c>
      <c r="J21" s="111">
        <v>2.1952259164535382</v>
      </c>
      <c r="K21"/>
      <c r="L21"/>
      <c r="M21"/>
      <c r="N21"/>
      <c r="O21"/>
      <c r="P21"/>
    </row>
    <row r="22" spans="1:16" ht="18" customHeight="1" x14ac:dyDescent="0.2">
      <c r="A22" s="91" t="s">
        <v>121</v>
      </c>
      <c r="B22" s="69"/>
      <c r="C22" s="70"/>
      <c r="D22" s="194"/>
      <c r="E22" s="195"/>
      <c r="F22" s="195"/>
      <c r="G22" s="195"/>
      <c r="H22" s="200"/>
      <c r="I22" s="283"/>
      <c r="J22" s="284"/>
      <c r="K22"/>
      <c r="L22"/>
      <c r="M22"/>
      <c r="N22"/>
      <c r="O22"/>
      <c r="P22"/>
    </row>
    <row r="23" spans="1:16" ht="17.100000000000001" customHeight="1" x14ac:dyDescent="0.2">
      <c r="A23" s="76" t="s">
        <v>96</v>
      </c>
      <c r="B23" s="77"/>
      <c r="C23" s="78">
        <v>100</v>
      </c>
      <c r="D23" s="80">
        <v>1387779</v>
      </c>
      <c r="E23" s="79">
        <v>1391701</v>
      </c>
      <c r="F23" s="79">
        <v>1399965</v>
      </c>
      <c r="G23" s="79">
        <v>1377319</v>
      </c>
      <c r="H23" s="105">
        <v>1392767</v>
      </c>
      <c r="I23" s="80">
        <v>-4988</v>
      </c>
      <c r="J23" s="81">
        <v>-0.35813599833999515</v>
      </c>
      <c r="K23"/>
      <c r="L23"/>
      <c r="M23"/>
      <c r="N23"/>
      <c r="O23"/>
      <c r="P23"/>
    </row>
    <row r="24" spans="1:16" ht="14.45" customHeight="1" x14ac:dyDescent="0.2">
      <c r="A24" s="85" t="s">
        <v>97</v>
      </c>
      <c r="B24" s="84" t="s">
        <v>98</v>
      </c>
      <c r="C24" s="78">
        <v>42.743981570552663</v>
      </c>
      <c r="D24" s="80">
        <v>593192</v>
      </c>
      <c r="E24" s="79">
        <v>595182</v>
      </c>
      <c r="F24" s="79">
        <v>595814</v>
      </c>
      <c r="G24" s="79">
        <v>584390</v>
      </c>
      <c r="H24" s="105">
        <v>590521</v>
      </c>
      <c r="I24" s="80">
        <v>2671</v>
      </c>
      <c r="J24" s="81">
        <v>0.45231244951491989</v>
      </c>
      <c r="K24"/>
      <c r="L24"/>
      <c r="M24"/>
      <c r="N24"/>
      <c r="O24"/>
      <c r="P24"/>
    </row>
    <row r="25" spans="1:16" ht="14.45" customHeight="1" x14ac:dyDescent="0.2">
      <c r="A25" s="85"/>
      <c r="B25" s="84" t="s">
        <v>99</v>
      </c>
      <c r="C25" s="78">
        <v>57.256018429447337</v>
      </c>
      <c r="D25" s="80">
        <v>794587</v>
      </c>
      <c r="E25" s="79">
        <v>796519</v>
      </c>
      <c r="F25" s="79">
        <v>804151</v>
      </c>
      <c r="G25" s="79">
        <v>792929</v>
      </c>
      <c r="H25" s="105">
        <v>802246</v>
      </c>
      <c r="I25" s="80">
        <v>-7659</v>
      </c>
      <c r="J25" s="81">
        <v>-0.95469469464478474</v>
      </c>
      <c r="K25"/>
      <c r="L25"/>
      <c r="M25"/>
      <c r="N25"/>
      <c r="O25"/>
      <c r="P25"/>
    </row>
    <row r="26" spans="1:16" ht="14.45" customHeight="1" x14ac:dyDescent="0.2">
      <c r="A26" s="83" t="s">
        <v>97</v>
      </c>
      <c r="B26" s="86" t="s">
        <v>100</v>
      </c>
      <c r="C26" s="78">
        <v>16.597311243360796</v>
      </c>
      <c r="D26" s="80">
        <v>230334</v>
      </c>
      <c r="E26" s="79">
        <v>229538</v>
      </c>
      <c r="F26" s="79">
        <v>236928</v>
      </c>
      <c r="G26" s="79">
        <v>226379</v>
      </c>
      <c r="H26" s="105">
        <v>231434</v>
      </c>
      <c r="I26" s="80">
        <v>-1100</v>
      </c>
      <c r="J26" s="81">
        <v>-0.4752974930217686</v>
      </c>
      <c r="K26"/>
      <c r="L26"/>
      <c r="M26"/>
      <c r="N26"/>
      <c r="O26"/>
      <c r="P26"/>
    </row>
    <row r="27" spans="1:16" ht="14.45" customHeight="1" x14ac:dyDescent="0.2">
      <c r="A27" s="83"/>
      <c r="B27" s="86" t="s">
        <v>101</v>
      </c>
      <c r="C27" s="78">
        <v>49.381926084772864</v>
      </c>
      <c r="D27" s="80">
        <v>685312</v>
      </c>
      <c r="E27" s="79">
        <v>689108</v>
      </c>
      <c r="F27" s="79">
        <v>691565</v>
      </c>
      <c r="G27" s="79">
        <v>684496</v>
      </c>
      <c r="H27" s="105">
        <v>692544</v>
      </c>
      <c r="I27" s="80">
        <v>-7232</v>
      </c>
      <c r="J27" s="81">
        <v>-1.0442657795028185</v>
      </c>
      <c r="K27"/>
      <c r="L27"/>
      <c r="M27"/>
      <c r="N27"/>
      <c r="O27"/>
      <c r="P27"/>
    </row>
    <row r="28" spans="1:16" ht="14.45" customHeight="1" x14ac:dyDescent="0.2">
      <c r="A28" s="83"/>
      <c r="B28" s="86" t="s">
        <v>102</v>
      </c>
      <c r="C28" s="78">
        <v>17.166133800842928</v>
      </c>
      <c r="D28" s="80">
        <v>238228</v>
      </c>
      <c r="E28" s="79">
        <v>240397</v>
      </c>
      <c r="F28" s="79">
        <v>241824</v>
      </c>
      <c r="G28" s="79">
        <v>241305</v>
      </c>
      <c r="H28" s="105">
        <v>243452</v>
      </c>
      <c r="I28" s="80">
        <v>-5224</v>
      </c>
      <c r="J28" s="81">
        <v>-2.1458028687379853</v>
      </c>
      <c r="K28"/>
      <c r="L28"/>
      <c r="M28"/>
      <c r="N28"/>
      <c r="O28"/>
      <c r="P28"/>
    </row>
    <row r="29" spans="1:16" ht="14.45" customHeight="1" x14ac:dyDescent="0.2">
      <c r="A29" s="83"/>
      <c r="B29" s="86" t="s">
        <v>103</v>
      </c>
      <c r="C29" s="78">
        <v>16.854556813440755</v>
      </c>
      <c r="D29" s="80">
        <v>233904</v>
      </c>
      <c r="E29" s="79">
        <v>232656</v>
      </c>
      <c r="F29" s="79">
        <v>229646</v>
      </c>
      <c r="G29" s="79">
        <v>225138</v>
      </c>
      <c r="H29" s="105">
        <v>225336</v>
      </c>
      <c r="I29" s="80">
        <v>8568</v>
      </c>
      <c r="J29" s="81">
        <v>3.8023218660134201</v>
      </c>
      <c r="K29"/>
      <c r="L29"/>
      <c r="M29"/>
      <c r="N29"/>
      <c r="O29"/>
      <c r="P29"/>
    </row>
    <row r="30" spans="1:16" ht="14.45" customHeight="1" x14ac:dyDescent="0.2">
      <c r="A30" s="85"/>
      <c r="B30" s="86" t="s">
        <v>104</v>
      </c>
      <c r="C30" s="78">
        <v>2.4318713570388368</v>
      </c>
      <c r="D30" s="80">
        <v>33749</v>
      </c>
      <c r="E30" s="79">
        <v>34102</v>
      </c>
      <c r="F30" s="79">
        <v>33718</v>
      </c>
      <c r="G30" s="79">
        <v>33497</v>
      </c>
      <c r="H30" s="105">
        <v>28617</v>
      </c>
      <c r="I30" s="80">
        <v>5132</v>
      </c>
      <c r="J30" s="81">
        <v>17.933396233008352</v>
      </c>
      <c r="K30"/>
      <c r="L30"/>
      <c r="M30"/>
      <c r="N30"/>
      <c r="O30"/>
      <c r="P30"/>
    </row>
    <row r="31" spans="1:16" ht="14.45" customHeight="1" x14ac:dyDescent="0.2">
      <c r="A31" s="85" t="s">
        <v>105</v>
      </c>
      <c r="B31" s="84" t="s">
        <v>108</v>
      </c>
      <c r="C31" s="78">
        <v>81.419880254709142</v>
      </c>
      <c r="D31" s="80">
        <v>1129928</v>
      </c>
      <c r="E31" s="79">
        <v>1133041</v>
      </c>
      <c r="F31" s="79">
        <v>1138863</v>
      </c>
      <c r="G31" s="79">
        <v>1121383</v>
      </c>
      <c r="H31" s="105">
        <v>1135500</v>
      </c>
      <c r="I31" s="80">
        <v>-5572</v>
      </c>
      <c r="J31" s="81">
        <v>-0.49070893879348304</v>
      </c>
      <c r="K31"/>
      <c r="L31"/>
      <c r="M31"/>
      <c r="N31"/>
      <c r="O31"/>
      <c r="P31"/>
    </row>
    <row r="32" spans="1:16" ht="14.45" customHeight="1" x14ac:dyDescent="0.2">
      <c r="A32" s="88"/>
      <c r="B32" s="89" t="s">
        <v>109</v>
      </c>
      <c r="C32" s="90">
        <v>18.580119745290858</v>
      </c>
      <c r="D32" s="108">
        <v>257851</v>
      </c>
      <c r="E32" s="109">
        <v>258660</v>
      </c>
      <c r="F32" s="109">
        <v>261102</v>
      </c>
      <c r="G32" s="109">
        <v>255935</v>
      </c>
      <c r="H32" s="110">
        <v>257265</v>
      </c>
      <c r="I32" s="108">
        <v>586</v>
      </c>
      <c r="J32" s="111">
        <v>0.22778069305968554</v>
      </c>
      <c r="K32"/>
      <c r="L32"/>
      <c r="M32"/>
      <c r="N32"/>
      <c r="O32"/>
      <c r="P32"/>
    </row>
    <row r="33" spans="1:16" ht="18" customHeight="1" x14ac:dyDescent="0.2">
      <c r="A33" s="91" t="s">
        <v>122</v>
      </c>
      <c r="B33" s="69"/>
      <c r="C33" s="70"/>
      <c r="D33" s="194"/>
      <c r="E33" s="195"/>
      <c r="F33" s="195"/>
      <c r="G33" s="195"/>
      <c r="H33" s="200"/>
      <c r="I33" s="283"/>
      <c r="J33" s="284"/>
      <c r="K33"/>
      <c r="L33"/>
      <c r="M33"/>
      <c r="N33"/>
      <c r="O33"/>
      <c r="P33"/>
    </row>
    <row r="34" spans="1:16" ht="17.100000000000001" customHeight="1" x14ac:dyDescent="0.2">
      <c r="A34" s="76" t="s">
        <v>96</v>
      </c>
      <c r="B34" s="77"/>
      <c r="C34" s="78">
        <v>100</v>
      </c>
      <c r="D34" s="80">
        <v>6680629</v>
      </c>
      <c r="E34" s="79">
        <v>6714319</v>
      </c>
      <c r="F34" s="79">
        <v>6753469</v>
      </c>
      <c r="G34" s="79">
        <v>6650554</v>
      </c>
      <c r="H34" s="105">
        <v>6721282</v>
      </c>
      <c r="I34" s="80">
        <v>-40653</v>
      </c>
      <c r="J34" s="81">
        <v>-0.60483996951772001</v>
      </c>
      <c r="K34"/>
      <c r="L34"/>
      <c r="M34"/>
      <c r="N34"/>
      <c r="O34"/>
      <c r="P34"/>
    </row>
    <row r="35" spans="1:16" ht="14.45" customHeight="1" x14ac:dyDescent="0.2">
      <c r="A35" s="85" t="s">
        <v>97</v>
      </c>
      <c r="B35" s="84" t="s">
        <v>98</v>
      </c>
      <c r="C35" s="78">
        <v>43.919352504083072</v>
      </c>
      <c r="D35" s="80">
        <v>2934089</v>
      </c>
      <c r="E35" s="79">
        <v>2948759</v>
      </c>
      <c r="F35" s="79">
        <v>2952865</v>
      </c>
      <c r="G35" s="79">
        <v>2902108</v>
      </c>
      <c r="H35" s="105">
        <v>2929309</v>
      </c>
      <c r="I35" s="80">
        <v>4780</v>
      </c>
      <c r="J35" s="81">
        <v>0.16317841511428122</v>
      </c>
      <c r="K35"/>
      <c r="L35"/>
      <c r="M35"/>
      <c r="N35"/>
      <c r="O35"/>
      <c r="P35"/>
    </row>
    <row r="36" spans="1:16" ht="14.45" customHeight="1" x14ac:dyDescent="0.2">
      <c r="A36" s="85"/>
      <c r="B36" s="84" t="s">
        <v>99</v>
      </c>
      <c r="C36" s="78">
        <v>56.080647495916928</v>
      </c>
      <c r="D36" s="80">
        <v>3746540</v>
      </c>
      <c r="E36" s="79">
        <v>3765560</v>
      </c>
      <c r="F36" s="79">
        <v>3800604</v>
      </c>
      <c r="G36" s="79">
        <v>3748446</v>
      </c>
      <c r="H36" s="105">
        <v>3791973</v>
      </c>
      <c r="I36" s="80">
        <v>-45433</v>
      </c>
      <c r="J36" s="81">
        <v>-1.1981361681636447</v>
      </c>
      <c r="K36"/>
      <c r="L36"/>
      <c r="M36"/>
      <c r="N36"/>
      <c r="O36"/>
      <c r="P36"/>
    </row>
    <row r="37" spans="1:16" ht="14.45" customHeight="1" x14ac:dyDescent="0.2">
      <c r="A37" s="83" t="s">
        <v>97</v>
      </c>
      <c r="B37" s="86" t="s">
        <v>100</v>
      </c>
      <c r="C37" s="78">
        <v>18.695754546465611</v>
      </c>
      <c r="D37" s="80">
        <v>1248994</v>
      </c>
      <c r="E37" s="79">
        <v>1256260</v>
      </c>
      <c r="F37" s="79">
        <v>1298533</v>
      </c>
      <c r="G37" s="79">
        <v>1244642</v>
      </c>
      <c r="H37" s="105">
        <v>1267951</v>
      </c>
      <c r="I37" s="80">
        <v>-18957</v>
      </c>
      <c r="J37" s="81">
        <v>-1.4950893212750336</v>
      </c>
      <c r="K37"/>
      <c r="L37"/>
      <c r="M37"/>
      <c r="N37"/>
      <c r="O37"/>
      <c r="P37"/>
    </row>
    <row r="38" spans="1:16" ht="14.45" customHeight="1" x14ac:dyDescent="0.2">
      <c r="A38" s="83"/>
      <c r="B38" s="86" t="s">
        <v>101</v>
      </c>
      <c r="C38" s="78">
        <v>47.386570935161942</v>
      </c>
      <c r="D38" s="80">
        <v>3165721</v>
      </c>
      <c r="E38" s="79">
        <v>3184019</v>
      </c>
      <c r="F38" s="79">
        <v>3185847</v>
      </c>
      <c r="G38" s="79">
        <v>3156453</v>
      </c>
      <c r="H38" s="105">
        <v>3191159</v>
      </c>
      <c r="I38" s="80">
        <v>-25438</v>
      </c>
      <c r="J38" s="81">
        <v>-0.79713984793612602</v>
      </c>
      <c r="K38"/>
      <c r="L38"/>
      <c r="M38"/>
      <c r="N38"/>
      <c r="O38"/>
      <c r="P38"/>
    </row>
    <row r="39" spans="1:16" ht="14.45" customHeight="1" x14ac:dyDescent="0.2">
      <c r="A39" s="83"/>
      <c r="B39" s="86" t="s">
        <v>102</v>
      </c>
      <c r="C39" s="78">
        <v>17.087477840784153</v>
      </c>
      <c r="D39" s="80">
        <v>1141551</v>
      </c>
      <c r="E39" s="79">
        <v>1153011</v>
      </c>
      <c r="F39" s="79">
        <v>1160501</v>
      </c>
      <c r="G39" s="79">
        <v>1159791</v>
      </c>
      <c r="H39" s="105">
        <v>1171526</v>
      </c>
      <c r="I39" s="80">
        <v>-29975</v>
      </c>
      <c r="J39" s="81">
        <v>-2.5586286603967818</v>
      </c>
      <c r="K39"/>
      <c r="L39"/>
      <c r="M39"/>
      <c r="N39"/>
      <c r="O39"/>
      <c r="P39"/>
    </row>
    <row r="40" spans="1:16" ht="14.45" customHeight="1" x14ac:dyDescent="0.2">
      <c r="A40" s="85"/>
      <c r="B40" s="86" t="s">
        <v>103</v>
      </c>
      <c r="C40" s="78">
        <v>16.830121834336257</v>
      </c>
      <c r="D40" s="80">
        <v>1124358</v>
      </c>
      <c r="E40" s="79">
        <v>1121018</v>
      </c>
      <c r="F40" s="79">
        <v>1108571</v>
      </c>
      <c r="G40" s="79">
        <v>1089659</v>
      </c>
      <c r="H40" s="105">
        <v>1090639</v>
      </c>
      <c r="I40" s="80">
        <v>33719</v>
      </c>
      <c r="J40" s="81">
        <v>3.0916737802334229</v>
      </c>
      <c r="K40"/>
      <c r="L40"/>
      <c r="M40"/>
      <c r="N40"/>
      <c r="O40"/>
      <c r="P40"/>
    </row>
    <row r="41" spans="1:16" ht="14.45" customHeight="1" x14ac:dyDescent="0.2">
      <c r="A41" s="85"/>
      <c r="B41" s="86" t="s">
        <v>104</v>
      </c>
      <c r="C41" s="78">
        <v>2.4235292814493965</v>
      </c>
      <c r="D41" s="80">
        <v>161907</v>
      </c>
      <c r="E41" s="79">
        <v>164726</v>
      </c>
      <c r="F41" s="79">
        <v>163879</v>
      </c>
      <c r="G41" s="79">
        <v>163291</v>
      </c>
      <c r="H41" s="105">
        <v>139808</v>
      </c>
      <c r="I41" s="80">
        <v>22099</v>
      </c>
      <c r="J41" s="81">
        <v>15.806677729457542</v>
      </c>
      <c r="K41"/>
      <c r="L41"/>
      <c r="M41"/>
      <c r="N41"/>
      <c r="O41"/>
      <c r="P41"/>
    </row>
    <row r="42" spans="1:16" ht="14.45" customHeight="1" x14ac:dyDescent="0.2">
      <c r="A42" s="85" t="s">
        <v>105</v>
      </c>
      <c r="B42" s="84" t="s">
        <v>108</v>
      </c>
      <c r="C42" s="78">
        <v>82.234008204916037</v>
      </c>
      <c r="D42" s="80">
        <v>5493749</v>
      </c>
      <c r="E42" s="79">
        <v>5525518</v>
      </c>
      <c r="F42" s="79">
        <v>5561724</v>
      </c>
      <c r="G42" s="79">
        <v>5484315</v>
      </c>
      <c r="H42" s="105">
        <v>5553668</v>
      </c>
      <c r="I42" s="80">
        <v>-59919</v>
      </c>
      <c r="J42" s="81">
        <v>-1.078908569975735</v>
      </c>
      <c r="K42"/>
      <c r="L42"/>
      <c r="M42"/>
      <c r="N42"/>
      <c r="O42"/>
      <c r="P42"/>
    </row>
    <row r="43" spans="1:16" ht="14.45" customHeight="1" x14ac:dyDescent="0.2">
      <c r="A43" s="88"/>
      <c r="B43" s="89" t="s">
        <v>109</v>
      </c>
      <c r="C43" s="90">
        <v>17.76596185778315</v>
      </c>
      <c r="D43" s="108">
        <v>1186878</v>
      </c>
      <c r="E43" s="109">
        <v>1188799</v>
      </c>
      <c r="F43" s="109">
        <v>1191742</v>
      </c>
      <c r="G43" s="109">
        <v>1166235</v>
      </c>
      <c r="H43" s="110">
        <v>1167608</v>
      </c>
      <c r="I43" s="108">
        <v>19270</v>
      </c>
      <c r="J43" s="111">
        <v>1.6503826626744593</v>
      </c>
      <c r="K43"/>
      <c r="L43"/>
      <c r="M43"/>
      <c r="N43"/>
      <c r="O43"/>
      <c r="P43"/>
    </row>
    <row r="44" spans="1:16" ht="18" customHeight="1" x14ac:dyDescent="0.2">
      <c r="A44" s="91" t="s">
        <v>123</v>
      </c>
      <c r="B44" s="69"/>
      <c r="C44" s="70"/>
      <c r="D44" s="194"/>
      <c r="E44" s="195"/>
      <c r="F44" s="195"/>
      <c r="G44" s="195"/>
      <c r="H44" s="200"/>
      <c r="I44" s="283"/>
      <c r="J44" s="284"/>
      <c r="K44"/>
      <c r="L44"/>
      <c r="M44"/>
      <c r="N44"/>
      <c r="O44"/>
      <c r="P44"/>
    </row>
    <row r="45" spans="1:16" ht="17.100000000000001" customHeight="1" x14ac:dyDescent="0.2">
      <c r="A45" s="76" t="s">
        <v>96</v>
      </c>
      <c r="B45" s="77"/>
      <c r="C45" s="78">
        <v>100</v>
      </c>
      <c r="D45" s="80">
        <v>7593190</v>
      </c>
      <c r="E45" s="79">
        <v>7631853</v>
      </c>
      <c r="F45" s="79">
        <v>7672578</v>
      </c>
      <c r="G45" s="79">
        <v>7545137</v>
      </c>
      <c r="H45" s="105">
        <v>7627821</v>
      </c>
      <c r="I45" s="80">
        <v>-34631</v>
      </c>
      <c r="J45" s="81">
        <v>-0.45400908070601026</v>
      </c>
      <c r="K45"/>
      <c r="L45"/>
      <c r="M45"/>
      <c r="N45"/>
      <c r="O45"/>
      <c r="P45"/>
    </row>
    <row r="46" spans="1:16" ht="14.45" customHeight="1" x14ac:dyDescent="0.2">
      <c r="A46" s="85" t="s">
        <v>97</v>
      </c>
      <c r="B46" s="84" t="s">
        <v>98</v>
      </c>
      <c r="C46" s="78">
        <v>44.267824195101134</v>
      </c>
      <c r="D46" s="80">
        <v>3361340</v>
      </c>
      <c r="E46" s="79">
        <v>3378408</v>
      </c>
      <c r="F46" s="79">
        <v>3381740</v>
      </c>
      <c r="G46" s="79">
        <v>3319405</v>
      </c>
      <c r="H46" s="105">
        <v>3351195</v>
      </c>
      <c r="I46" s="80">
        <v>10145</v>
      </c>
      <c r="J46" s="81">
        <v>0.30272783290736588</v>
      </c>
      <c r="K46"/>
      <c r="L46"/>
      <c r="M46"/>
      <c r="N46"/>
      <c r="O46"/>
      <c r="P46"/>
    </row>
    <row r="47" spans="1:16" ht="14.45" customHeight="1" x14ac:dyDescent="0.2">
      <c r="A47" s="85"/>
      <c r="B47" s="84" t="s">
        <v>99</v>
      </c>
      <c r="C47" s="78">
        <v>55.732175804898866</v>
      </c>
      <c r="D47" s="80">
        <v>4231850</v>
      </c>
      <c r="E47" s="79">
        <v>4253445</v>
      </c>
      <c r="F47" s="79">
        <v>4290838</v>
      </c>
      <c r="G47" s="79">
        <v>4225732</v>
      </c>
      <c r="H47" s="105">
        <v>4276626</v>
      </c>
      <c r="I47" s="80">
        <v>-44776</v>
      </c>
      <c r="J47" s="81">
        <v>-1.0469935879359102</v>
      </c>
      <c r="K47"/>
      <c r="L47"/>
      <c r="M47"/>
      <c r="N47"/>
      <c r="O47"/>
      <c r="P47"/>
    </row>
    <row r="48" spans="1:16" ht="14.45" customHeight="1" x14ac:dyDescent="0.2">
      <c r="A48" s="83" t="s">
        <v>97</v>
      </c>
      <c r="B48" s="86" t="s">
        <v>100</v>
      </c>
      <c r="C48" s="78">
        <v>18.759994152655207</v>
      </c>
      <c r="D48" s="80">
        <v>1424482</v>
      </c>
      <c r="E48" s="79">
        <v>1433730</v>
      </c>
      <c r="F48" s="79">
        <v>1481602</v>
      </c>
      <c r="G48" s="79">
        <v>1415845</v>
      </c>
      <c r="H48" s="105">
        <v>1443326</v>
      </c>
      <c r="I48" s="80">
        <v>-18844</v>
      </c>
      <c r="J48" s="81">
        <v>-1.3055955480605212</v>
      </c>
      <c r="K48"/>
      <c r="L48"/>
      <c r="M48"/>
      <c r="N48"/>
      <c r="O48"/>
      <c r="P48"/>
    </row>
    <row r="49" spans="1:16" ht="14.45" customHeight="1" x14ac:dyDescent="0.2">
      <c r="A49" s="83"/>
      <c r="B49" s="86" t="s">
        <v>101</v>
      </c>
      <c r="C49" s="78">
        <v>46.858500840885057</v>
      </c>
      <c r="D49" s="80">
        <v>3558055</v>
      </c>
      <c r="E49" s="79">
        <v>3575912</v>
      </c>
      <c r="F49" s="79">
        <v>3575534</v>
      </c>
      <c r="G49" s="79">
        <v>3538800</v>
      </c>
      <c r="H49" s="105">
        <v>3577794</v>
      </c>
      <c r="I49" s="80">
        <v>-19739</v>
      </c>
      <c r="J49" s="81">
        <v>-0.55170867858797912</v>
      </c>
      <c r="K49"/>
      <c r="L49"/>
      <c r="M49"/>
      <c r="N49"/>
      <c r="O49"/>
      <c r="P49"/>
    </row>
    <row r="50" spans="1:16" ht="14.45" customHeight="1" x14ac:dyDescent="0.2">
      <c r="A50" s="83"/>
      <c r="B50" s="86" t="s">
        <v>102</v>
      </c>
      <c r="C50" s="78">
        <v>16.880415214159004</v>
      </c>
      <c r="D50" s="80">
        <v>1281762</v>
      </c>
      <c r="E50" s="79">
        <v>1295752</v>
      </c>
      <c r="F50" s="79">
        <v>1304417</v>
      </c>
      <c r="G50" s="79">
        <v>1303459</v>
      </c>
      <c r="H50" s="105">
        <v>1316651</v>
      </c>
      <c r="I50" s="80">
        <v>-34889</v>
      </c>
      <c r="J50" s="81">
        <v>-2.649828997965292</v>
      </c>
      <c r="K50"/>
      <c r="L50"/>
      <c r="M50"/>
      <c r="N50"/>
      <c r="O50"/>
      <c r="P50"/>
    </row>
    <row r="51" spans="1:16" ht="14.45" customHeight="1" x14ac:dyDescent="0.2">
      <c r="A51" s="85"/>
      <c r="B51" s="86" t="s">
        <v>103</v>
      </c>
      <c r="C51" s="78">
        <v>17.50101077412787</v>
      </c>
      <c r="D51" s="80">
        <v>1328885</v>
      </c>
      <c r="E51" s="79">
        <v>1326445</v>
      </c>
      <c r="F51" s="79">
        <v>1311006</v>
      </c>
      <c r="G51" s="79">
        <v>1287022</v>
      </c>
      <c r="H51" s="105">
        <v>1290041</v>
      </c>
      <c r="I51" s="80">
        <v>38844</v>
      </c>
      <c r="J51" s="81">
        <v>3.0110670901157404</v>
      </c>
      <c r="K51"/>
      <c r="L51"/>
      <c r="M51"/>
      <c r="N51"/>
      <c r="O51"/>
      <c r="P51"/>
    </row>
    <row r="52" spans="1:16" ht="14.45" customHeight="1" x14ac:dyDescent="0.2">
      <c r="A52" s="85"/>
      <c r="B52" s="86" t="s">
        <v>104</v>
      </c>
      <c r="C52" s="78">
        <v>2.5369969670191317</v>
      </c>
      <c r="D52" s="80">
        <v>192639</v>
      </c>
      <c r="E52" s="79">
        <v>196199</v>
      </c>
      <c r="F52" s="79">
        <v>195109</v>
      </c>
      <c r="G52" s="79">
        <v>194181</v>
      </c>
      <c r="H52" s="105">
        <v>166580</v>
      </c>
      <c r="I52" s="80">
        <v>26059</v>
      </c>
      <c r="J52" s="81">
        <v>15.643534638011767</v>
      </c>
      <c r="K52"/>
      <c r="L52"/>
      <c r="M52"/>
      <c r="N52"/>
      <c r="O52"/>
      <c r="P52"/>
    </row>
    <row r="53" spans="1:16" ht="14.45" customHeight="1" x14ac:dyDescent="0.2">
      <c r="A53" s="85" t="s">
        <v>105</v>
      </c>
      <c r="B53" s="84" t="s">
        <v>108</v>
      </c>
      <c r="C53" s="78">
        <v>82.854452476495382</v>
      </c>
      <c r="D53" s="80">
        <v>6291296</v>
      </c>
      <c r="E53" s="79">
        <v>6328409</v>
      </c>
      <c r="F53" s="79">
        <v>6366721</v>
      </c>
      <c r="G53" s="79">
        <v>6269193</v>
      </c>
      <c r="H53" s="105">
        <v>6349915</v>
      </c>
      <c r="I53" s="80">
        <v>-58619</v>
      </c>
      <c r="J53" s="81">
        <v>-0.92314621534303998</v>
      </c>
      <c r="K53"/>
      <c r="L53"/>
      <c r="M53"/>
      <c r="N53"/>
      <c r="O53"/>
      <c r="P53"/>
    </row>
    <row r="54" spans="1:16" ht="14.45" customHeight="1" x14ac:dyDescent="0.2">
      <c r="A54" s="88"/>
      <c r="B54" s="89" t="s">
        <v>109</v>
      </c>
      <c r="C54" s="90">
        <v>17.145521184113658</v>
      </c>
      <c r="D54" s="108">
        <v>1301892</v>
      </c>
      <c r="E54" s="109">
        <v>1303442</v>
      </c>
      <c r="F54" s="109">
        <v>1305854</v>
      </c>
      <c r="G54" s="109">
        <v>1275939</v>
      </c>
      <c r="H54" s="110">
        <v>1277899</v>
      </c>
      <c r="I54" s="108">
        <v>23993</v>
      </c>
      <c r="J54" s="111">
        <v>1.8775349225564775</v>
      </c>
      <c r="K54"/>
      <c r="L54"/>
      <c r="M54"/>
      <c r="N54"/>
      <c r="O54"/>
      <c r="P54"/>
    </row>
    <row r="55" spans="1:16" ht="18" customHeight="1" x14ac:dyDescent="0.2">
      <c r="A55" s="68" t="s">
        <v>326</v>
      </c>
      <c r="B55" s="69"/>
      <c r="C55" s="92"/>
      <c r="D55" s="80"/>
      <c r="E55" s="79"/>
      <c r="F55" s="79"/>
      <c r="G55" s="79"/>
      <c r="H55" s="105"/>
      <c r="I55" s="102"/>
      <c r="J55" s="103"/>
      <c r="K55"/>
      <c r="L55"/>
      <c r="M55"/>
      <c r="N55"/>
      <c r="O55"/>
      <c r="P55"/>
    </row>
    <row r="56" spans="1:16" ht="17.100000000000001" customHeight="1" x14ac:dyDescent="0.2">
      <c r="A56" s="76" t="s">
        <v>96</v>
      </c>
      <c r="B56" s="77"/>
      <c r="C56" s="78">
        <v>100</v>
      </c>
      <c r="D56" s="80">
        <v>47071</v>
      </c>
      <c r="E56" s="79">
        <v>47401</v>
      </c>
      <c r="F56" s="79">
        <v>47480</v>
      </c>
      <c r="G56" s="79">
        <v>46661</v>
      </c>
      <c r="H56" s="105">
        <v>47118</v>
      </c>
      <c r="I56" s="80">
        <v>-47</v>
      </c>
      <c r="J56" s="81">
        <v>-9.9749564922110442E-2</v>
      </c>
      <c r="K56"/>
      <c r="L56"/>
      <c r="M56"/>
      <c r="N56"/>
      <c r="O56"/>
      <c r="P56"/>
    </row>
    <row r="57" spans="1:16" ht="14.45" customHeight="1" x14ac:dyDescent="0.2">
      <c r="A57" s="85" t="s">
        <v>97</v>
      </c>
      <c r="B57" s="84" t="s">
        <v>98</v>
      </c>
      <c r="C57" s="78">
        <v>41.887786535234007</v>
      </c>
      <c r="D57" s="80">
        <v>19717</v>
      </c>
      <c r="E57" s="79">
        <v>19879</v>
      </c>
      <c r="F57" s="79">
        <v>19746</v>
      </c>
      <c r="G57" s="79">
        <v>19368</v>
      </c>
      <c r="H57" s="105">
        <v>19529</v>
      </c>
      <c r="I57" s="80">
        <v>188</v>
      </c>
      <c r="J57" s="81">
        <v>0.96267089968764397</v>
      </c>
      <c r="K57"/>
      <c r="L57"/>
      <c r="M57"/>
      <c r="N57"/>
      <c r="O57"/>
      <c r="P57"/>
    </row>
    <row r="58" spans="1:16" ht="14.45" customHeight="1" x14ac:dyDescent="0.2">
      <c r="A58" s="85"/>
      <c r="B58" s="84" t="s">
        <v>99</v>
      </c>
      <c r="C58" s="78">
        <v>58.112213464765993</v>
      </c>
      <c r="D58" s="80">
        <v>27354</v>
      </c>
      <c r="E58" s="79">
        <v>27522</v>
      </c>
      <c r="F58" s="79">
        <v>27734</v>
      </c>
      <c r="G58" s="79">
        <v>27293</v>
      </c>
      <c r="H58" s="105">
        <v>27589</v>
      </c>
      <c r="I58" s="80">
        <v>-235</v>
      </c>
      <c r="J58" s="81">
        <v>-0.85178875638841567</v>
      </c>
      <c r="K58"/>
      <c r="L58"/>
      <c r="M58"/>
      <c r="N58"/>
      <c r="O58"/>
      <c r="P58"/>
    </row>
    <row r="59" spans="1:16" ht="14.45" customHeight="1" x14ac:dyDescent="0.2">
      <c r="A59" s="83" t="s">
        <v>97</v>
      </c>
      <c r="B59" s="86" t="s">
        <v>100</v>
      </c>
      <c r="C59" s="78">
        <v>14.709693866711989</v>
      </c>
      <c r="D59" s="80">
        <v>6924</v>
      </c>
      <c r="E59" s="79">
        <v>6952</v>
      </c>
      <c r="F59" s="79">
        <v>7137</v>
      </c>
      <c r="G59" s="79">
        <v>6771</v>
      </c>
      <c r="H59" s="105">
        <v>6924</v>
      </c>
      <c r="I59" s="80">
        <v>0</v>
      </c>
      <c r="J59" s="81">
        <v>0</v>
      </c>
      <c r="K59"/>
      <c r="L59"/>
      <c r="M59"/>
      <c r="N59"/>
      <c r="O59"/>
      <c r="P59"/>
    </row>
    <row r="60" spans="1:16" ht="14.45" customHeight="1" x14ac:dyDescent="0.2">
      <c r="A60" s="83"/>
      <c r="B60" s="86" t="s">
        <v>101</v>
      </c>
      <c r="C60" s="78">
        <v>47.577064434577551</v>
      </c>
      <c r="D60" s="80">
        <v>22395</v>
      </c>
      <c r="E60" s="79">
        <v>22597</v>
      </c>
      <c r="F60" s="79">
        <v>22615</v>
      </c>
      <c r="G60" s="79">
        <v>22383</v>
      </c>
      <c r="H60" s="105">
        <v>22630</v>
      </c>
      <c r="I60" s="80">
        <v>-235</v>
      </c>
      <c r="J60" s="81">
        <v>-1.03844454264251</v>
      </c>
      <c r="K60"/>
      <c r="L60"/>
      <c r="M60"/>
      <c r="N60"/>
      <c r="O60"/>
      <c r="P60"/>
    </row>
    <row r="61" spans="1:16" ht="14.45" customHeight="1" x14ac:dyDescent="0.2">
      <c r="A61" s="83"/>
      <c r="B61" s="86" t="s">
        <v>102</v>
      </c>
      <c r="C61" s="78">
        <v>18.149178899959637</v>
      </c>
      <c r="D61" s="80">
        <v>8543</v>
      </c>
      <c r="E61" s="79">
        <v>8646</v>
      </c>
      <c r="F61" s="79">
        <v>8652</v>
      </c>
      <c r="G61" s="79">
        <v>8586</v>
      </c>
      <c r="H61" s="105">
        <v>8698</v>
      </c>
      <c r="I61" s="80">
        <v>-155</v>
      </c>
      <c r="J61" s="81">
        <v>-1.7820188549091744</v>
      </c>
      <c r="K61"/>
      <c r="L61"/>
      <c r="M61"/>
      <c r="N61"/>
      <c r="O61"/>
      <c r="P61"/>
    </row>
    <row r="62" spans="1:16" ht="14.45" customHeight="1" x14ac:dyDescent="0.2">
      <c r="A62" s="85"/>
      <c r="B62" s="86" t="s">
        <v>103</v>
      </c>
      <c r="C62" s="78">
        <v>19.564062798750822</v>
      </c>
      <c r="D62" s="80">
        <v>9209</v>
      </c>
      <c r="E62" s="79">
        <v>9206</v>
      </c>
      <c r="F62" s="79">
        <v>9076</v>
      </c>
      <c r="G62" s="79">
        <v>8921</v>
      </c>
      <c r="H62" s="105">
        <v>8866</v>
      </c>
      <c r="I62" s="80">
        <v>343</v>
      </c>
      <c r="J62" s="81">
        <v>3.8687119332280622</v>
      </c>
      <c r="K62"/>
      <c r="L62"/>
      <c r="M62"/>
      <c r="N62"/>
      <c r="O62"/>
      <c r="P62"/>
    </row>
    <row r="63" spans="1:16" ht="14.45" customHeight="1" x14ac:dyDescent="0.2">
      <c r="A63" s="85"/>
      <c r="B63" s="86" t="s">
        <v>104</v>
      </c>
      <c r="C63" s="78">
        <v>2.8063988442990375</v>
      </c>
      <c r="D63" s="80">
        <v>1321</v>
      </c>
      <c r="E63" s="79">
        <v>1356</v>
      </c>
      <c r="F63" s="79">
        <v>1342</v>
      </c>
      <c r="G63" s="79">
        <v>1380</v>
      </c>
      <c r="H63" s="105">
        <v>1160</v>
      </c>
      <c r="I63" s="80">
        <v>161</v>
      </c>
      <c r="J63" s="81">
        <v>13.879310344827585</v>
      </c>
      <c r="K63"/>
      <c r="L63"/>
      <c r="M63"/>
      <c r="N63"/>
      <c r="O63"/>
      <c r="P63"/>
    </row>
    <row r="64" spans="1:16" ht="14.45" customHeight="1" x14ac:dyDescent="0.2">
      <c r="A64" s="85" t="s">
        <v>105</v>
      </c>
      <c r="B64" s="84" t="s">
        <v>108</v>
      </c>
      <c r="C64" s="78">
        <v>88.256038749973442</v>
      </c>
      <c r="D64" s="80">
        <v>41543</v>
      </c>
      <c r="E64" s="79">
        <v>41833</v>
      </c>
      <c r="F64" s="79">
        <v>41853</v>
      </c>
      <c r="G64" s="79">
        <v>41169</v>
      </c>
      <c r="H64" s="105">
        <v>41565</v>
      </c>
      <c r="I64" s="80">
        <v>-22</v>
      </c>
      <c r="J64" s="81">
        <v>-5.2929147118970288E-2</v>
      </c>
      <c r="K64"/>
      <c r="L64"/>
      <c r="M64"/>
      <c r="N64"/>
      <c r="O64"/>
      <c r="P64"/>
    </row>
    <row r="65" spans="1:16" ht="14.45" customHeight="1" x14ac:dyDescent="0.2">
      <c r="A65" s="88"/>
      <c r="B65" s="89" t="s">
        <v>109</v>
      </c>
      <c r="C65" s="90">
        <v>11.743961250026556</v>
      </c>
      <c r="D65" s="108">
        <v>5528</v>
      </c>
      <c r="E65" s="109">
        <v>5568</v>
      </c>
      <c r="F65" s="109">
        <v>5627</v>
      </c>
      <c r="G65" s="109">
        <v>5492</v>
      </c>
      <c r="H65" s="110">
        <v>5553</v>
      </c>
      <c r="I65" s="108">
        <v>-25</v>
      </c>
      <c r="J65" s="111">
        <v>-0.45020709526382136</v>
      </c>
      <c r="K65"/>
      <c r="L65"/>
      <c r="M65"/>
      <c r="N65"/>
      <c r="O65"/>
      <c r="P65"/>
    </row>
    <row r="66" spans="1:16" s="113" customFormat="1" ht="11.25" customHeight="1" x14ac:dyDescent="0.15">
      <c r="J66" s="114" t="s">
        <v>35</v>
      </c>
    </row>
    <row r="67" spans="1:16" s="113" customFormat="1" ht="12.75" customHeight="1" x14ac:dyDescent="0.15">
      <c r="A67" s="113" t="s">
        <v>114</v>
      </c>
      <c r="B67" s="112"/>
      <c r="C67" s="112"/>
      <c r="D67" s="115"/>
      <c r="E67" s="112"/>
      <c r="F67" s="112"/>
      <c r="G67" s="112"/>
      <c r="H67" s="112"/>
      <c r="I67" s="112"/>
      <c r="J67" s="112"/>
    </row>
    <row r="68" spans="1:16" s="86" customFormat="1" ht="21" customHeight="1" x14ac:dyDescent="0.2">
      <c r="A68" s="116" t="s">
        <v>178</v>
      </c>
      <c r="B68" s="117"/>
      <c r="C68" s="117"/>
      <c r="D68" s="117"/>
      <c r="E68" s="117"/>
      <c r="F68" s="117"/>
      <c r="G68" s="117"/>
      <c r="H68" s="117"/>
      <c r="I68" s="117"/>
      <c r="J68" s="117"/>
    </row>
    <row r="69" spans="1:16" s="86" customFormat="1" ht="12.75" customHeight="1" x14ac:dyDescent="0.2">
      <c r="A69" s="116"/>
      <c r="B69" s="117"/>
      <c r="C69" s="117"/>
      <c r="D69" s="117"/>
      <c r="E69" s="117"/>
      <c r="F69" s="117"/>
      <c r="G69" s="117"/>
      <c r="H69" s="117"/>
      <c r="I69" s="117"/>
      <c r="J69" s="117"/>
    </row>
    <row r="70" spans="1:16" s="86" customFormat="1" ht="12.75" customHeight="1" x14ac:dyDescent="0.2"/>
    <row r="71" spans="1:16" ht="12.75" customHeight="1" x14ac:dyDescent="0.2">
      <c r="C71" s="53"/>
      <c r="D71" s="53"/>
      <c r="E71" s="53"/>
      <c r="F71" s="53"/>
      <c r="G71" s="53"/>
      <c r="H71" s="53"/>
      <c r="I71" s="53"/>
      <c r="J71" s="53"/>
    </row>
    <row r="72" spans="1:16" ht="12.75" customHeight="1" x14ac:dyDescent="0.2">
      <c r="C72" s="53"/>
      <c r="D72" s="53"/>
      <c r="E72" s="53"/>
      <c r="F72" s="53"/>
      <c r="G72" s="53"/>
      <c r="H72" s="53"/>
      <c r="I72" s="53"/>
      <c r="J72" s="53"/>
    </row>
    <row r="73" spans="1:16" ht="15.95" customHeight="1" x14ac:dyDescent="0.2">
      <c r="C73" s="53"/>
      <c r="D73" s="53"/>
      <c r="E73" s="53"/>
      <c r="F73" s="53"/>
      <c r="G73" s="53"/>
      <c r="H73" s="53"/>
      <c r="I73" s="53"/>
      <c r="J73" s="53"/>
    </row>
    <row r="74" spans="1:16" ht="15.95" customHeight="1" x14ac:dyDescent="0.2">
      <c r="C74" s="53"/>
      <c r="D74" s="53"/>
      <c r="E74" s="53"/>
      <c r="F74" s="53"/>
      <c r="G74" s="53"/>
      <c r="H74" s="53"/>
      <c r="I74" s="53"/>
      <c r="J74" s="53"/>
    </row>
    <row r="75" spans="1:16" ht="15.95" customHeight="1" x14ac:dyDescent="0.2">
      <c r="C75" s="53"/>
      <c r="D75" s="53"/>
      <c r="E75" s="53"/>
      <c r="F75" s="53"/>
      <c r="G75" s="53"/>
      <c r="H75" s="53"/>
      <c r="I75" s="53"/>
      <c r="J75" s="53"/>
    </row>
    <row r="76" spans="1:16" ht="15.95" customHeight="1" x14ac:dyDescent="0.2">
      <c r="C76" s="53"/>
      <c r="D76" s="53"/>
      <c r="E76" s="53"/>
      <c r="F76" s="53"/>
      <c r="G76" s="53"/>
      <c r="H76" s="53"/>
      <c r="I76" s="53"/>
      <c r="J76" s="53"/>
    </row>
    <row r="77" spans="1:16" ht="15.95" customHeight="1" x14ac:dyDescent="0.2">
      <c r="C77" s="53"/>
      <c r="D77" s="53"/>
      <c r="E77" s="53"/>
      <c r="F77" s="53"/>
      <c r="G77" s="53"/>
      <c r="H77" s="53"/>
      <c r="I77" s="53"/>
      <c r="J77" s="53"/>
    </row>
    <row r="78" spans="1:16" ht="15.95" customHeight="1" x14ac:dyDescent="0.2">
      <c r="C78" s="53"/>
      <c r="D78" s="53"/>
      <c r="E78" s="53"/>
      <c r="F78" s="53"/>
      <c r="G78" s="53"/>
      <c r="H78" s="53"/>
      <c r="I78" s="53"/>
      <c r="J78" s="53"/>
    </row>
    <row r="79" spans="1:16" ht="15.95" customHeight="1" x14ac:dyDescent="0.2">
      <c r="C79" s="53"/>
      <c r="D79" s="53"/>
      <c r="E79" s="53"/>
      <c r="F79" s="53"/>
      <c r="G79" s="53"/>
      <c r="H79" s="53"/>
      <c r="I79" s="53"/>
      <c r="J79" s="53"/>
    </row>
    <row r="80" spans="1:16" ht="15.95" customHeight="1" x14ac:dyDescent="0.2">
      <c r="C80" s="53"/>
      <c r="D80" s="53"/>
      <c r="E80" s="53"/>
      <c r="F80" s="53"/>
      <c r="G80" s="53"/>
      <c r="H80" s="53"/>
      <c r="I80" s="53"/>
      <c r="J80" s="53"/>
    </row>
    <row r="81" s="53" customFormat="1" ht="15.95" customHeight="1" x14ac:dyDescent="0.2"/>
    <row r="82" s="53" customFormat="1" ht="15.95" customHeight="1" x14ac:dyDescent="0.2"/>
    <row r="83" s="53" customFormat="1" ht="15.95" customHeight="1" x14ac:dyDescent="0.2"/>
    <row r="84" s="53" customFormat="1" ht="15.95" customHeight="1" x14ac:dyDescent="0.2"/>
    <row r="85" s="53" customFormat="1" ht="15.95" customHeight="1" x14ac:dyDescent="0.2"/>
    <row r="86" s="53" customFormat="1" ht="15.95" customHeight="1" x14ac:dyDescent="0.2"/>
    <row r="87" s="53" customFormat="1" ht="15.95" customHeight="1" x14ac:dyDescent="0.2"/>
    <row r="88" s="53" customFormat="1" ht="15.95" customHeight="1" x14ac:dyDescent="0.2"/>
    <row r="89" s="53" customFormat="1" ht="15.95" customHeight="1" x14ac:dyDescent="0.2"/>
    <row r="90" s="53" customFormat="1" ht="15.95" customHeight="1" x14ac:dyDescent="0.2"/>
    <row r="91" s="53" customFormat="1" ht="15.95" customHeight="1" x14ac:dyDescent="0.2"/>
    <row r="92" s="53" customFormat="1" ht="15.95" customHeight="1" x14ac:dyDescent="0.2"/>
    <row r="93" s="53" customFormat="1" ht="15.95" customHeight="1" x14ac:dyDescent="0.2"/>
    <row r="94" s="53" customFormat="1" ht="15.95" customHeight="1" x14ac:dyDescent="0.2"/>
    <row r="95" s="53" customFormat="1" ht="15.95" customHeight="1" x14ac:dyDescent="0.2"/>
    <row r="96" s="53" customFormat="1" ht="15.95" customHeight="1" x14ac:dyDescent="0.2"/>
    <row r="97" s="53" customFormat="1" ht="15.95" customHeight="1" x14ac:dyDescent="0.2"/>
    <row r="98" s="53" customFormat="1" ht="15.95" customHeight="1" x14ac:dyDescent="0.2"/>
    <row r="99" s="53" customFormat="1" ht="15.95" customHeight="1" x14ac:dyDescent="0.2"/>
    <row r="100" s="53" customFormat="1" ht="15.95" customHeight="1" x14ac:dyDescent="0.2"/>
    <row r="101" s="53" customFormat="1" ht="15.95" customHeight="1" x14ac:dyDescent="0.2"/>
    <row r="102" s="53" customFormat="1" ht="15.95" customHeight="1" x14ac:dyDescent="0.2"/>
    <row r="103" s="53" customFormat="1" ht="15.95" customHeight="1" x14ac:dyDescent="0.2"/>
    <row r="104" s="53" customFormat="1" ht="15.95" customHeight="1" x14ac:dyDescent="0.2"/>
    <row r="105" s="53" customFormat="1" ht="15.95" customHeight="1" x14ac:dyDescent="0.2"/>
    <row r="106" s="53" customFormat="1" ht="15.95" customHeight="1" x14ac:dyDescent="0.2"/>
    <row r="107" s="53" customFormat="1" ht="15.95" customHeight="1" x14ac:dyDescent="0.2"/>
    <row r="108" s="53" customFormat="1" ht="15.95" customHeight="1" x14ac:dyDescent="0.2"/>
    <row r="109" s="53" customFormat="1" ht="15.95" customHeight="1" x14ac:dyDescent="0.2"/>
    <row r="110" s="53" customFormat="1" ht="15.95" customHeight="1" x14ac:dyDescent="0.2"/>
    <row r="111" s="53" customFormat="1" ht="15.95" customHeight="1" x14ac:dyDescent="0.2"/>
    <row r="112" s="53" customFormat="1" ht="15.95" customHeight="1" x14ac:dyDescent="0.2"/>
    <row r="113" s="53" customFormat="1" ht="15.95" customHeight="1" x14ac:dyDescent="0.2"/>
    <row r="114" s="53" customFormat="1" ht="15.95" customHeight="1" x14ac:dyDescent="0.2"/>
    <row r="115" s="53" customFormat="1" ht="15.95" customHeight="1" x14ac:dyDescent="0.2"/>
    <row r="116" s="53" customFormat="1" ht="15.95" customHeight="1" x14ac:dyDescent="0.2"/>
    <row r="117" s="53" customFormat="1" ht="15.95" customHeight="1" x14ac:dyDescent="0.2"/>
    <row r="118" s="53" customFormat="1" ht="15.95" customHeight="1" x14ac:dyDescent="0.2"/>
    <row r="119" s="53" customFormat="1" ht="15.95" customHeight="1" x14ac:dyDescent="0.2"/>
    <row r="120" s="53" customFormat="1" ht="15.95" customHeight="1" x14ac:dyDescent="0.2"/>
    <row r="121" s="53" customFormat="1" ht="15.95" customHeight="1" x14ac:dyDescent="0.2"/>
    <row r="122" s="53" customFormat="1" ht="15.95" customHeight="1" x14ac:dyDescent="0.2"/>
    <row r="123" s="53" customFormat="1" ht="15.95" customHeight="1" x14ac:dyDescent="0.2"/>
    <row r="124" s="53" customFormat="1" ht="15.95" customHeight="1" x14ac:dyDescent="0.2"/>
    <row r="125" s="53" customFormat="1" ht="15.95" customHeight="1" x14ac:dyDescent="0.2"/>
    <row r="126" s="53" customFormat="1" ht="15.95" customHeight="1" x14ac:dyDescent="0.2"/>
    <row r="127" s="53" customFormat="1" ht="15.95" customHeight="1" x14ac:dyDescent="0.2"/>
    <row r="128" s="53" customFormat="1" ht="15.95" customHeight="1" x14ac:dyDescent="0.2"/>
    <row r="129" s="53" customFormat="1" ht="15.95" customHeight="1" x14ac:dyDescent="0.2"/>
    <row r="130" s="53" customFormat="1" ht="15.95" customHeight="1" x14ac:dyDescent="0.2"/>
    <row r="131" s="53" customFormat="1" ht="15.95" customHeight="1" x14ac:dyDescent="0.2"/>
    <row r="132" s="53" customFormat="1" ht="15.95" customHeight="1" x14ac:dyDescent="0.2"/>
    <row r="133" s="53" customFormat="1" ht="15.95" customHeight="1" x14ac:dyDescent="0.2"/>
    <row r="134" s="53" customFormat="1" ht="15.95" customHeight="1" x14ac:dyDescent="0.2"/>
    <row r="135" s="53" customFormat="1" ht="15.95" customHeight="1" x14ac:dyDescent="0.2"/>
    <row r="136" s="53" customFormat="1" ht="15.95" customHeight="1" x14ac:dyDescent="0.2"/>
    <row r="137" s="53" customFormat="1" ht="15.95" customHeight="1" x14ac:dyDescent="0.2"/>
    <row r="138" s="53" customFormat="1" ht="15.95" customHeight="1" x14ac:dyDescent="0.2"/>
    <row r="139" s="53" customFormat="1" ht="15.95" customHeight="1" x14ac:dyDescent="0.2"/>
    <row r="140" s="53" customFormat="1" ht="15.95" customHeight="1" x14ac:dyDescent="0.2"/>
    <row r="141" s="53" customFormat="1" ht="15.95" customHeight="1" x14ac:dyDescent="0.2"/>
    <row r="142" s="53" customFormat="1" ht="15.95" customHeight="1" x14ac:dyDescent="0.2"/>
    <row r="143" s="53" customFormat="1" ht="15.95" customHeight="1" x14ac:dyDescent="0.2"/>
    <row r="144" s="53" customFormat="1" ht="15.95" customHeight="1" x14ac:dyDescent="0.2"/>
    <row r="145" s="53" customFormat="1" ht="15.95" customHeight="1" x14ac:dyDescent="0.2"/>
    <row r="146" s="53" customFormat="1" ht="15.95" customHeight="1" x14ac:dyDescent="0.2"/>
    <row r="147" s="53" customFormat="1" ht="15.95" customHeight="1" x14ac:dyDescent="0.2"/>
    <row r="148" s="53" customFormat="1" ht="15.95" customHeight="1" x14ac:dyDescent="0.2"/>
    <row r="149" s="53" customFormat="1" ht="15.95" customHeight="1" x14ac:dyDescent="0.2"/>
    <row r="150" s="53" customFormat="1" ht="15.95" customHeight="1" x14ac:dyDescent="0.2"/>
    <row r="151" s="53" customFormat="1" ht="15.95" customHeight="1" x14ac:dyDescent="0.2"/>
    <row r="152" s="53" customFormat="1" ht="15.95" customHeight="1" x14ac:dyDescent="0.2"/>
    <row r="153" s="53" customFormat="1" ht="15.95" customHeight="1" x14ac:dyDescent="0.2"/>
    <row r="154" s="53" customFormat="1" ht="15.95" customHeight="1" x14ac:dyDescent="0.2"/>
    <row r="155" s="53" customFormat="1" ht="15.95" customHeight="1" x14ac:dyDescent="0.2"/>
    <row r="156" s="53" customFormat="1" ht="15.95" customHeight="1" x14ac:dyDescent="0.2"/>
    <row r="157" s="53" customFormat="1" ht="15.95" customHeight="1" x14ac:dyDescent="0.2"/>
    <row r="158" s="53" customFormat="1" ht="15.95" customHeight="1" x14ac:dyDescent="0.2"/>
    <row r="159" s="53" customFormat="1" ht="15.95" customHeight="1" x14ac:dyDescent="0.2"/>
    <row r="160" s="53" customFormat="1" ht="15.95" customHeight="1" x14ac:dyDescent="0.2"/>
    <row r="161" s="53" customFormat="1" ht="15.95" customHeight="1" x14ac:dyDescent="0.2"/>
    <row r="162" s="53" customFormat="1" ht="15.95" customHeight="1" x14ac:dyDescent="0.2"/>
    <row r="163" s="53" customFormat="1" ht="15.95" customHeight="1" x14ac:dyDescent="0.2"/>
    <row r="164" s="53" customFormat="1" ht="15.95" customHeight="1" x14ac:dyDescent="0.2"/>
    <row r="165" s="53" customFormat="1" ht="15.95" customHeight="1" x14ac:dyDescent="0.2"/>
    <row r="166" s="53" customFormat="1" ht="15.95" customHeight="1" x14ac:dyDescent="0.2"/>
    <row r="167" s="53" customFormat="1" ht="15.95" customHeight="1" x14ac:dyDescent="0.2"/>
    <row r="168" s="53" customFormat="1" ht="15.95" customHeight="1" x14ac:dyDescent="0.2"/>
    <row r="169" s="53" customFormat="1" ht="15.95" customHeight="1" x14ac:dyDescent="0.2"/>
    <row r="170" s="53" customFormat="1" ht="15.95" customHeight="1" x14ac:dyDescent="0.2"/>
    <row r="171" s="53" customFormat="1" ht="15.95" customHeight="1" x14ac:dyDescent="0.2"/>
    <row r="172" s="53" customFormat="1" ht="15.95" customHeight="1" x14ac:dyDescent="0.2"/>
    <row r="173" s="53" customFormat="1" ht="15.95" customHeight="1" x14ac:dyDescent="0.2"/>
    <row r="174" s="53" customFormat="1" ht="15.95" customHeight="1" x14ac:dyDescent="0.2"/>
    <row r="175" s="53" customFormat="1" ht="15.95" customHeight="1" x14ac:dyDescent="0.2"/>
    <row r="176" s="53" customFormat="1" ht="15.95" customHeight="1" x14ac:dyDescent="0.2"/>
    <row r="177" s="53" customFormat="1" ht="15.95" customHeight="1" x14ac:dyDescent="0.2"/>
    <row r="178" s="53" customFormat="1" ht="15.95" customHeight="1" x14ac:dyDescent="0.2"/>
    <row r="179" s="53" customFormat="1" ht="15.95" customHeight="1" x14ac:dyDescent="0.2"/>
    <row r="180" s="53" customFormat="1" ht="15.95" customHeight="1" x14ac:dyDescent="0.2"/>
    <row r="181" s="53" customFormat="1" ht="15.95" customHeight="1" x14ac:dyDescent="0.2"/>
    <row r="182" s="53" customFormat="1" ht="15.95" customHeight="1" x14ac:dyDescent="0.2"/>
    <row r="183" s="53" customFormat="1" ht="15.95" customHeight="1" x14ac:dyDescent="0.2"/>
    <row r="184" s="53" customFormat="1" ht="15.95" customHeight="1" x14ac:dyDescent="0.2"/>
    <row r="185" s="53" customFormat="1" ht="15.95" customHeight="1" x14ac:dyDescent="0.2"/>
    <row r="186" s="53" customFormat="1" ht="15.95" customHeight="1" x14ac:dyDescent="0.2"/>
    <row r="187" s="53" customFormat="1" ht="15.95" customHeight="1" x14ac:dyDescent="0.2"/>
    <row r="188" s="53" customFormat="1" ht="15.95" customHeight="1" x14ac:dyDescent="0.2"/>
    <row r="189" s="53" customFormat="1" ht="15.95" customHeight="1" x14ac:dyDescent="0.2"/>
    <row r="190" s="53" customFormat="1" ht="15.95" customHeight="1" x14ac:dyDescent="0.2"/>
    <row r="191" s="53" customFormat="1" ht="15.95" customHeight="1" x14ac:dyDescent="0.2"/>
    <row r="192" s="53" customFormat="1" ht="15.95" customHeight="1" x14ac:dyDescent="0.2"/>
    <row r="193" s="53" customFormat="1" ht="15.95" customHeight="1" x14ac:dyDescent="0.2"/>
    <row r="194" s="53" customFormat="1" ht="15.95" customHeight="1" x14ac:dyDescent="0.2"/>
    <row r="195" s="53" customFormat="1" ht="15.95" customHeight="1" x14ac:dyDescent="0.2"/>
    <row r="196" s="53" customFormat="1" ht="15.95" customHeight="1" x14ac:dyDescent="0.2"/>
    <row r="197" s="53" customFormat="1" ht="15.95" customHeight="1" x14ac:dyDescent="0.2"/>
    <row r="198" s="53" customFormat="1" ht="15.95" customHeight="1" x14ac:dyDescent="0.2"/>
    <row r="199" s="53" customFormat="1" ht="15.95" customHeight="1" x14ac:dyDescent="0.2"/>
    <row r="200" s="53" customFormat="1" ht="15.95" customHeight="1" x14ac:dyDescent="0.2"/>
  </sheetData>
  <mergeCells count="14">
    <mergeCell ref="G8:G9"/>
    <mergeCell ref="H8:H9"/>
    <mergeCell ref="A68:J68"/>
    <mergeCell ref="A69:J69"/>
    <mergeCell ref="A3:J3"/>
    <mergeCell ref="A4:J4"/>
    <mergeCell ref="A5:D5"/>
    <mergeCell ref="A7:B10"/>
    <mergeCell ref="C7:C10"/>
    <mergeCell ref="D7:H7"/>
    <mergeCell ref="I7:J8"/>
    <mergeCell ref="D8:D9"/>
    <mergeCell ref="E8:E9"/>
    <mergeCell ref="F8:F9"/>
  </mergeCells>
  <printOptions horizontalCentered="1"/>
  <pageMargins left="0.7" right="0.7" top="0.75" bottom="0.75" header="0.3" footer="0.3"/>
  <pageSetup paperSize="9" scale="72"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5C7B2B-1C6A-4E2A-9ACF-0094FFEAE1D5}">
  <sheetPr codeName="Tabelle14">
    <pageSetUpPr fitToPage="1"/>
  </sheetPr>
  <dimension ref="A1:Q194"/>
  <sheetViews>
    <sheetView showGridLines="0" zoomScaleNormal="100" workbookViewId="0"/>
  </sheetViews>
  <sheetFormatPr baseColWidth="10" defaultColWidth="8.85546875" defaultRowHeight="15.95" customHeight="1" x14ac:dyDescent="0.2"/>
  <cols>
    <col min="1" max="3" width="3.7109375" style="53" customWidth="1"/>
    <col min="4" max="4" width="25.85546875" style="53" customWidth="1"/>
    <col min="5" max="5" width="6.7109375" style="87" customWidth="1"/>
    <col min="6" max="11" width="9.7109375" style="120" customWidth="1"/>
    <col min="12" max="12" width="9.7109375" style="121" customWidth="1"/>
    <col min="13" max="13" width="9.7109375" style="53" customWidth="1"/>
    <col min="14" max="16384" width="8.85546875" style="53"/>
  </cols>
  <sheetData>
    <row r="1" spans="1:17" customFormat="1" ht="36.75" customHeight="1" x14ac:dyDescent="0.2">
      <c r="A1" s="32"/>
      <c r="B1" s="32"/>
      <c r="C1" s="32"/>
      <c r="D1" s="33"/>
      <c r="E1" s="202"/>
      <c r="F1" s="33"/>
      <c r="G1" s="33"/>
      <c r="H1" s="33"/>
      <c r="I1" s="33"/>
      <c r="J1" s="33"/>
      <c r="K1" s="33"/>
      <c r="L1" s="34" t="s">
        <v>38</v>
      </c>
    </row>
    <row r="2" spans="1:17" customFormat="1" ht="11.25" customHeight="1" x14ac:dyDescent="0.2">
      <c r="A2" s="35"/>
      <c r="B2" s="35"/>
      <c r="C2" s="35"/>
      <c r="D2" s="36"/>
      <c r="E2" s="204"/>
      <c r="F2" s="36"/>
      <c r="G2" s="36"/>
      <c r="H2" s="36"/>
      <c r="I2" s="36"/>
      <c r="J2" s="36"/>
      <c r="K2" s="36"/>
      <c r="L2" s="36"/>
    </row>
    <row r="3" spans="1:17" s="39" customFormat="1" ht="20.100000000000001" customHeight="1" x14ac:dyDescent="0.2">
      <c r="A3" s="38" t="s">
        <v>327</v>
      </c>
      <c r="B3" s="38"/>
      <c r="C3" s="38"/>
      <c r="D3" s="38"/>
      <c r="E3" s="38"/>
      <c r="F3" s="38"/>
      <c r="G3" s="38"/>
      <c r="H3" s="38"/>
      <c r="I3" s="38"/>
      <c r="J3" s="38"/>
      <c r="K3" s="38"/>
      <c r="L3" s="38"/>
    </row>
    <row r="4" spans="1:17" s="39" customFormat="1" ht="12" customHeight="1" x14ac:dyDescent="0.2">
      <c r="A4" s="40" t="s">
        <v>84</v>
      </c>
      <c r="B4" s="40"/>
      <c r="C4" s="40"/>
      <c r="D4" s="40"/>
      <c r="E4" s="40"/>
      <c r="F4" s="40"/>
      <c r="G4" s="40"/>
      <c r="H4" s="40"/>
      <c r="I4" s="40"/>
      <c r="J4" s="40"/>
      <c r="K4" s="40"/>
      <c r="L4" s="40"/>
    </row>
    <row r="5" spans="1:17" s="39" customFormat="1" ht="12" customHeight="1" x14ac:dyDescent="0.2">
      <c r="A5" s="41" t="s">
        <v>40</v>
      </c>
      <c r="B5" s="41"/>
      <c r="C5" s="41"/>
      <c r="D5" s="41"/>
      <c r="E5" s="41"/>
      <c r="F5" s="41"/>
      <c r="G5" s="206"/>
      <c r="H5" s="206"/>
      <c r="I5" s="206"/>
      <c r="J5" s="206"/>
      <c r="K5" s="206"/>
      <c r="L5" s="206"/>
    </row>
    <row r="6" spans="1:17" s="39" customFormat="1" ht="11.25" customHeight="1" x14ac:dyDescent="0.2">
      <c r="A6" s="186"/>
      <c r="B6" s="186"/>
      <c r="C6" s="186"/>
      <c r="D6" s="186"/>
      <c r="E6" s="186"/>
      <c r="F6" s="186"/>
      <c r="G6" s="186"/>
      <c r="H6" s="186"/>
      <c r="I6" s="186"/>
      <c r="J6" s="186"/>
      <c r="K6" s="186"/>
      <c r="L6" s="186"/>
    </row>
    <row r="7" spans="1:17" customFormat="1" ht="12" customHeight="1" x14ac:dyDescent="0.2">
      <c r="A7" s="45" t="s">
        <v>85</v>
      </c>
      <c r="B7" s="46"/>
      <c r="C7" s="46"/>
      <c r="D7" s="46"/>
      <c r="E7" s="47" t="s">
        <v>86</v>
      </c>
      <c r="F7" s="48" t="s">
        <v>325</v>
      </c>
      <c r="G7" s="49"/>
      <c r="H7" s="49"/>
      <c r="I7" s="49"/>
      <c r="J7" s="50"/>
      <c r="K7" s="51" t="s">
        <v>174</v>
      </c>
      <c r="L7" s="52"/>
      <c r="M7" s="53"/>
      <c r="N7" s="53"/>
      <c r="O7" s="53"/>
      <c r="P7" s="53"/>
      <c r="Q7" s="53"/>
    </row>
    <row r="8" spans="1:17" ht="21.75" customHeight="1" x14ac:dyDescent="0.2">
      <c r="A8" s="54"/>
      <c r="B8" s="55"/>
      <c r="C8" s="55"/>
      <c r="D8" s="55"/>
      <c r="E8" s="56"/>
      <c r="F8" s="57" t="s">
        <v>89</v>
      </c>
      <c r="G8" s="57" t="s">
        <v>90</v>
      </c>
      <c r="H8" s="57" t="s">
        <v>91</v>
      </c>
      <c r="I8" s="57" t="s">
        <v>92</v>
      </c>
      <c r="J8" s="57" t="s">
        <v>93</v>
      </c>
      <c r="K8" s="58"/>
      <c r="L8" s="59"/>
    </row>
    <row r="9" spans="1:17" ht="12" customHeight="1" x14ac:dyDescent="0.2">
      <c r="A9" s="54"/>
      <c r="B9" s="55"/>
      <c r="C9" s="55"/>
      <c r="D9" s="55"/>
      <c r="E9" s="56"/>
      <c r="F9" s="60"/>
      <c r="G9" s="60"/>
      <c r="H9" s="60"/>
      <c r="I9" s="60"/>
      <c r="J9" s="60"/>
      <c r="K9" s="61" t="s">
        <v>94</v>
      </c>
      <c r="L9" s="62" t="s">
        <v>95</v>
      </c>
    </row>
    <row r="10" spans="1:17" ht="12" customHeight="1" x14ac:dyDescent="0.2">
      <c r="A10" s="63"/>
      <c r="B10" s="64"/>
      <c r="C10" s="64"/>
      <c r="D10" s="64"/>
      <c r="E10" s="65"/>
      <c r="F10" s="66">
        <v>1</v>
      </c>
      <c r="G10" s="66">
        <v>2</v>
      </c>
      <c r="H10" s="66">
        <v>3</v>
      </c>
      <c r="I10" s="66">
        <v>4</v>
      </c>
      <c r="J10" s="66">
        <v>5</v>
      </c>
      <c r="K10" s="66">
        <v>6</v>
      </c>
      <c r="L10" s="66">
        <v>7</v>
      </c>
      <c r="M10" s="67"/>
    </row>
    <row r="11" spans="1:17" ht="18" customHeight="1" x14ac:dyDescent="0.2">
      <c r="A11" s="209" t="s">
        <v>96</v>
      </c>
      <c r="B11" s="210"/>
      <c r="C11" s="210"/>
      <c r="D11" s="211"/>
      <c r="E11" s="78">
        <v>100</v>
      </c>
      <c r="F11" s="80">
        <v>43376</v>
      </c>
      <c r="G11" s="79">
        <v>43601</v>
      </c>
      <c r="H11" s="79">
        <v>43544</v>
      </c>
      <c r="I11" s="79">
        <v>42493</v>
      </c>
      <c r="J11" s="105">
        <v>42987</v>
      </c>
      <c r="K11" s="79">
        <v>389</v>
      </c>
      <c r="L11" s="81">
        <v>0.90492474469025519</v>
      </c>
    </row>
    <row r="12" spans="1:17" ht="24" customHeight="1" x14ac:dyDescent="0.2">
      <c r="A12" s="212" t="s">
        <v>180</v>
      </c>
      <c r="B12" s="213"/>
      <c r="C12" s="213"/>
      <c r="D12" s="214"/>
      <c r="E12" s="78">
        <v>41.95638140907414</v>
      </c>
      <c r="F12" s="80">
        <v>18199</v>
      </c>
      <c r="G12" s="79">
        <v>18334</v>
      </c>
      <c r="H12" s="79">
        <v>18221</v>
      </c>
      <c r="I12" s="79">
        <v>17730</v>
      </c>
      <c r="J12" s="105">
        <v>17880</v>
      </c>
      <c r="K12" s="79">
        <v>319</v>
      </c>
      <c r="L12" s="81">
        <v>1.7841163310961969</v>
      </c>
    </row>
    <row r="13" spans="1:17" ht="15" customHeight="1" x14ac:dyDescent="0.2">
      <c r="A13" s="85"/>
      <c r="B13" s="215" t="s">
        <v>99</v>
      </c>
      <c r="C13" s="215"/>
      <c r="E13" s="78">
        <v>58.04361859092586</v>
      </c>
      <c r="F13" s="80">
        <v>25177</v>
      </c>
      <c r="G13" s="79">
        <v>25267</v>
      </c>
      <c r="H13" s="79">
        <v>25323</v>
      </c>
      <c r="I13" s="79">
        <v>24763</v>
      </c>
      <c r="J13" s="105">
        <v>25107</v>
      </c>
      <c r="K13" s="79">
        <v>70</v>
      </c>
      <c r="L13" s="81">
        <v>0.27880670729278689</v>
      </c>
    </row>
    <row r="14" spans="1:17" ht="22.5" customHeight="1" x14ac:dyDescent="0.2">
      <c r="A14" s="212" t="s">
        <v>181</v>
      </c>
      <c r="B14" s="213"/>
      <c r="C14" s="213"/>
      <c r="D14" s="214"/>
      <c r="E14" s="78">
        <v>14.298229435632608</v>
      </c>
      <c r="F14" s="80">
        <v>6202</v>
      </c>
      <c r="G14" s="79">
        <v>6242</v>
      </c>
      <c r="H14" s="79">
        <v>6361</v>
      </c>
      <c r="I14" s="79">
        <v>5979</v>
      </c>
      <c r="J14" s="105">
        <v>6103</v>
      </c>
      <c r="K14" s="79">
        <v>99</v>
      </c>
      <c r="L14" s="81">
        <v>1.622153039488776</v>
      </c>
    </row>
    <row r="15" spans="1:17" ht="15" customHeight="1" x14ac:dyDescent="0.2">
      <c r="A15" s="85"/>
      <c r="B15" s="84"/>
      <c r="C15" s="53" t="s">
        <v>98</v>
      </c>
      <c r="E15" s="78">
        <v>46.114156723637535</v>
      </c>
      <c r="F15" s="80">
        <v>2860</v>
      </c>
      <c r="G15" s="79">
        <v>2861</v>
      </c>
      <c r="H15" s="79">
        <v>2899</v>
      </c>
      <c r="I15" s="79">
        <v>2775</v>
      </c>
      <c r="J15" s="105">
        <v>2851</v>
      </c>
      <c r="K15" s="79">
        <v>9</v>
      </c>
      <c r="L15" s="81">
        <v>0.31567870922483338</v>
      </c>
    </row>
    <row r="16" spans="1:17" ht="15" customHeight="1" x14ac:dyDescent="0.2">
      <c r="A16" s="85"/>
      <c r="B16" s="84"/>
      <c r="C16" s="53" t="s">
        <v>99</v>
      </c>
      <c r="E16" s="78">
        <v>53.885843276362465</v>
      </c>
      <c r="F16" s="80">
        <v>3342</v>
      </c>
      <c r="G16" s="79">
        <v>3381</v>
      </c>
      <c r="H16" s="79">
        <v>3462</v>
      </c>
      <c r="I16" s="79">
        <v>3204</v>
      </c>
      <c r="J16" s="105">
        <v>3252</v>
      </c>
      <c r="K16" s="79">
        <v>90</v>
      </c>
      <c r="L16" s="81">
        <v>2.7675276752767526</v>
      </c>
    </row>
    <row r="17" spans="1:12" ht="15" customHeight="1" x14ac:dyDescent="0.2">
      <c r="A17" s="85"/>
      <c r="B17" s="86" t="s">
        <v>101</v>
      </c>
      <c r="E17" s="78">
        <v>46.825433419402437</v>
      </c>
      <c r="F17" s="80">
        <v>20311</v>
      </c>
      <c r="G17" s="79">
        <v>20467</v>
      </c>
      <c r="H17" s="79">
        <v>20424</v>
      </c>
      <c r="I17" s="79">
        <v>20033</v>
      </c>
      <c r="J17" s="105">
        <v>20271</v>
      </c>
      <c r="K17" s="79">
        <v>40</v>
      </c>
      <c r="L17" s="81">
        <v>0.19732622958906812</v>
      </c>
    </row>
    <row r="18" spans="1:12" ht="15" customHeight="1" x14ac:dyDescent="0.2">
      <c r="A18" s="85"/>
      <c r="B18" s="84"/>
      <c r="C18" s="53" t="s">
        <v>98</v>
      </c>
      <c r="E18" s="78">
        <v>39.746935158288615</v>
      </c>
      <c r="F18" s="80">
        <v>8073</v>
      </c>
      <c r="G18" s="79">
        <v>8119</v>
      </c>
      <c r="H18" s="79">
        <v>8053</v>
      </c>
      <c r="I18" s="79">
        <v>7855</v>
      </c>
      <c r="J18" s="105">
        <v>7899</v>
      </c>
      <c r="K18" s="79">
        <v>174</v>
      </c>
      <c r="L18" s="81">
        <v>2.2028104823395367</v>
      </c>
    </row>
    <row r="19" spans="1:12" ht="15" customHeight="1" x14ac:dyDescent="0.2">
      <c r="A19" s="85"/>
      <c r="B19" s="84"/>
      <c r="C19" s="53" t="s">
        <v>99</v>
      </c>
      <c r="E19" s="78">
        <v>60.253064841711385</v>
      </c>
      <c r="F19" s="80">
        <v>12238</v>
      </c>
      <c r="G19" s="79">
        <v>12348</v>
      </c>
      <c r="H19" s="79">
        <v>12371</v>
      </c>
      <c r="I19" s="79">
        <v>12178</v>
      </c>
      <c r="J19" s="105">
        <v>12372</v>
      </c>
      <c r="K19" s="79">
        <v>-134</v>
      </c>
      <c r="L19" s="81">
        <v>-1.0830908503071452</v>
      </c>
    </row>
    <row r="20" spans="1:12" ht="15" customHeight="1" x14ac:dyDescent="0.2">
      <c r="A20" s="85"/>
      <c r="B20" s="86" t="s">
        <v>102</v>
      </c>
      <c r="E20" s="78">
        <v>18.496403541128736</v>
      </c>
      <c r="F20" s="80">
        <v>8023</v>
      </c>
      <c r="G20" s="79">
        <v>8083</v>
      </c>
      <c r="H20" s="79">
        <v>8080</v>
      </c>
      <c r="I20" s="79">
        <v>8015</v>
      </c>
      <c r="J20" s="105">
        <v>8129</v>
      </c>
      <c r="K20" s="79">
        <v>-106</v>
      </c>
      <c r="L20" s="81">
        <v>-1.3039734284659861</v>
      </c>
    </row>
    <row r="21" spans="1:12" ht="15" customHeight="1" x14ac:dyDescent="0.2">
      <c r="A21" s="85"/>
      <c r="B21" s="84"/>
      <c r="C21" s="53" t="s">
        <v>98</v>
      </c>
      <c r="E21" s="78">
        <v>34.450953508662593</v>
      </c>
      <c r="F21" s="80">
        <v>2764</v>
      </c>
      <c r="G21" s="79">
        <v>2819</v>
      </c>
      <c r="H21" s="79">
        <v>2777</v>
      </c>
      <c r="I21" s="79">
        <v>2722</v>
      </c>
      <c r="J21" s="105">
        <v>2744</v>
      </c>
      <c r="K21" s="79">
        <v>20</v>
      </c>
      <c r="L21" s="81">
        <v>0.7288629737609329</v>
      </c>
    </row>
    <row r="22" spans="1:12" ht="15" customHeight="1" x14ac:dyDescent="0.2">
      <c r="A22" s="85"/>
      <c r="B22" s="84"/>
      <c r="C22" s="53" t="s">
        <v>99</v>
      </c>
      <c r="E22" s="78">
        <v>65.549046491337407</v>
      </c>
      <c r="F22" s="80">
        <v>5259</v>
      </c>
      <c r="G22" s="79">
        <v>5264</v>
      </c>
      <c r="H22" s="79">
        <v>5303</v>
      </c>
      <c r="I22" s="79">
        <v>5293</v>
      </c>
      <c r="J22" s="105">
        <v>5385</v>
      </c>
      <c r="K22" s="79">
        <v>-126</v>
      </c>
      <c r="L22" s="81">
        <v>-2.3398328690807801</v>
      </c>
    </row>
    <row r="23" spans="1:12" ht="15" customHeight="1" x14ac:dyDescent="0.2">
      <c r="A23" s="85"/>
      <c r="B23" s="86" t="s">
        <v>103</v>
      </c>
      <c r="E23" s="78">
        <v>20.379933603836221</v>
      </c>
      <c r="F23" s="80">
        <v>8840</v>
      </c>
      <c r="G23" s="79">
        <v>8809</v>
      </c>
      <c r="H23" s="79">
        <v>8679</v>
      </c>
      <c r="I23" s="79">
        <v>8466</v>
      </c>
      <c r="J23" s="105">
        <v>8484</v>
      </c>
      <c r="K23" s="79">
        <v>356</v>
      </c>
      <c r="L23" s="81">
        <v>4.1961338991041961</v>
      </c>
    </row>
    <row r="24" spans="1:12" ht="15" customHeight="1" x14ac:dyDescent="0.2">
      <c r="A24" s="85"/>
      <c r="B24" s="84"/>
      <c r="C24" s="53" t="s">
        <v>98</v>
      </c>
      <c r="E24" s="78">
        <v>50.927601809954751</v>
      </c>
      <c r="F24" s="80">
        <v>4502</v>
      </c>
      <c r="G24" s="79">
        <v>4535</v>
      </c>
      <c r="H24" s="79">
        <v>4492</v>
      </c>
      <c r="I24" s="79">
        <v>4378</v>
      </c>
      <c r="J24" s="105">
        <v>4386</v>
      </c>
      <c r="K24" s="79">
        <v>116</v>
      </c>
      <c r="L24" s="81">
        <v>2.6447788417692659</v>
      </c>
    </row>
    <row r="25" spans="1:12" ht="15" customHeight="1" x14ac:dyDescent="0.2">
      <c r="A25" s="85"/>
      <c r="B25" s="84"/>
      <c r="C25" s="53" t="s">
        <v>99</v>
      </c>
      <c r="E25" s="78">
        <v>49.072398190045249</v>
      </c>
      <c r="F25" s="80">
        <v>4338</v>
      </c>
      <c r="G25" s="79">
        <v>4274</v>
      </c>
      <c r="H25" s="79">
        <v>4187</v>
      </c>
      <c r="I25" s="79">
        <v>4088</v>
      </c>
      <c r="J25" s="105">
        <v>4098</v>
      </c>
      <c r="K25" s="79">
        <v>240</v>
      </c>
      <c r="L25" s="81">
        <v>5.8565153733528552</v>
      </c>
    </row>
    <row r="26" spans="1:12" ht="15" customHeight="1" x14ac:dyDescent="0.2">
      <c r="A26" s="85"/>
      <c r="C26" s="86" t="s">
        <v>182</v>
      </c>
      <c r="D26" s="53" t="s">
        <v>183</v>
      </c>
      <c r="E26" s="78">
        <v>2.9486351899668017</v>
      </c>
      <c r="F26" s="80">
        <v>1279</v>
      </c>
      <c r="G26" s="79">
        <v>1304</v>
      </c>
      <c r="H26" s="79">
        <v>1303</v>
      </c>
      <c r="I26" s="79">
        <v>1299</v>
      </c>
      <c r="J26" s="105">
        <v>1090</v>
      </c>
      <c r="K26" s="79">
        <v>189</v>
      </c>
      <c r="L26" s="81">
        <v>17.339449541284402</v>
      </c>
    </row>
    <row r="27" spans="1:12" ht="15" customHeight="1" x14ac:dyDescent="0.2">
      <c r="A27" s="85"/>
      <c r="B27" s="84"/>
      <c r="D27" s="216" t="s">
        <v>98</v>
      </c>
      <c r="E27" s="78">
        <v>44.175136825645033</v>
      </c>
      <c r="F27" s="80">
        <v>565</v>
      </c>
      <c r="G27" s="79">
        <v>585</v>
      </c>
      <c r="H27" s="79">
        <v>607</v>
      </c>
      <c r="I27" s="79">
        <v>588</v>
      </c>
      <c r="J27" s="105">
        <v>478</v>
      </c>
      <c r="K27" s="79">
        <v>87</v>
      </c>
      <c r="L27" s="81">
        <v>18.200836820083683</v>
      </c>
    </row>
    <row r="28" spans="1:12" ht="15" customHeight="1" x14ac:dyDescent="0.2">
      <c r="A28" s="85"/>
      <c r="B28" s="84"/>
      <c r="D28" s="216" t="s">
        <v>99</v>
      </c>
      <c r="E28" s="78">
        <v>55.824863174354967</v>
      </c>
      <c r="F28" s="80">
        <v>714</v>
      </c>
      <c r="G28" s="79">
        <v>719</v>
      </c>
      <c r="H28" s="79">
        <v>696</v>
      </c>
      <c r="I28" s="79">
        <v>711</v>
      </c>
      <c r="J28" s="105">
        <v>612</v>
      </c>
      <c r="K28" s="79">
        <v>102</v>
      </c>
      <c r="L28" s="81">
        <v>16.666666666666668</v>
      </c>
    </row>
    <row r="29" spans="1:12" ht="24" customHeight="1" x14ac:dyDescent="0.2">
      <c r="A29" s="212" t="s">
        <v>184</v>
      </c>
      <c r="B29" s="213"/>
      <c r="C29" s="213"/>
      <c r="D29" s="214"/>
      <c r="E29" s="78">
        <v>88.945499815566208</v>
      </c>
      <c r="F29" s="80">
        <v>38581</v>
      </c>
      <c r="G29" s="79">
        <v>38814</v>
      </c>
      <c r="H29" s="79">
        <v>38702</v>
      </c>
      <c r="I29" s="79">
        <v>37804</v>
      </c>
      <c r="J29" s="105">
        <v>38295</v>
      </c>
      <c r="K29" s="79">
        <v>286</v>
      </c>
      <c r="L29" s="81">
        <v>0.74683379031205122</v>
      </c>
    </row>
    <row r="30" spans="1:12" ht="15" customHeight="1" x14ac:dyDescent="0.2">
      <c r="A30" s="85"/>
      <c r="B30" s="84"/>
      <c r="C30" s="53" t="s">
        <v>98</v>
      </c>
      <c r="E30" s="78">
        <v>41.787408309789789</v>
      </c>
      <c r="F30" s="80">
        <v>16122</v>
      </c>
      <c r="G30" s="79">
        <v>16245</v>
      </c>
      <c r="H30" s="79">
        <v>16136</v>
      </c>
      <c r="I30" s="79">
        <v>15705</v>
      </c>
      <c r="J30" s="105">
        <v>15867</v>
      </c>
      <c r="K30" s="79">
        <v>255</v>
      </c>
      <c r="L30" s="81">
        <v>1.6071090943467574</v>
      </c>
    </row>
    <row r="31" spans="1:12" ht="15" customHeight="1" x14ac:dyDescent="0.2">
      <c r="A31" s="85"/>
      <c r="B31" s="84"/>
      <c r="C31" s="53" t="s">
        <v>99</v>
      </c>
      <c r="E31" s="78">
        <v>58.212591690210211</v>
      </c>
      <c r="F31" s="80">
        <v>22459</v>
      </c>
      <c r="G31" s="79">
        <v>22569</v>
      </c>
      <c r="H31" s="79">
        <v>22566</v>
      </c>
      <c r="I31" s="79">
        <v>22099</v>
      </c>
      <c r="J31" s="105">
        <v>22428</v>
      </c>
      <c r="K31" s="79">
        <v>31</v>
      </c>
      <c r="L31" s="81">
        <v>0.13822008204030675</v>
      </c>
    </row>
    <row r="32" spans="1:12" ht="15" customHeight="1" x14ac:dyDescent="0.2">
      <c r="A32" s="85"/>
      <c r="B32" s="84" t="s">
        <v>109</v>
      </c>
      <c r="E32" s="78">
        <v>11.054500184433788</v>
      </c>
      <c r="F32" s="79">
        <v>4795</v>
      </c>
      <c r="G32" s="79">
        <v>4787</v>
      </c>
      <c r="H32" s="79">
        <v>4842</v>
      </c>
      <c r="I32" s="79">
        <v>4689</v>
      </c>
      <c r="J32" s="105">
        <v>4692</v>
      </c>
      <c r="K32" s="79">
        <v>103</v>
      </c>
      <c r="L32" s="81">
        <v>2.1952259164535382</v>
      </c>
    </row>
    <row r="33" spans="1:12" ht="15" customHeight="1" x14ac:dyDescent="0.2">
      <c r="A33" s="85"/>
      <c r="B33" s="84"/>
      <c r="C33" s="53" t="s">
        <v>98</v>
      </c>
      <c r="E33" s="78">
        <v>43.315954118873826</v>
      </c>
      <c r="F33" s="79">
        <v>2077</v>
      </c>
      <c r="G33" s="79">
        <v>2089</v>
      </c>
      <c r="H33" s="79">
        <v>2085</v>
      </c>
      <c r="I33" s="79">
        <v>2025</v>
      </c>
      <c r="J33" s="105">
        <v>2013</v>
      </c>
      <c r="K33" s="79">
        <v>64</v>
      </c>
      <c r="L33" s="81">
        <v>3.1793343268753107</v>
      </c>
    </row>
    <row r="34" spans="1:12" ht="15" customHeight="1" x14ac:dyDescent="0.2">
      <c r="A34" s="85"/>
      <c r="B34" s="84"/>
      <c r="C34" s="53" t="s">
        <v>99</v>
      </c>
      <c r="E34" s="78">
        <v>56.684045881126174</v>
      </c>
      <c r="F34" s="79">
        <v>2718</v>
      </c>
      <c r="G34" s="79">
        <v>2698</v>
      </c>
      <c r="H34" s="79">
        <v>2757</v>
      </c>
      <c r="I34" s="79">
        <v>2664</v>
      </c>
      <c r="J34" s="105">
        <v>2679</v>
      </c>
      <c r="K34" s="79">
        <v>39</v>
      </c>
      <c r="L34" s="81">
        <v>1.4557670772676372</v>
      </c>
    </row>
    <row r="35" spans="1:12" ht="24" customHeight="1" x14ac:dyDescent="0.2">
      <c r="A35" s="212" t="s">
        <v>187</v>
      </c>
      <c r="B35" s="213"/>
      <c r="C35" s="213"/>
      <c r="D35" s="214"/>
      <c r="E35" s="78">
        <v>15.660734046477314</v>
      </c>
      <c r="F35" s="79">
        <v>6793</v>
      </c>
      <c r="G35" s="79">
        <v>6853</v>
      </c>
      <c r="H35" s="79">
        <v>7028</v>
      </c>
      <c r="I35" s="79">
        <v>6689</v>
      </c>
      <c r="J35" s="79">
        <v>6764</v>
      </c>
      <c r="K35" s="285">
        <v>29</v>
      </c>
      <c r="L35" s="286">
        <v>0.42874039030159666</v>
      </c>
    </row>
    <row r="36" spans="1:12" ht="15" customHeight="1" x14ac:dyDescent="0.2">
      <c r="A36" s="85"/>
      <c r="B36" s="84"/>
      <c r="C36" s="53" t="s">
        <v>98</v>
      </c>
      <c r="E36" s="78">
        <v>39.629029883703815</v>
      </c>
      <c r="F36" s="79">
        <v>2692</v>
      </c>
      <c r="G36" s="79">
        <v>2723</v>
      </c>
      <c r="H36" s="79">
        <v>2778</v>
      </c>
      <c r="I36" s="79">
        <v>2648</v>
      </c>
      <c r="J36" s="79">
        <v>2669</v>
      </c>
      <c r="K36" s="285">
        <v>23</v>
      </c>
      <c r="L36" s="81">
        <v>0.86174597227425997</v>
      </c>
    </row>
    <row r="37" spans="1:12" ht="15" customHeight="1" x14ac:dyDescent="0.2">
      <c r="A37" s="85"/>
      <c r="B37" s="84"/>
      <c r="C37" s="53" t="s">
        <v>99</v>
      </c>
      <c r="E37" s="78">
        <v>60.370970116296185</v>
      </c>
      <c r="F37" s="79">
        <v>4101</v>
      </c>
      <c r="G37" s="79">
        <v>4130</v>
      </c>
      <c r="H37" s="79">
        <v>4250</v>
      </c>
      <c r="I37" s="79">
        <v>4041</v>
      </c>
      <c r="J37" s="105">
        <v>4095</v>
      </c>
      <c r="K37" s="79">
        <v>6</v>
      </c>
      <c r="L37" s="81">
        <v>0.14652014652014653</v>
      </c>
    </row>
    <row r="38" spans="1:12" ht="15" customHeight="1" x14ac:dyDescent="0.2">
      <c r="A38" s="85"/>
      <c r="B38" s="84" t="s">
        <v>328</v>
      </c>
      <c r="E38" s="78">
        <v>65.752950940612322</v>
      </c>
      <c r="F38" s="79">
        <v>28521</v>
      </c>
      <c r="G38" s="79">
        <v>28669</v>
      </c>
      <c r="H38" s="79">
        <v>28545</v>
      </c>
      <c r="I38" s="79">
        <v>27983</v>
      </c>
      <c r="J38" s="105">
        <v>28310</v>
      </c>
      <c r="K38" s="79">
        <v>211</v>
      </c>
      <c r="L38" s="81">
        <v>0.74531967502649243</v>
      </c>
    </row>
    <row r="39" spans="1:12" ht="15" customHeight="1" x14ac:dyDescent="0.2">
      <c r="A39" s="85"/>
      <c r="B39" s="84"/>
      <c r="C39" s="53" t="s">
        <v>98</v>
      </c>
      <c r="E39" s="78">
        <v>42.954314364853964</v>
      </c>
      <c r="F39" s="80">
        <v>12251</v>
      </c>
      <c r="G39" s="79">
        <v>12331</v>
      </c>
      <c r="H39" s="79">
        <v>12225</v>
      </c>
      <c r="I39" s="79">
        <v>11928</v>
      </c>
      <c r="J39" s="105">
        <v>12034</v>
      </c>
      <c r="K39" s="79">
        <v>217</v>
      </c>
      <c r="L39" s="81">
        <v>1.803224198105368</v>
      </c>
    </row>
    <row r="40" spans="1:12" ht="15" customHeight="1" x14ac:dyDescent="0.2">
      <c r="A40" s="85"/>
      <c r="B40" s="84"/>
      <c r="C40" s="53" t="s">
        <v>99</v>
      </c>
      <c r="E40" s="78">
        <v>57.045685635146036</v>
      </c>
      <c r="F40" s="80">
        <v>16270</v>
      </c>
      <c r="G40" s="79">
        <v>16338</v>
      </c>
      <c r="H40" s="79">
        <v>16320</v>
      </c>
      <c r="I40" s="79">
        <v>16055</v>
      </c>
      <c r="J40" s="105">
        <v>16276</v>
      </c>
      <c r="K40" s="79">
        <v>-6</v>
      </c>
      <c r="L40" s="81">
        <v>-3.6864094372081595E-2</v>
      </c>
    </row>
    <row r="41" spans="1:12" ht="15" customHeight="1" x14ac:dyDescent="0.2">
      <c r="A41" s="85"/>
      <c r="B41" s="53" t="s">
        <v>549</v>
      </c>
      <c r="E41" s="78">
        <v>8.9265953522685351</v>
      </c>
      <c r="F41" s="80">
        <v>3872</v>
      </c>
      <c r="G41" s="79">
        <v>3799</v>
      </c>
      <c r="H41" s="79">
        <v>3741</v>
      </c>
      <c r="I41" s="79">
        <v>3578</v>
      </c>
      <c r="J41" s="105">
        <v>3623</v>
      </c>
      <c r="K41" s="79">
        <v>249</v>
      </c>
      <c r="L41" s="81">
        <v>6.8727573833839362</v>
      </c>
    </row>
    <row r="42" spans="1:12" ht="15" customHeight="1" x14ac:dyDescent="0.2">
      <c r="A42" s="85"/>
      <c r="B42" s="84"/>
      <c r="C42" s="53" t="s">
        <v>98</v>
      </c>
      <c r="E42" s="78">
        <v>42.613636363636367</v>
      </c>
      <c r="F42" s="80">
        <v>1650</v>
      </c>
      <c r="G42" s="79">
        <v>1619</v>
      </c>
      <c r="H42" s="79">
        <v>1576</v>
      </c>
      <c r="I42" s="79">
        <v>1507</v>
      </c>
      <c r="J42" s="105">
        <v>1510</v>
      </c>
      <c r="K42" s="79">
        <v>140</v>
      </c>
      <c r="L42" s="81">
        <v>9.2715231788079464</v>
      </c>
    </row>
    <row r="43" spans="1:12" ht="15" customHeight="1" x14ac:dyDescent="0.2">
      <c r="A43" s="85"/>
      <c r="B43" s="84"/>
      <c r="C43" s="53" t="s">
        <v>99</v>
      </c>
      <c r="E43" s="78">
        <v>57.386363636363633</v>
      </c>
      <c r="F43" s="80">
        <v>2222</v>
      </c>
      <c r="G43" s="79">
        <v>2180</v>
      </c>
      <c r="H43" s="79">
        <v>2165</v>
      </c>
      <c r="I43" s="79">
        <v>2071</v>
      </c>
      <c r="J43" s="105">
        <v>2113</v>
      </c>
      <c r="K43" s="79">
        <v>109</v>
      </c>
      <c r="L43" s="81">
        <v>5.1585423568386179</v>
      </c>
    </row>
    <row r="44" spans="1:12" ht="15" customHeight="1" x14ac:dyDescent="0.2">
      <c r="A44" s="85"/>
      <c r="B44" s="84" t="s">
        <v>200</v>
      </c>
      <c r="E44" s="78">
        <v>9.6597196606418301</v>
      </c>
      <c r="F44" s="80">
        <v>4190</v>
      </c>
      <c r="G44" s="79">
        <v>4280</v>
      </c>
      <c r="H44" s="79">
        <v>4230</v>
      </c>
      <c r="I44" s="79">
        <v>4243</v>
      </c>
      <c r="J44" s="105">
        <v>4290</v>
      </c>
      <c r="K44" s="79">
        <v>-100</v>
      </c>
      <c r="L44" s="81">
        <v>-2.3310023310023311</v>
      </c>
    </row>
    <row r="45" spans="1:12" ht="15" customHeight="1" x14ac:dyDescent="0.2">
      <c r="A45" s="85"/>
      <c r="B45" s="84"/>
      <c r="C45" s="53" t="s">
        <v>98</v>
      </c>
      <c r="E45" s="78">
        <v>38.329355608591882</v>
      </c>
      <c r="F45" s="80">
        <v>1606</v>
      </c>
      <c r="G45" s="79">
        <v>1661</v>
      </c>
      <c r="H45" s="79">
        <v>1642</v>
      </c>
      <c r="I45" s="79">
        <v>1647</v>
      </c>
      <c r="J45" s="105">
        <v>1667</v>
      </c>
      <c r="K45" s="79">
        <v>-61</v>
      </c>
      <c r="L45" s="81">
        <v>-3.6592681463707257</v>
      </c>
    </row>
    <row r="46" spans="1:12" ht="15" customHeight="1" x14ac:dyDescent="0.2">
      <c r="A46" s="88"/>
      <c r="B46" s="89"/>
      <c r="C46" s="131" t="s">
        <v>99</v>
      </c>
      <c r="D46" s="131"/>
      <c r="E46" s="90">
        <v>61.670644391408118</v>
      </c>
      <c r="F46" s="108">
        <v>2584</v>
      </c>
      <c r="G46" s="109">
        <v>2619</v>
      </c>
      <c r="H46" s="109">
        <v>2588</v>
      </c>
      <c r="I46" s="109">
        <v>2596</v>
      </c>
      <c r="J46" s="110">
        <v>2623</v>
      </c>
      <c r="K46" s="109">
        <v>-39</v>
      </c>
      <c r="L46" s="111">
        <v>-1.4868471216164696</v>
      </c>
    </row>
    <row r="47" spans="1:12" s="113" customFormat="1" ht="11.25" customHeight="1" x14ac:dyDescent="0.15">
      <c r="L47" s="114" t="s">
        <v>35</v>
      </c>
    </row>
    <row r="48" spans="1:12" s="113" customFormat="1" ht="12.75" customHeight="1" x14ac:dyDescent="0.2">
      <c r="A48" s="113" t="s">
        <v>201</v>
      </c>
      <c r="B48" s="86"/>
      <c r="C48" s="86"/>
      <c r="D48" s="86"/>
      <c r="E48" s="86"/>
      <c r="F48" s="86"/>
      <c r="G48" s="86"/>
      <c r="H48" s="86"/>
      <c r="I48" s="86"/>
      <c r="J48" s="86"/>
      <c r="K48" s="86"/>
      <c r="L48" s="86"/>
    </row>
    <row r="49" spans="1:12" s="86" customFormat="1" ht="12.75" customHeight="1" x14ac:dyDescent="0.2">
      <c r="A49" s="113" t="s">
        <v>329</v>
      </c>
    </row>
    <row r="50" spans="1:12" s="86" customFormat="1" ht="12.75" customHeight="1" x14ac:dyDescent="0.2">
      <c r="A50" s="113" t="s">
        <v>330</v>
      </c>
    </row>
    <row r="51" spans="1:12" s="86" customFormat="1" ht="21" customHeight="1" x14ac:dyDescent="0.2">
      <c r="A51" s="116" t="s">
        <v>115</v>
      </c>
      <c r="B51" s="116"/>
      <c r="C51" s="116"/>
      <c r="D51" s="116"/>
      <c r="E51" s="116"/>
      <c r="F51" s="116"/>
      <c r="G51" s="116"/>
      <c r="H51" s="116"/>
      <c r="I51" s="116"/>
      <c r="J51" s="116"/>
      <c r="K51" s="116"/>
      <c r="L51" s="116"/>
    </row>
    <row r="52" spans="1:12" s="86" customFormat="1" ht="12.75" customHeight="1" x14ac:dyDescent="0.2">
      <c r="A52" s="116" t="s">
        <v>205</v>
      </c>
      <c r="B52" s="116"/>
      <c r="C52" s="116"/>
      <c r="D52" s="116"/>
      <c r="E52" s="116"/>
      <c r="F52" s="116"/>
      <c r="G52" s="116"/>
      <c r="H52" s="116"/>
      <c r="I52" s="116"/>
      <c r="J52" s="116"/>
      <c r="K52" s="116"/>
      <c r="L52" s="116"/>
    </row>
    <row r="53" spans="1:12" s="86" customFormat="1" ht="12.75" customHeight="1" x14ac:dyDescent="0.2">
      <c r="A53" s="280"/>
      <c r="B53" s="280"/>
      <c r="C53" s="280"/>
      <c r="D53" s="280"/>
      <c r="E53" s="280"/>
      <c r="F53" s="280"/>
      <c r="G53" s="280"/>
      <c r="H53" s="280"/>
      <c r="I53" s="280"/>
      <c r="J53" s="280"/>
      <c r="K53" s="280"/>
      <c r="L53" s="280"/>
    </row>
    <row r="54" spans="1:12" s="86" customFormat="1" ht="12.75" customHeight="1" x14ac:dyDescent="0.2">
      <c r="A54" s="116"/>
      <c r="B54" s="116"/>
      <c r="C54" s="116"/>
      <c r="D54" s="116"/>
      <c r="E54" s="116"/>
      <c r="F54" s="116"/>
      <c r="G54" s="116"/>
      <c r="H54" s="116"/>
      <c r="I54" s="116"/>
      <c r="J54" s="116"/>
      <c r="K54" s="116"/>
      <c r="L54" s="116"/>
    </row>
    <row r="55" spans="1:12" ht="12.75" customHeight="1" x14ac:dyDescent="0.2">
      <c r="E55" s="53"/>
      <c r="F55" s="53"/>
      <c r="G55" s="53"/>
      <c r="H55" s="53"/>
      <c r="I55" s="53"/>
      <c r="J55" s="53"/>
      <c r="K55" s="53"/>
      <c r="L55" s="53"/>
    </row>
    <row r="56" spans="1:12" ht="15.95" customHeight="1" x14ac:dyDescent="0.2">
      <c r="E56" s="53"/>
      <c r="F56" s="53"/>
      <c r="G56" s="53"/>
      <c r="H56" s="53"/>
      <c r="I56" s="53"/>
      <c r="J56" s="53"/>
      <c r="K56" s="53"/>
      <c r="L56" s="53"/>
    </row>
    <row r="57" spans="1:12" ht="15.95" customHeight="1" x14ac:dyDescent="0.2">
      <c r="E57" s="53"/>
      <c r="F57" s="53"/>
      <c r="G57" s="53"/>
      <c r="H57" s="53"/>
      <c r="I57" s="53"/>
      <c r="J57" s="53"/>
      <c r="K57" s="53"/>
      <c r="L57" s="53"/>
    </row>
    <row r="58" spans="1:12" ht="15.95" customHeight="1" x14ac:dyDescent="0.2">
      <c r="E58" s="53"/>
      <c r="F58" s="53"/>
      <c r="G58" s="53"/>
      <c r="H58" s="53"/>
      <c r="I58" s="53"/>
      <c r="J58" s="53"/>
      <c r="K58" s="53"/>
      <c r="L58" s="53"/>
    </row>
    <row r="59" spans="1:12" ht="15.95" customHeight="1" x14ac:dyDescent="0.2">
      <c r="E59" s="53"/>
      <c r="F59" s="53"/>
      <c r="G59" s="53"/>
      <c r="H59" s="53"/>
      <c r="I59" s="53"/>
      <c r="J59" s="53"/>
      <c r="K59" s="53"/>
      <c r="L59" s="53"/>
    </row>
    <row r="60" spans="1:12" ht="15.95" customHeight="1" x14ac:dyDescent="0.2">
      <c r="E60" s="53"/>
      <c r="F60" s="53"/>
      <c r="G60" s="53"/>
      <c r="H60" s="53"/>
      <c r="I60" s="53"/>
      <c r="J60" s="53"/>
      <c r="K60" s="53"/>
      <c r="L60" s="53"/>
    </row>
    <row r="61" spans="1:12" ht="15.95" customHeight="1" x14ac:dyDescent="0.2">
      <c r="E61" s="53"/>
      <c r="F61" s="53"/>
      <c r="G61" s="53"/>
      <c r="H61" s="53"/>
      <c r="I61" s="53"/>
      <c r="J61" s="53"/>
      <c r="K61" s="53"/>
      <c r="L61" s="53"/>
    </row>
    <row r="62" spans="1:12" ht="15.95" customHeight="1" x14ac:dyDescent="0.2">
      <c r="E62" s="53"/>
      <c r="F62" s="53"/>
      <c r="G62" s="53"/>
      <c r="H62" s="53"/>
      <c r="I62" s="53"/>
      <c r="J62" s="53"/>
      <c r="K62" s="53"/>
      <c r="L62" s="53"/>
    </row>
    <row r="63" spans="1:12" ht="15.95" customHeight="1" x14ac:dyDescent="0.2">
      <c r="E63" s="53"/>
      <c r="F63" s="53"/>
      <c r="G63" s="53"/>
      <c r="H63" s="53"/>
      <c r="I63" s="53"/>
      <c r="J63" s="53"/>
      <c r="K63" s="53"/>
      <c r="L63" s="53"/>
    </row>
    <row r="64" spans="1:12" ht="15.95" customHeight="1" x14ac:dyDescent="0.2">
      <c r="E64" s="53"/>
      <c r="F64" s="53"/>
      <c r="G64" s="53"/>
      <c r="H64" s="53"/>
      <c r="I64" s="53"/>
      <c r="J64" s="53"/>
      <c r="K64" s="53"/>
      <c r="L64" s="53"/>
    </row>
    <row r="65" spans="5:12" ht="15.95" customHeight="1" x14ac:dyDescent="0.2">
      <c r="E65" s="53"/>
      <c r="F65" s="53"/>
      <c r="G65" s="53"/>
      <c r="H65" s="53"/>
      <c r="I65" s="53"/>
      <c r="J65" s="53"/>
      <c r="K65" s="53"/>
      <c r="L65" s="53"/>
    </row>
    <row r="66" spans="5:12" ht="15.95" customHeight="1" x14ac:dyDescent="0.2">
      <c r="E66" s="53"/>
      <c r="F66" s="53"/>
      <c r="G66" s="53"/>
      <c r="H66" s="53"/>
      <c r="I66" s="53"/>
      <c r="J66" s="53"/>
      <c r="K66" s="53"/>
      <c r="L66" s="53"/>
    </row>
    <row r="67" spans="5:12" ht="15.95" customHeight="1" x14ac:dyDescent="0.2">
      <c r="E67" s="53"/>
      <c r="F67" s="53"/>
      <c r="G67" s="53"/>
      <c r="H67" s="53"/>
      <c r="I67" s="53"/>
      <c r="J67" s="53"/>
      <c r="K67" s="53"/>
      <c r="L67" s="53"/>
    </row>
    <row r="68" spans="5:12" ht="15.95" customHeight="1" x14ac:dyDescent="0.2">
      <c r="E68" s="53"/>
      <c r="F68" s="53"/>
      <c r="G68" s="53"/>
      <c r="H68" s="53"/>
      <c r="I68" s="53"/>
      <c r="J68" s="53"/>
      <c r="K68" s="53"/>
      <c r="L68" s="53"/>
    </row>
    <row r="69" spans="5:12" ht="15.95" customHeight="1" x14ac:dyDescent="0.2">
      <c r="E69" s="53"/>
      <c r="F69" s="53"/>
      <c r="G69" s="53"/>
      <c r="H69" s="53"/>
      <c r="I69" s="53"/>
      <c r="J69" s="53"/>
      <c r="K69" s="53"/>
      <c r="L69" s="53"/>
    </row>
    <row r="70" spans="5:12" ht="15.95" customHeight="1" x14ac:dyDescent="0.2">
      <c r="E70" s="53"/>
      <c r="F70" s="53"/>
      <c r="G70" s="53"/>
      <c r="H70" s="53"/>
      <c r="I70" s="53"/>
      <c r="J70" s="53"/>
      <c r="K70" s="53"/>
      <c r="L70" s="53"/>
    </row>
    <row r="71" spans="5:12" ht="15.95" customHeight="1" x14ac:dyDescent="0.2">
      <c r="E71" s="53"/>
      <c r="F71" s="53"/>
      <c r="G71" s="53"/>
      <c r="H71" s="53"/>
      <c r="I71" s="53"/>
      <c r="J71" s="53"/>
      <c r="K71" s="53"/>
      <c r="L71" s="53"/>
    </row>
    <row r="72" spans="5:12" ht="15.95" customHeight="1" x14ac:dyDescent="0.2">
      <c r="E72" s="53"/>
      <c r="F72" s="53"/>
      <c r="G72" s="53"/>
      <c r="H72" s="53"/>
      <c r="I72" s="53"/>
      <c r="J72" s="53"/>
      <c r="K72" s="53"/>
      <c r="L72" s="53"/>
    </row>
    <row r="73" spans="5:12" ht="15.95" customHeight="1" x14ac:dyDescent="0.2">
      <c r="E73" s="53"/>
      <c r="F73" s="53"/>
      <c r="G73" s="53"/>
      <c r="H73" s="53"/>
      <c r="I73" s="53"/>
      <c r="J73" s="53"/>
      <c r="K73" s="53"/>
      <c r="L73" s="53"/>
    </row>
    <row r="74" spans="5:12" ht="15.95" customHeight="1" x14ac:dyDescent="0.2">
      <c r="E74" s="53"/>
      <c r="F74" s="53"/>
      <c r="G74" s="53"/>
      <c r="H74" s="53"/>
      <c r="I74" s="53"/>
      <c r="J74" s="53"/>
      <c r="K74" s="53"/>
      <c r="L74" s="53"/>
    </row>
    <row r="75" spans="5:12" ht="15.95" customHeight="1" x14ac:dyDescent="0.2">
      <c r="E75" s="53"/>
      <c r="F75" s="53"/>
      <c r="G75" s="53"/>
      <c r="H75" s="53"/>
      <c r="I75" s="53"/>
      <c r="J75" s="53"/>
      <c r="K75" s="53"/>
      <c r="L75" s="53"/>
    </row>
    <row r="76" spans="5:12" ht="15.95" customHeight="1" x14ac:dyDescent="0.2">
      <c r="E76" s="53"/>
      <c r="F76" s="53"/>
      <c r="G76" s="53"/>
      <c r="H76" s="53"/>
      <c r="I76" s="53"/>
      <c r="J76" s="53"/>
      <c r="K76" s="53"/>
      <c r="L76" s="53"/>
    </row>
    <row r="77" spans="5:12" ht="15.95" customHeight="1" x14ac:dyDescent="0.2">
      <c r="E77" s="53"/>
      <c r="F77" s="53"/>
      <c r="G77" s="53"/>
      <c r="H77" s="53"/>
      <c r="I77" s="53"/>
      <c r="J77" s="53"/>
      <c r="K77" s="53"/>
      <c r="L77" s="53"/>
    </row>
    <row r="78" spans="5:12" ht="15.95" customHeight="1" x14ac:dyDescent="0.2">
      <c r="E78" s="53"/>
      <c r="F78" s="53"/>
      <c r="G78" s="53"/>
      <c r="H78" s="53"/>
      <c r="I78" s="53"/>
      <c r="J78" s="53"/>
      <c r="K78" s="53"/>
      <c r="L78" s="53"/>
    </row>
    <row r="79" spans="5:12" ht="15.95" customHeight="1" x14ac:dyDescent="0.2">
      <c r="E79" s="53"/>
      <c r="F79" s="53"/>
      <c r="G79" s="53"/>
      <c r="H79" s="53"/>
      <c r="I79" s="53"/>
      <c r="J79" s="53"/>
      <c r="K79" s="53"/>
      <c r="L79" s="53"/>
    </row>
    <row r="80" spans="5:12" ht="15.95" customHeight="1" x14ac:dyDescent="0.2">
      <c r="E80" s="53"/>
      <c r="F80" s="53"/>
      <c r="G80" s="53"/>
      <c r="H80" s="53"/>
      <c r="I80" s="53"/>
      <c r="J80" s="53"/>
      <c r="K80" s="53"/>
      <c r="L80" s="53"/>
    </row>
    <row r="81" spans="5:12" ht="15.95" customHeight="1" x14ac:dyDescent="0.2">
      <c r="E81" s="53"/>
      <c r="F81" s="53"/>
      <c r="G81" s="53"/>
      <c r="H81" s="53"/>
      <c r="I81" s="53"/>
      <c r="J81" s="53"/>
      <c r="K81" s="53"/>
      <c r="L81" s="53"/>
    </row>
    <row r="82" spans="5:12" ht="15.95" customHeight="1" x14ac:dyDescent="0.2">
      <c r="E82" s="53"/>
      <c r="F82" s="53"/>
      <c r="G82" s="53"/>
      <c r="H82" s="53"/>
      <c r="I82" s="53"/>
      <c r="J82" s="53"/>
      <c r="K82" s="53"/>
      <c r="L82" s="53"/>
    </row>
    <row r="83" spans="5:12" ht="15.95" customHeight="1" x14ac:dyDescent="0.2">
      <c r="E83" s="53"/>
      <c r="F83" s="53"/>
      <c r="G83" s="53"/>
      <c r="H83" s="53"/>
      <c r="I83" s="53"/>
      <c r="J83" s="53"/>
      <c r="K83" s="53"/>
      <c r="L83" s="53"/>
    </row>
    <row r="84" spans="5:12" ht="15.95" customHeight="1" x14ac:dyDescent="0.2">
      <c r="E84" s="53"/>
      <c r="F84" s="53"/>
      <c r="G84" s="53"/>
      <c r="H84" s="53"/>
      <c r="I84" s="53"/>
      <c r="J84" s="53"/>
      <c r="K84" s="53"/>
      <c r="L84" s="53"/>
    </row>
    <row r="85" spans="5:12" ht="15.95" customHeight="1" x14ac:dyDescent="0.2">
      <c r="E85" s="53"/>
      <c r="F85" s="53"/>
      <c r="G85" s="53"/>
      <c r="H85" s="53"/>
      <c r="I85" s="53"/>
      <c r="J85" s="53"/>
      <c r="K85" s="53"/>
      <c r="L85" s="53"/>
    </row>
    <row r="86" spans="5:12" ht="15.95" customHeight="1" x14ac:dyDescent="0.2">
      <c r="E86" s="53"/>
      <c r="F86" s="53"/>
      <c r="G86" s="53"/>
      <c r="H86" s="53"/>
      <c r="I86" s="53"/>
      <c r="J86" s="53"/>
      <c r="K86" s="53"/>
      <c r="L86" s="53"/>
    </row>
    <row r="87" spans="5:12" ht="15.95" customHeight="1" x14ac:dyDescent="0.2">
      <c r="E87" s="53"/>
      <c r="F87" s="53"/>
      <c r="G87" s="53"/>
      <c r="H87" s="53"/>
      <c r="I87" s="53"/>
      <c r="J87" s="53"/>
      <c r="K87" s="53"/>
      <c r="L87" s="53"/>
    </row>
    <row r="88" spans="5:12" ht="15.95" customHeight="1" x14ac:dyDescent="0.2">
      <c r="E88" s="53"/>
      <c r="F88" s="53"/>
      <c r="G88" s="53"/>
      <c r="H88" s="53"/>
      <c r="I88" s="53"/>
      <c r="J88" s="53"/>
      <c r="K88" s="53"/>
      <c r="L88" s="53"/>
    </row>
    <row r="89" spans="5:12" ht="15.95" customHeight="1" x14ac:dyDescent="0.2">
      <c r="E89" s="53"/>
      <c r="F89" s="53"/>
      <c r="G89" s="53"/>
      <c r="H89" s="53"/>
      <c r="I89" s="53"/>
      <c r="J89" s="53"/>
      <c r="K89" s="53"/>
      <c r="L89" s="53"/>
    </row>
    <row r="90" spans="5:12" ht="15.95" customHeight="1" x14ac:dyDescent="0.2">
      <c r="E90" s="53"/>
      <c r="F90" s="53"/>
      <c r="G90" s="53"/>
      <c r="H90" s="53"/>
      <c r="I90" s="53"/>
      <c r="J90" s="53"/>
      <c r="K90" s="53"/>
      <c r="L90" s="53"/>
    </row>
    <row r="91" spans="5:12" ht="15.95" customHeight="1" x14ac:dyDescent="0.2">
      <c r="E91" s="53"/>
      <c r="F91" s="53"/>
      <c r="G91" s="53"/>
      <c r="H91" s="53"/>
      <c r="I91" s="53"/>
      <c r="J91" s="53"/>
      <c r="K91" s="53"/>
      <c r="L91" s="53"/>
    </row>
    <row r="92" spans="5:12" ht="15.95" customHeight="1" x14ac:dyDescent="0.2">
      <c r="E92" s="53"/>
      <c r="F92" s="53"/>
      <c r="G92" s="53"/>
      <c r="H92" s="53"/>
      <c r="I92" s="53"/>
      <c r="J92" s="53"/>
      <c r="K92" s="53"/>
      <c r="L92" s="53"/>
    </row>
    <row r="93" spans="5:12" ht="15.95" customHeight="1" x14ac:dyDescent="0.2">
      <c r="E93" s="53"/>
      <c r="F93" s="53"/>
      <c r="G93" s="53"/>
      <c r="H93" s="53"/>
      <c r="I93" s="53"/>
      <c r="J93" s="53"/>
      <c r="K93" s="53"/>
      <c r="L93" s="53"/>
    </row>
    <row r="94" spans="5:12" ht="15.95" customHeight="1" x14ac:dyDescent="0.2">
      <c r="E94" s="53"/>
      <c r="F94" s="53"/>
      <c r="G94" s="53"/>
      <c r="H94" s="53"/>
      <c r="I94" s="53"/>
      <c r="J94" s="53"/>
      <c r="K94" s="53"/>
      <c r="L94" s="53"/>
    </row>
    <row r="95" spans="5:12" ht="15.95" customHeight="1" x14ac:dyDescent="0.2">
      <c r="E95" s="53"/>
      <c r="F95" s="53"/>
      <c r="G95" s="53"/>
      <c r="H95" s="53"/>
      <c r="I95" s="53"/>
      <c r="J95" s="53"/>
      <c r="K95" s="53"/>
      <c r="L95" s="53"/>
    </row>
    <row r="96" spans="5:12" ht="15.95" customHeight="1" x14ac:dyDescent="0.2">
      <c r="E96" s="53"/>
      <c r="F96" s="53"/>
      <c r="G96" s="53"/>
      <c r="H96" s="53"/>
      <c r="I96" s="53"/>
      <c r="J96" s="53"/>
      <c r="K96" s="53"/>
      <c r="L96" s="53"/>
    </row>
    <row r="97" spans="5:12" ht="15.95" customHeight="1" x14ac:dyDescent="0.2">
      <c r="E97" s="53"/>
      <c r="F97" s="53"/>
      <c r="G97" s="53"/>
      <c r="H97" s="53"/>
      <c r="I97" s="53"/>
      <c r="J97" s="53"/>
      <c r="K97" s="53"/>
      <c r="L97" s="53"/>
    </row>
    <row r="98" spans="5:12" ht="15.95" customHeight="1" x14ac:dyDescent="0.2">
      <c r="E98" s="53"/>
      <c r="F98" s="53"/>
      <c r="G98" s="53"/>
      <c r="H98" s="53"/>
      <c r="I98" s="53"/>
      <c r="J98" s="53"/>
      <c r="K98" s="53"/>
      <c r="L98" s="53"/>
    </row>
    <row r="99" spans="5:12" ht="15.95" customHeight="1" x14ac:dyDescent="0.2">
      <c r="E99" s="53"/>
      <c r="F99" s="53"/>
      <c r="G99" s="53"/>
      <c r="H99" s="53"/>
      <c r="I99" s="53"/>
      <c r="J99" s="53"/>
      <c r="K99" s="53"/>
      <c r="L99" s="53"/>
    </row>
    <row r="100" spans="5:12" ht="15.95" customHeight="1" x14ac:dyDescent="0.2">
      <c r="E100" s="53"/>
      <c r="F100" s="53"/>
      <c r="G100" s="53"/>
      <c r="H100" s="53"/>
      <c r="I100" s="53"/>
      <c r="J100" s="53"/>
      <c r="K100" s="53"/>
      <c r="L100" s="53"/>
    </row>
    <row r="101" spans="5:12" ht="15.95" customHeight="1" x14ac:dyDescent="0.2">
      <c r="E101" s="53"/>
      <c r="F101" s="53"/>
      <c r="G101" s="53"/>
      <c r="H101" s="53"/>
      <c r="I101" s="53"/>
      <c r="J101" s="53"/>
      <c r="K101" s="53"/>
      <c r="L101" s="53"/>
    </row>
    <row r="102" spans="5:12" ht="15.95" customHeight="1" x14ac:dyDescent="0.2">
      <c r="E102" s="53"/>
      <c r="F102" s="53"/>
      <c r="G102" s="53"/>
      <c r="H102" s="53"/>
      <c r="I102" s="53"/>
      <c r="J102" s="53"/>
      <c r="K102" s="53"/>
      <c r="L102" s="53"/>
    </row>
    <row r="103" spans="5:12" ht="15.95" customHeight="1" x14ac:dyDescent="0.2">
      <c r="E103" s="53"/>
      <c r="F103" s="53"/>
      <c r="G103" s="53"/>
      <c r="H103" s="53"/>
      <c r="I103" s="53"/>
      <c r="J103" s="53"/>
      <c r="K103" s="53"/>
      <c r="L103" s="53"/>
    </row>
    <row r="104" spans="5:12" ht="15.95" customHeight="1" x14ac:dyDescent="0.2">
      <c r="E104" s="53"/>
      <c r="F104" s="53"/>
      <c r="G104" s="53"/>
      <c r="H104" s="53"/>
      <c r="I104" s="53"/>
      <c r="J104" s="53"/>
      <c r="K104" s="53"/>
      <c r="L104" s="53"/>
    </row>
    <row r="105" spans="5:12" ht="15.95" customHeight="1" x14ac:dyDescent="0.2">
      <c r="E105" s="53"/>
      <c r="F105" s="53"/>
      <c r="G105" s="53"/>
      <c r="H105" s="53"/>
      <c r="I105" s="53"/>
      <c r="J105" s="53"/>
      <c r="K105" s="53"/>
      <c r="L105" s="53"/>
    </row>
    <row r="106" spans="5:12" ht="15.95" customHeight="1" x14ac:dyDescent="0.2">
      <c r="E106" s="53"/>
      <c r="F106" s="53"/>
      <c r="G106" s="53"/>
      <c r="H106" s="53"/>
      <c r="I106" s="53"/>
      <c r="J106" s="53"/>
      <c r="K106" s="53"/>
      <c r="L106" s="53"/>
    </row>
    <row r="107" spans="5:12" ht="15.95" customHeight="1" x14ac:dyDescent="0.2">
      <c r="E107" s="53"/>
      <c r="F107" s="53"/>
      <c r="G107" s="53"/>
      <c r="H107" s="53"/>
      <c r="I107" s="53"/>
      <c r="J107" s="53"/>
      <c r="K107" s="53"/>
      <c r="L107" s="53"/>
    </row>
    <row r="108" spans="5:12" ht="15.95" customHeight="1" x14ac:dyDescent="0.2">
      <c r="E108" s="53"/>
      <c r="F108" s="53"/>
      <c r="G108" s="53"/>
      <c r="H108" s="53"/>
      <c r="I108" s="53"/>
      <c r="J108" s="53"/>
      <c r="K108" s="53"/>
      <c r="L108" s="53"/>
    </row>
    <row r="109" spans="5:12" ht="15.95" customHeight="1" x14ac:dyDescent="0.2">
      <c r="E109" s="53"/>
      <c r="F109" s="53"/>
      <c r="G109" s="53"/>
      <c r="H109" s="53"/>
      <c r="I109" s="53"/>
      <c r="J109" s="53"/>
      <c r="K109" s="53"/>
      <c r="L109" s="53"/>
    </row>
    <row r="110" spans="5:12" ht="15.95" customHeight="1" x14ac:dyDescent="0.2">
      <c r="E110" s="53"/>
      <c r="F110" s="53"/>
      <c r="G110" s="53"/>
      <c r="H110" s="53"/>
      <c r="I110" s="53"/>
      <c r="J110" s="53"/>
      <c r="K110" s="53"/>
      <c r="L110" s="53"/>
    </row>
    <row r="111" spans="5:12" ht="15.95" customHeight="1" x14ac:dyDescent="0.2">
      <c r="E111" s="53"/>
      <c r="F111" s="53"/>
      <c r="G111" s="53"/>
      <c r="H111" s="53"/>
      <c r="I111" s="53"/>
      <c r="J111" s="53"/>
      <c r="K111" s="53"/>
      <c r="L111" s="53"/>
    </row>
    <row r="112" spans="5:12" ht="15.95" customHeight="1" x14ac:dyDescent="0.2">
      <c r="E112" s="53"/>
      <c r="F112" s="53"/>
      <c r="G112" s="53"/>
      <c r="H112" s="53"/>
      <c r="I112" s="53"/>
      <c r="J112" s="53"/>
      <c r="K112" s="53"/>
      <c r="L112" s="53"/>
    </row>
    <row r="113" spans="5:12" ht="15.95" customHeight="1" x14ac:dyDescent="0.2">
      <c r="E113" s="53"/>
      <c r="F113" s="53"/>
      <c r="G113" s="53"/>
      <c r="H113" s="53"/>
      <c r="I113" s="53"/>
      <c r="J113" s="53"/>
      <c r="K113" s="53"/>
      <c r="L113" s="53"/>
    </row>
    <row r="114" spans="5:12" ht="15.95" customHeight="1" x14ac:dyDescent="0.2">
      <c r="E114" s="53"/>
      <c r="F114" s="53"/>
      <c r="G114" s="53"/>
      <c r="H114" s="53"/>
      <c r="I114" s="53"/>
      <c r="J114" s="53"/>
      <c r="K114" s="53"/>
      <c r="L114" s="53"/>
    </row>
    <row r="115" spans="5:12" ht="15.95" customHeight="1" x14ac:dyDescent="0.2">
      <c r="E115" s="53"/>
      <c r="F115" s="53"/>
      <c r="G115" s="53"/>
      <c r="H115" s="53"/>
      <c r="I115" s="53"/>
      <c r="J115" s="53"/>
      <c r="K115" s="53"/>
      <c r="L115" s="53"/>
    </row>
    <row r="116" spans="5:12" ht="15.95" customHeight="1" x14ac:dyDescent="0.2">
      <c r="E116" s="53"/>
      <c r="F116" s="53"/>
      <c r="G116" s="53"/>
      <c r="H116" s="53"/>
      <c r="I116" s="53"/>
      <c r="J116" s="53"/>
      <c r="K116" s="53"/>
      <c r="L116" s="53"/>
    </row>
    <row r="117" spans="5:12" ht="15.95" customHeight="1" x14ac:dyDescent="0.2">
      <c r="E117" s="53"/>
      <c r="F117" s="53"/>
      <c r="G117" s="53"/>
      <c r="H117" s="53"/>
      <c r="I117" s="53"/>
      <c r="J117" s="53"/>
      <c r="K117" s="53"/>
      <c r="L117" s="53"/>
    </row>
    <row r="118" spans="5:12" ht="15.95" customHeight="1" x14ac:dyDescent="0.2">
      <c r="E118" s="53"/>
      <c r="F118" s="53"/>
      <c r="G118" s="53"/>
      <c r="H118" s="53"/>
      <c r="I118" s="53"/>
      <c r="J118" s="53"/>
      <c r="K118" s="53"/>
      <c r="L118" s="53"/>
    </row>
    <row r="119" spans="5:12" ht="15.95" customHeight="1" x14ac:dyDescent="0.2">
      <c r="E119" s="53"/>
      <c r="F119" s="53"/>
      <c r="G119" s="53"/>
      <c r="H119" s="53"/>
      <c r="I119" s="53"/>
      <c r="J119" s="53"/>
      <c r="K119" s="53"/>
      <c r="L119" s="53"/>
    </row>
    <row r="120" spans="5:12" ht="15.95" customHeight="1" x14ac:dyDescent="0.2">
      <c r="E120" s="53"/>
      <c r="F120" s="53"/>
      <c r="G120" s="53"/>
      <c r="H120" s="53"/>
      <c r="I120" s="53"/>
      <c r="J120" s="53"/>
      <c r="K120" s="53"/>
      <c r="L120" s="53"/>
    </row>
    <row r="121" spans="5:12" ht="15.95" customHeight="1" x14ac:dyDescent="0.2">
      <c r="E121" s="53"/>
      <c r="F121" s="53"/>
      <c r="G121" s="53"/>
      <c r="H121" s="53"/>
      <c r="I121" s="53"/>
      <c r="J121" s="53"/>
      <c r="K121" s="53"/>
      <c r="L121" s="53"/>
    </row>
    <row r="122" spans="5:12" ht="15.95" customHeight="1" x14ac:dyDescent="0.2">
      <c r="E122" s="53"/>
      <c r="F122" s="53"/>
      <c r="G122" s="53"/>
      <c r="H122" s="53"/>
      <c r="I122" s="53"/>
      <c r="J122" s="53"/>
      <c r="K122" s="53"/>
      <c r="L122" s="53"/>
    </row>
    <row r="123" spans="5:12" ht="15.95" customHeight="1" x14ac:dyDescent="0.2">
      <c r="E123" s="53"/>
      <c r="F123" s="53"/>
      <c r="G123" s="53"/>
      <c r="H123" s="53"/>
      <c r="I123" s="53"/>
      <c r="J123" s="53"/>
      <c r="K123" s="53"/>
      <c r="L123" s="53"/>
    </row>
    <row r="124" spans="5:12" ht="15.95" customHeight="1" x14ac:dyDescent="0.2">
      <c r="E124" s="53"/>
      <c r="F124" s="53"/>
      <c r="G124" s="53"/>
      <c r="H124" s="53"/>
      <c r="I124" s="53"/>
      <c r="J124" s="53"/>
      <c r="K124" s="53"/>
      <c r="L124" s="53"/>
    </row>
    <row r="125" spans="5:12" ht="15.95" customHeight="1" x14ac:dyDescent="0.2">
      <c r="E125" s="53"/>
      <c r="F125" s="53"/>
      <c r="G125" s="53"/>
      <c r="H125" s="53"/>
      <c r="I125" s="53"/>
      <c r="J125" s="53"/>
      <c r="K125" s="53"/>
      <c r="L125" s="53"/>
    </row>
    <row r="126" spans="5:12" ht="15.95" customHeight="1" x14ac:dyDescent="0.2">
      <c r="E126" s="53"/>
      <c r="F126" s="53"/>
      <c r="G126" s="53"/>
      <c r="H126" s="53"/>
      <c r="I126" s="53"/>
      <c r="J126" s="53"/>
      <c r="K126" s="53"/>
      <c r="L126" s="53"/>
    </row>
    <row r="127" spans="5:12" ht="15.95" customHeight="1" x14ac:dyDescent="0.2">
      <c r="E127" s="53"/>
      <c r="F127" s="53"/>
      <c r="G127" s="53"/>
      <c r="H127" s="53"/>
      <c r="I127" s="53"/>
      <c r="J127" s="53"/>
      <c r="K127" s="53"/>
      <c r="L127" s="53"/>
    </row>
    <row r="128" spans="5:12" ht="15.95" customHeight="1" x14ac:dyDescent="0.2">
      <c r="E128" s="53"/>
      <c r="F128" s="53"/>
      <c r="G128" s="53"/>
      <c r="H128" s="53"/>
      <c r="I128" s="53"/>
      <c r="J128" s="53"/>
      <c r="K128" s="53"/>
      <c r="L128" s="53"/>
    </row>
    <row r="129" spans="5:12" ht="15.95" customHeight="1" x14ac:dyDescent="0.2">
      <c r="E129" s="53"/>
      <c r="F129" s="53"/>
      <c r="G129" s="53"/>
      <c r="H129" s="53"/>
      <c r="I129" s="53"/>
      <c r="J129" s="53"/>
      <c r="K129" s="53"/>
      <c r="L129" s="53"/>
    </row>
    <row r="130" spans="5:12" ht="15.95" customHeight="1" x14ac:dyDescent="0.2">
      <c r="E130" s="53"/>
      <c r="F130" s="53"/>
      <c r="G130" s="53"/>
      <c r="H130" s="53"/>
      <c r="I130" s="53"/>
      <c r="J130" s="53"/>
      <c r="K130" s="53"/>
      <c r="L130" s="53"/>
    </row>
    <row r="131" spans="5:12" ht="15.95" customHeight="1" x14ac:dyDescent="0.2">
      <c r="E131" s="53"/>
      <c r="F131" s="53"/>
      <c r="G131" s="53"/>
      <c r="H131" s="53"/>
      <c r="I131" s="53"/>
      <c r="J131" s="53"/>
      <c r="K131" s="53"/>
      <c r="L131" s="53"/>
    </row>
    <row r="132" spans="5:12" ht="15.95" customHeight="1" x14ac:dyDescent="0.2">
      <c r="E132" s="53"/>
      <c r="F132" s="53"/>
      <c r="G132" s="53"/>
      <c r="H132" s="53"/>
      <c r="I132" s="53"/>
      <c r="J132" s="53"/>
      <c r="K132" s="53"/>
      <c r="L132" s="53"/>
    </row>
    <row r="133" spans="5:12" ht="15.95" customHeight="1" x14ac:dyDescent="0.2">
      <c r="E133" s="53"/>
      <c r="F133" s="53"/>
      <c r="G133" s="53"/>
      <c r="H133" s="53"/>
      <c r="I133" s="53"/>
      <c r="J133" s="53"/>
      <c r="K133" s="53"/>
      <c r="L133" s="53"/>
    </row>
    <row r="134" spans="5:12" ht="15.95" customHeight="1" x14ac:dyDescent="0.2">
      <c r="E134" s="53"/>
      <c r="F134" s="53"/>
      <c r="G134" s="53"/>
      <c r="H134" s="53"/>
      <c r="I134" s="53"/>
      <c r="J134" s="53"/>
      <c r="K134" s="53"/>
      <c r="L134" s="53"/>
    </row>
    <row r="135" spans="5:12" ht="15.95" customHeight="1" x14ac:dyDescent="0.2">
      <c r="E135" s="53"/>
      <c r="F135" s="53"/>
      <c r="G135" s="53"/>
      <c r="H135" s="53"/>
      <c r="I135" s="53"/>
      <c r="J135" s="53"/>
      <c r="K135" s="53"/>
      <c r="L135" s="53"/>
    </row>
    <row r="136" spans="5:12" ht="15.95" customHeight="1" x14ac:dyDescent="0.2">
      <c r="E136" s="53"/>
      <c r="F136" s="53"/>
      <c r="G136" s="53"/>
      <c r="H136" s="53"/>
      <c r="I136" s="53"/>
      <c r="J136" s="53"/>
      <c r="K136" s="53"/>
      <c r="L136" s="53"/>
    </row>
    <row r="137" spans="5:12" ht="15.95" customHeight="1" x14ac:dyDescent="0.2">
      <c r="E137" s="53"/>
      <c r="F137" s="53"/>
      <c r="G137" s="53"/>
      <c r="H137" s="53"/>
      <c r="I137" s="53"/>
      <c r="J137" s="53"/>
      <c r="K137" s="53"/>
      <c r="L137" s="53"/>
    </row>
    <row r="138" spans="5:12" ht="15.95" customHeight="1" x14ac:dyDescent="0.2">
      <c r="E138" s="53"/>
      <c r="F138" s="53"/>
      <c r="G138" s="53"/>
      <c r="H138" s="53"/>
      <c r="I138" s="53"/>
      <c r="J138" s="53"/>
      <c r="K138" s="53"/>
      <c r="L138" s="53"/>
    </row>
    <row r="139" spans="5:12" ht="15.95" customHeight="1" x14ac:dyDescent="0.2">
      <c r="E139" s="53"/>
      <c r="F139" s="53"/>
      <c r="G139" s="53"/>
      <c r="H139" s="53"/>
      <c r="I139" s="53"/>
      <c r="J139" s="53"/>
      <c r="K139" s="53"/>
      <c r="L139" s="53"/>
    </row>
    <row r="140" spans="5:12" ht="15.95" customHeight="1" x14ac:dyDescent="0.2">
      <c r="E140" s="53"/>
      <c r="F140" s="53"/>
      <c r="G140" s="53"/>
      <c r="H140" s="53"/>
      <c r="I140" s="53"/>
      <c r="J140" s="53"/>
      <c r="K140" s="53"/>
      <c r="L140" s="53"/>
    </row>
    <row r="141" spans="5:12" ht="15.95" customHeight="1" x14ac:dyDescent="0.2">
      <c r="E141" s="53"/>
      <c r="F141" s="53"/>
      <c r="G141" s="53"/>
      <c r="H141" s="53"/>
      <c r="I141" s="53"/>
      <c r="J141" s="53"/>
      <c r="K141" s="53"/>
      <c r="L141" s="53"/>
    </row>
    <row r="142" spans="5:12" ht="15.95" customHeight="1" x14ac:dyDescent="0.2">
      <c r="E142" s="53"/>
      <c r="F142" s="53"/>
      <c r="G142" s="53"/>
      <c r="H142" s="53"/>
      <c r="I142" s="53"/>
      <c r="J142" s="53"/>
      <c r="K142" s="53"/>
      <c r="L142" s="53"/>
    </row>
    <row r="143" spans="5:12" ht="15.95" customHeight="1" x14ac:dyDescent="0.2">
      <c r="E143" s="53"/>
      <c r="F143" s="53"/>
      <c r="G143" s="53"/>
      <c r="H143" s="53"/>
      <c r="I143" s="53"/>
      <c r="J143" s="53"/>
      <c r="K143" s="53"/>
      <c r="L143" s="53"/>
    </row>
    <row r="144" spans="5:12" ht="15.95" customHeight="1" x14ac:dyDescent="0.2">
      <c r="E144" s="53"/>
      <c r="F144" s="53"/>
      <c r="G144" s="53"/>
      <c r="H144" s="53"/>
      <c r="I144" s="53"/>
      <c r="J144" s="53"/>
      <c r="K144" s="53"/>
      <c r="L144" s="53"/>
    </row>
    <row r="145" spans="5:12" ht="15.95" customHeight="1" x14ac:dyDescent="0.2">
      <c r="E145" s="53"/>
      <c r="F145" s="53"/>
      <c r="G145" s="53"/>
      <c r="H145" s="53"/>
      <c r="I145" s="53"/>
      <c r="J145" s="53"/>
      <c r="K145" s="53"/>
      <c r="L145" s="53"/>
    </row>
    <row r="146" spans="5:12" ht="15.95" customHeight="1" x14ac:dyDescent="0.2">
      <c r="E146" s="53"/>
      <c r="F146" s="53"/>
      <c r="G146" s="53"/>
      <c r="H146" s="53"/>
      <c r="I146" s="53"/>
      <c r="J146" s="53"/>
      <c r="K146" s="53"/>
      <c r="L146" s="53"/>
    </row>
    <row r="147" spans="5:12" ht="15.95" customHeight="1" x14ac:dyDescent="0.2">
      <c r="E147" s="53"/>
      <c r="F147" s="53"/>
      <c r="G147" s="53"/>
      <c r="H147" s="53"/>
      <c r="I147" s="53"/>
      <c r="J147" s="53"/>
      <c r="K147" s="53"/>
      <c r="L147" s="53"/>
    </row>
    <row r="148" spans="5:12" ht="15.95" customHeight="1" x14ac:dyDescent="0.2">
      <c r="E148" s="53"/>
      <c r="F148" s="53"/>
      <c r="G148" s="53"/>
      <c r="H148" s="53"/>
      <c r="I148" s="53"/>
      <c r="J148" s="53"/>
      <c r="K148" s="53"/>
      <c r="L148" s="53"/>
    </row>
    <row r="149" spans="5:12" ht="15.95" customHeight="1" x14ac:dyDescent="0.2">
      <c r="E149" s="53"/>
      <c r="F149" s="53"/>
      <c r="G149" s="53"/>
      <c r="H149" s="53"/>
      <c r="I149" s="53"/>
      <c r="J149" s="53"/>
      <c r="K149" s="53"/>
      <c r="L149" s="53"/>
    </row>
    <row r="150" spans="5:12" ht="15.95" customHeight="1" x14ac:dyDescent="0.2">
      <c r="E150" s="53"/>
      <c r="F150" s="53"/>
      <c r="G150" s="53"/>
      <c r="H150" s="53"/>
      <c r="I150" s="53"/>
      <c r="J150" s="53"/>
      <c r="K150" s="53"/>
      <c r="L150" s="53"/>
    </row>
    <row r="151" spans="5:12" ht="15.95" customHeight="1" x14ac:dyDescent="0.2">
      <c r="E151" s="53"/>
      <c r="F151" s="53"/>
      <c r="G151" s="53"/>
      <c r="H151" s="53"/>
      <c r="I151" s="53"/>
      <c r="J151" s="53"/>
      <c r="K151" s="53"/>
      <c r="L151" s="53"/>
    </row>
    <row r="152" spans="5:12" ht="15.95" customHeight="1" x14ac:dyDescent="0.2">
      <c r="E152" s="53"/>
      <c r="F152" s="53"/>
      <c r="G152" s="53"/>
      <c r="H152" s="53"/>
      <c r="I152" s="53"/>
      <c r="J152" s="53"/>
      <c r="K152" s="53"/>
      <c r="L152" s="53"/>
    </row>
    <row r="153" spans="5:12" ht="15.95" customHeight="1" x14ac:dyDescent="0.2">
      <c r="E153" s="53"/>
      <c r="F153" s="53"/>
      <c r="G153" s="53"/>
      <c r="H153" s="53"/>
      <c r="I153" s="53"/>
      <c r="J153" s="53"/>
      <c r="K153" s="53"/>
      <c r="L153" s="53"/>
    </row>
    <row r="154" spans="5:12" ht="15.95" customHeight="1" x14ac:dyDescent="0.2">
      <c r="E154" s="53"/>
      <c r="F154" s="53"/>
      <c r="G154" s="53"/>
      <c r="H154" s="53"/>
      <c r="I154" s="53"/>
      <c r="J154" s="53"/>
      <c r="K154" s="53"/>
      <c r="L154" s="53"/>
    </row>
    <row r="155" spans="5:12" ht="15.95" customHeight="1" x14ac:dyDescent="0.2">
      <c r="E155" s="53"/>
      <c r="F155" s="53"/>
      <c r="G155" s="53"/>
      <c r="H155" s="53"/>
      <c r="I155" s="53"/>
      <c r="J155" s="53"/>
      <c r="K155" s="53"/>
      <c r="L155" s="53"/>
    </row>
    <row r="156" spans="5:12" ht="15.95" customHeight="1" x14ac:dyDescent="0.2">
      <c r="E156" s="53"/>
      <c r="F156" s="53"/>
      <c r="G156" s="53"/>
      <c r="H156" s="53"/>
      <c r="I156" s="53"/>
      <c r="J156" s="53"/>
      <c r="K156" s="53"/>
      <c r="L156" s="53"/>
    </row>
    <row r="157" spans="5:12" ht="15.95" customHeight="1" x14ac:dyDescent="0.2">
      <c r="E157" s="53"/>
      <c r="F157" s="53"/>
      <c r="G157" s="53"/>
      <c r="H157" s="53"/>
      <c r="I157" s="53"/>
      <c r="J157" s="53"/>
      <c r="K157" s="53"/>
      <c r="L157" s="53"/>
    </row>
    <row r="158" spans="5:12" ht="15.95" customHeight="1" x14ac:dyDescent="0.2">
      <c r="E158" s="53"/>
      <c r="F158" s="53"/>
      <c r="G158" s="53"/>
      <c r="H158" s="53"/>
      <c r="I158" s="53"/>
      <c r="J158" s="53"/>
      <c r="K158" s="53"/>
      <c r="L158" s="53"/>
    </row>
    <row r="159" spans="5:12" ht="15.95" customHeight="1" x14ac:dyDescent="0.2">
      <c r="E159" s="53"/>
      <c r="F159" s="53"/>
      <c r="G159" s="53"/>
      <c r="H159" s="53"/>
      <c r="I159" s="53"/>
      <c r="J159" s="53"/>
      <c r="K159" s="53"/>
      <c r="L159" s="53"/>
    </row>
    <row r="160" spans="5:12" ht="15.95" customHeight="1" x14ac:dyDescent="0.2">
      <c r="E160" s="53"/>
      <c r="F160" s="53"/>
      <c r="G160" s="53"/>
      <c r="H160" s="53"/>
      <c r="I160" s="53"/>
      <c r="J160" s="53"/>
      <c r="K160" s="53"/>
      <c r="L160" s="53"/>
    </row>
    <row r="161" spans="5:12" ht="15.95" customHeight="1" x14ac:dyDescent="0.2">
      <c r="E161" s="53"/>
      <c r="F161" s="53"/>
      <c r="G161" s="53"/>
      <c r="H161" s="53"/>
      <c r="I161" s="53"/>
      <c r="J161" s="53"/>
      <c r="K161" s="53"/>
      <c r="L161" s="53"/>
    </row>
    <row r="162" spans="5:12" ht="15.95" customHeight="1" x14ac:dyDescent="0.2">
      <c r="E162" s="53"/>
      <c r="F162" s="53"/>
      <c r="G162" s="53"/>
      <c r="H162" s="53"/>
      <c r="I162" s="53"/>
      <c r="J162" s="53"/>
      <c r="K162" s="53"/>
      <c r="L162" s="53"/>
    </row>
    <row r="163" spans="5:12" ht="15.95" customHeight="1" x14ac:dyDescent="0.2">
      <c r="E163" s="53"/>
      <c r="F163" s="53"/>
      <c r="G163" s="53"/>
      <c r="H163" s="53"/>
      <c r="I163" s="53"/>
      <c r="J163" s="53"/>
      <c r="K163" s="53"/>
      <c r="L163" s="53"/>
    </row>
    <row r="164" spans="5:12" ht="15.95" customHeight="1" x14ac:dyDescent="0.2">
      <c r="E164" s="53"/>
      <c r="F164" s="53"/>
      <c r="G164" s="53"/>
      <c r="H164" s="53"/>
      <c r="I164" s="53"/>
      <c r="J164" s="53"/>
      <c r="K164" s="53"/>
      <c r="L164" s="53"/>
    </row>
    <row r="165" spans="5:12" ht="15.95" customHeight="1" x14ac:dyDescent="0.2">
      <c r="E165" s="53"/>
      <c r="F165" s="53"/>
      <c r="G165" s="53"/>
      <c r="H165" s="53"/>
      <c r="I165" s="53"/>
      <c r="J165" s="53"/>
      <c r="K165" s="53"/>
      <c r="L165" s="53"/>
    </row>
    <row r="166" spans="5:12" ht="15.95" customHeight="1" x14ac:dyDescent="0.2">
      <c r="E166" s="53"/>
      <c r="F166" s="53"/>
      <c r="G166" s="53"/>
      <c r="H166" s="53"/>
      <c r="I166" s="53"/>
      <c r="J166" s="53"/>
      <c r="K166" s="53"/>
      <c r="L166" s="53"/>
    </row>
    <row r="167" spans="5:12" ht="15.95" customHeight="1" x14ac:dyDescent="0.2">
      <c r="E167" s="53"/>
      <c r="F167" s="53"/>
      <c r="G167" s="53"/>
      <c r="H167" s="53"/>
      <c r="I167" s="53"/>
      <c r="J167" s="53"/>
      <c r="K167" s="53"/>
      <c r="L167" s="53"/>
    </row>
    <row r="168" spans="5:12" ht="15.95" customHeight="1" x14ac:dyDescent="0.2">
      <c r="E168" s="53"/>
      <c r="F168" s="53"/>
      <c r="G168" s="53"/>
      <c r="H168" s="53"/>
      <c r="I168" s="53"/>
      <c r="J168" s="53"/>
      <c r="K168" s="53"/>
      <c r="L168" s="53"/>
    </row>
    <row r="169" spans="5:12" ht="15.95" customHeight="1" x14ac:dyDescent="0.2">
      <c r="E169" s="53"/>
      <c r="F169" s="53"/>
      <c r="G169" s="53"/>
      <c r="H169" s="53"/>
      <c r="I169" s="53"/>
      <c r="J169" s="53"/>
      <c r="K169" s="53"/>
      <c r="L169" s="53"/>
    </row>
    <row r="170" spans="5:12" ht="15.95" customHeight="1" x14ac:dyDescent="0.2">
      <c r="E170" s="53"/>
      <c r="F170" s="53"/>
      <c r="G170" s="53"/>
      <c r="H170" s="53"/>
      <c r="I170" s="53"/>
      <c r="J170" s="53"/>
      <c r="K170" s="53"/>
      <c r="L170" s="53"/>
    </row>
    <row r="171" spans="5:12" ht="15.95" customHeight="1" x14ac:dyDescent="0.2">
      <c r="E171" s="53"/>
      <c r="F171" s="53"/>
      <c r="G171" s="53"/>
      <c r="H171" s="53"/>
      <c r="I171" s="53"/>
      <c r="J171" s="53"/>
      <c r="K171" s="53"/>
      <c r="L171" s="53"/>
    </row>
    <row r="172" spans="5:12" ht="15.95" customHeight="1" x14ac:dyDescent="0.2">
      <c r="E172" s="53"/>
      <c r="F172" s="53"/>
      <c r="G172" s="53"/>
      <c r="H172" s="53"/>
      <c r="I172" s="53"/>
      <c r="J172" s="53"/>
      <c r="K172" s="53"/>
      <c r="L172" s="53"/>
    </row>
    <row r="173" spans="5:12" ht="15.95" customHeight="1" x14ac:dyDescent="0.2">
      <c r="E173" s="53"/>
      <c r="F173" s="53"/>
      <c r="G173" s="53"/>
      <c r="H173" s="53"/>
      <c r="I173" s="53"/>
      <c r="J173" s="53"/>
      <c r="K173" s="53"/>
      <c r="L173" s="53"/>
    </row>
    <row r="174" spans="5:12" ht="15.95" customHeight="1" x14ac:dyDescent="0.2">
      <c r="E174" s="53"/>
      <c r="F174" s="53"/>
      <c r="G174" s="53"/>
      <c r="H174" s="53"/>
      <c r="I174" s="53"/>
      <c r="J174" s="53"/>
      <c r="K174" s="53"/>
      <c r="L174" s="53"/>
    </row>
    <row r="175" spans="5:12" ht="15.95" customHeight="1" x14ac:dyDescent="0.2">
      <c r="E175" s="53"/>
      <c r="F175" s="53"/>
      <c r="G175" s="53"/>
      <c r="H175" s="53"/>
      <c r="I175" s="53"/>
      <c r="J175" s="53"/>
      <c r="K175" s="53"/>
      <c r="L175" s="53"/>
    </row>
    <row r="176" spans="5:12" ht="15.95" customHeight="1" x14ac:dyDescent="0.2">
      <c r="E176" s="53"/>
      <c r="F176" s="53"/>
      <c r="G176" s="53"/>
      <c r="H176" s="53"/>
      <c r="I176" s="53"/>
      <c r="J176" s="53"/>
      <c r="K176" s="53"/>
      <c r="L176" s="53"/>
    </row>
    <row r="177" spans="5:12" ht="15.95" customHeight="1" x14ac:dyDescent="0.2">
      <c r="E177" s="53"/>
      <c r="F177" s="53"/>
      <c r="G177" s="53"/>
      <c r="H177" s="53"/>
      <c r="I177" s="53"/>
      <c r="J177" s="53"/>
      <c r="K177" s="53"/>
      <c r="L177" s="53"/>
    </row>
    <row r="178" spans="5:12" ht="15.95" customHeight="1" x14ac:dyDescent="0.2">
      <c r="E178" s="53"/>
      <c r="F178" s="53"/>
      <c r="G178" s="53"/>
      <c r="H178" s="53"/>
      <c r="I178" s="53"/>
      <c r="J178" s="53"/>
      <c r="K178" s="53"/>
      <c r="L178" s="53"/>
    </row>
    <row r="179" spans="5:12" ht="15.95" customHeight="1" x14ac:dyDescent="0.2">
      <c r="E179" s="53"/>
      <c r="F179" s="53"/>
      <c r="G179" s="53"/>
      <c r="H179" s="53"/>
      <c r="I179" s="53"/>
      <c r="J179" s="53"/>
      <c r="K179" s="53"/>
      <c r="L179" s="53"/>
    </row>
    <row r="180" spans="5:12" ht="15.95" customHeight="1" x14ac:dyDescent="0.2">
      <c r="E180" s="53"/>
      <c r="F180" s="53"/>
      <c r="G180" s="53"/>
      <c r="H180" s="53"/>
      <c r="I180" s="53"/>
      <c r="J180" s="53"/>
      <c r="K180" s="53"/>
      <c r="L180" s="53"/>
    </row>
    <row r="181" spans="5:12" ht="15.95" customHeight="1" x14ac:dyDescent="0.2">
      <c r="E181" s="53"/>
      <c r="F181" s="53"/>
      <c r="G181" s="53"/>
      <c r="H181" s="53"/>
      <c r="I181" s="53"/>
      <c r="J181" s="53"/>
      <c r="K181" s="53"/>
      <c r="L181" s="53"/>
    </row>
    <row r="182" spans="5:12" ht="15.95" customHeight="1" x14ac:dyDescent="0.2">
      <c r="E182" s="53"/>
      <c r="F182" s="53"/>
      <c r="G182" s="53"/>
      <c r="H182" s="53"/>
      <c r="I182" s="53"/>
      <c r="J182" s="53"/>
      <c r="K182" s="53"/>
      <c r="L182" s="53"/>
    </row>
    <row r="183" spans="5:12" ht="15.95" customHeight="1" x14ac:dyDescent="0.2">
      <c r="E183" s="53"/>
      <c r="F183" s="53"/>
      <c r="G183" s="53"/>
      <c r="H183" s="53"/>
      <c r="I183" s="53"/>
      <c r="J183" s="53"/>
      <c r="K183" s="53"/>
      <c r="L183" s="53"/>
    </row>
    <row r="184" spans="5:12" ht="15.95" customHeight="1" x14ac:dyDescent="0.2">
      <c r="E184" s="53"/>
      <c r="F184" s="53"/>
      <c r="G184" s="53"/>
      <c r="H184" s="53"/>
      <c r="I184" s="53"/>
      <c r="J184" s="53"/>
      <c r="K184" s="53"/>
      <c r="L184" s="53"/>
    </row>
    <row r="185" spans="5:12" ht="15.95" customHeight="1" x14ac:dyDescent="0.2">
      <c r="E185" s="53"/>
      <c r="F185" s="53"/>
      <c r="G185" s="53"/>
      <c r="H185" s="53"/>
      <c r="I185" s="53"/>
      <c r="J185" s="53"/>
      <c r="K185" s="53"/>
      <c r="L185" s="53"/>
    </row>
    <row r="186" spans="5:12" ht="15.95" customHeight="1" x14ac:dyDescent="0.2">
      <c r="E186" s="53"/>
      <c r="F186" s="53"/>
      <c r="G186" s="53"/>
      <c r="H186" s="53"/>
      <c r="I186" s="53"/>
      <c r="J186" s="53"/>
      <c r="K186" s="53"/>
      <c r="L186" s="53"/>
    </row>
    <row r="187" spans="5:12" ht="15.95" customHeight="1" x14ac:dyDescent="0.2">
      <c r="E187" s="53"/>
      <c r="F187" s="53"/>
      <c r="G187" s="53"/>
      <c r="H187" s="53"/>
      <c r="I187" s="53"/>
      <c r="J187" s="53"/>
      <c r="K187" s="53"/>
      <c r="L187" s="53"/>
    </row>
    <row r="188" spans="5:12" ht="15.95" customHeight="1" x14ac:dyDescent="0.2">
      <c r="E188" s="53"/>
      <c r="F188" s="53"/>
      <c r="G188" s="53"/>
      <c r="H188" s="53"/>
      <c r="I188" s="53"/>
      <c r="J188" s="53"/>
      <c r="K188" s="53"/>
      <c r="L188" s="53"/>
    </row>
    <row r="189" spans="5:12" ht="15.95" customHeight="1" x14ac:dyDescent="0.2">
      <c r="E189" s="53"/>
      <c r="F189" s="53"/>
      <c r="G189" s="53"/>
      <c r="H189" s="53"/>
      <c r="I189" s="53"/>
      <c r="J189" s="53"/>
      <c r="K189" s="53"/>
      <c r="L189" s="53"/>
    </row>
    <row r="190" spans="5:12" ht="15.95" customHeight="1" x14ac:dyDescent="0.2">
      <c r="E190" s="53"/>
      <c r="F190" s="53"/>
      <c r="G190" s="53"/>
      <c r="H190" s="53"/>
      <c r="I190" s="53"/>
      <c r="J190" s="53"/>
      <c r="K190" s="53"/>
      <c r="L190" s="53"/>
    </row>
    <row r="191" spans="5:12" ht="15.95" customHeight="1" x14ac:dyDescent="0.2">
      <c r="E191" s="53"/>
      <c r="F191" s="53"/>
      <c r="G191" s="53"/>
      <c r="H191" s="53"/>
      <c r="I191" s="53"/>
      <c r="J191" s="53"/>
      <c r="K191" s="53"/>
      <c r="L191" s="53"/>
    </row>
    <row r="192" spans="5:12" ht="15.95" customHeight="1" x14ac:dyDescent="0.2">
      <c r="E192" s="53"/>
      <c r="F192" s="53"/>
      <c r="G192" s="53"/>
      <c r="H192" s="53"/>
      <c r="I192" s="53"/>
      <c r="J192" s="53"/>
      <c r="K192" s="53"/>
      <c r="L192" s="53"/>
    </row>
    <row r="193" spans="5:12" ht="15.95" customHeight="1" x14ac:dyDescent="0.2">
      <c r="E193" s="53"/>
      <c r="F193" s="53"/>
      <c r="G193" s="53"/>
      <c r="H193" s="53"/>
      <c r="I193" s="53"/>
      <c r="J193" s="53"/>
      <c r="K193" s="53"/>
      <c r="L193" s="53"/>
    </row>
    <row r="194" spans="5:12" ht="15.95" customHeight="1" x14ac:dyDescent="0.2">
      <c r="E194" s="53"/>
      <c r="F194" s="53"/>
      <c r="G194" s="53"/>
      <c r="H194" s="53"/>
      <c r="I194" s="53"/>
      <c r="J194" s="53"/>
      <c r="K194" s="53"/>
      <c r="L194" s="53"/>
    </row>
  </sheetData>
  <mergeCells count="21">
    <mergeCell ref="A35:D35"/>
    <mergeCell ref="A51:L51"/>
    <mergeCell ref="A52:L52"/>
    <mergeCell ref="A53:L53"/>
    <mergeCell ref="A54:L54"/>
    <mergeCell ref="I8:I9"/>
    <mergeCell ref="J8:J9"/>
    <mergeCell ref="A12:D12"/>
    <mergeCell ref="B13:C13"/>
    <mergeCell ref="A14:D14"/>
    <mergeCell ref="A29:D29"/>
    <mergeCell ref="A3:L3"/>
    <mergeCell ref="A4:L4"/>
    <mergeCell ref="A5:F5"/>
    <mergeCell ref="A7:D10"/>
    <mergeCell ref="E7:E10"/>
    <mergeCell ref="F7:J7"/>
    <mergeCell ref="K7:L8"/>
    <mergeCell ref="F8:F9"/>
    <mergeCell ref="G8:G9"/>
    <mergeCell ref="H8:H9"/>
  </mergeCells>
  <printOptions horizontalCentered="1"/>
  <pageMargins left="0.7" right="0.7" top="0.75" bottom="0.75" header="0.3" footer="0.3"/>
  <pageSetup paperSize="9" scale="79"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3810EE-DF4A-4F83-AA45-C703F0A8C7DA}">
  <sheetPr codeName="Tabelle15">
    <pageSetUpPr fitToPage="1"/>
  </sheetPr>
  <dimension ref="A1:O43"/>
  <sheetViews>
    <sheetView showGridLines="0" zoomScaleNormal="100" workbookViewId="0"/>
  </sheetViews>
  <sheetFormatPr baseColWidth="10" defaultColWidth="8.85546875" defaultRowHeight="15.95" customHeight="1" x14ac:dyDescent="0.2"/>
  <cols>
    <col min="1" max="1" width="9.7109375" style="53" customWidth="1"/>
    <col min="2" max="2" width="48.7109375" style="53" customWidth="1"/>
    <col min="3" max="3" width="6.7109375" style="87" customWidth="1"/>
    <col min="4" max="9" width="9.7109375" style="120" customWidth="1"/>
    <col min="10" max="10" width="9.7109375" style="121" customWidth="1"/>
    <col min="11" max="11" width="9.7109375" style="53" customWidth="1"/>
    <col min="12" max="16384" width="8.85546875" style="53"/>
  </cols>
  <sheetData>
    <row r="1" spans="1:15" customFormat="1" ht="36.75" customHeight="1" x14ac:dyDescent="0.2">
      <c r="A1" s="32"/>
      <c r="B1" s="33"/>
      <c r="C1" s="202"/>
      <c r="D1" s="33"/>
      <c r="E1" s="33"/>
      <c r="F1" s="33"/>
      <c r="G1" s="33"/>
      <c r="H1" s="33"/>
      <c r="I1" s="33"/>
      <c r="J1" s="34" t="s">
        <v>38</v>
      </c>
    </row>
    <row r="2" spans="1:15" customFormat="1" ht="11.25" customHeight="1" x14ac:dyDescent="0.2">
      <c r="A2" s="35"/>
      <c r="B2" s="36"/>
      <c r="C2" s="204"/>
      <c r="D2" s="36"/>
      <c r="E2" s="36"/>
      <c r="F2" s="36"/>
      <c r="G2" s="36"/>
      <c r="H2" s="36"/>
      <c r="I2" s="36"/>
      <c r="J2" s="36"/>
    </row>
    <row r="3" spans="1:15" s="39" customFormat="1" ht="20.100000000000001" customHeight="1" x14ac:dyDescent="0.2">
      <c r="A3" s="38" t="s">
        <v>331</v>
      </c>
      <c r="B3" s="38"/>
      <c r="C3" s="38"/>
      <c r="D3" s="38"/>
      <c r="E3" s="38"/>
      <c r="F3" s="38"/>
      <c r="G3" s="38"/>
      <c r="H3" s="38"/>
      <c r="I3" s="38"/>
      <c r="J3" s="38"/>
    </row>
    <row r="4" spans="1:15" s="39" customFormat="1" ht="12" customHeight="1" x14ac:dyDescent="0.2">
      <c r="A4" s="40" t="s">
        <v>84</v>
      </c>
      <c r="B4" s="40"/>
      <c r="C4" s="40"/>
      <c r="D4" s="40"/>
      <c r="E4" s="40"/>
      <c r="F4" s="40"/>
      <c r="G4" s="40"/>
      <c r="H4" s="40"/>
      <c r="I4" s="40"/>
      <c r="J4" s="40"/>
    </row>
    <row r="5" spans="1:15" s="39" customFormat="1" ht="12" customHeight="1" x14ac:dyDescent="0.2">
      <c r="A5" s="41" t="s">
        <v>40</v>
      </c>
      <c r="B5" s="41"/>
      <c r="C5" s="41"/>
      <c r="D5" s="41"/>
      <c r="E5" s="206"/>
      <c r="F5" s="206"/>
      <c r="G5" s="206"/>
      <c r="H5" s="206"/>
      <c r="I5" s="206"/>
      <c r="J5" s="206"/>
    </row>
    <row r="6" spans="1:15" s="39" customFormat="1" ht="11.25" customHeight="1" x14ac:dyDescent="0.2">
      <c r="A6" s="186"/>
      <c r="B6" s="187"/>
      <c r="C6" s="187"/>
      <c r="D6" s="187"/>
      <c r="E6" s="187"/>
      <c r="F6" s="187"/>
      <c r="G6" s="187"/>
      <c r="H6" s="187"/>
      <c r="I6" s="187"/>
      <c r="J6" s="187"/>
    </row>
    <row r="7" spans="1:15" customFormat="1" ht="12" customHeight="1" x14ac:dyDescent="0.2">
      <c r="A7" s="51" t="s">
        <v>207</v>
      </c>
      <c r="B7" s="52"/>
      <c r="C7" s="47" t="s">
        <v>86</v>
      </c>
      <c r="D7" s="48" t="s">
        <v>325</v>
      </c>
      <c r="E7" s="49"/>
      <c r="F7" s="49"/>
      <c r="G7" s="49"/>
      <c r="H7" s="50"/>
      <c r="I7" s="51" t="s">
        <v>174</v>
      </c>
      <c r="J7" s="52"/>
      <c r="K7" s="53"/>
      <c r="L7" s="53"/>
      <c r="M7" s="53"/>
      <c r="N7" s="53"/>
      <c r="O7" s="53"/>
    </row>
    <row r="8" spans="1:15" ht="21.75" customHeight="1" x14ac:dyDescent="0.2">
      <c r="A8" s="229"/>
      <c r="B8" s="230"/>
      <c r="C8" s="56"/>
      <c r="D8" s="57" t="s">
        <v>89</v>
      </c>
      <c r="E8" s="57" t="s">
        <v>90</v>
      </c>
      <c r="F8" s="57" t="s">
        <v>91</v>
      </c>
      <c r="G8" s="57" t="s">
        <v>92</v>
      </c>
      <c r="H8" s="57" t="s">
        <v>93</v>
      </c>
      <c r="I8" s="58"/>
      <c r="J8" s="59"/>
    </row>
    <row r="9" spans="1:15" ht="12" customHeight="1" x14ac:dyDescent="0.2">
      <c r="A9" s="229"/>
      <c r="B9" s="230"/>
      <c r="C9" s="56"/>
      <c r="D9" s="60"/>
      <c r="E9" s="60"/>
      <c r="F9" s="60"/>
      <c r="G9" s="60"/>
      <c r="H9" s="60"/>
      <c r="I9" s="61" t="s">
        <v>94</v>
      </c>
      <c r="J9" s="62" t="s">
        <v>95</v>
      </c>
    </row>
    <row r="10" spans="1:15" ht="12" customHeight="1" x14ac:dyDescent="0.2">
      <c r="A10" s="231"/>
      <c r="B10" s="232"/>
      <c r="C10" s="65"/>
      <c r="D10" s="66">
        <v>1</v>
      </c>
      <c r="E10" s="66">
        <v>2</v>
      </c>
      <c r="F10" s="66">
        <v>3</v>
      </c>
      <c r="G10" s="66">
        <v>4</v>
      </c>
      <c r="H10" s="66">
        <v>5</v>
      </c>
      <c r="I10" s="66">
        <v>6</v>
      </c>
      <c r="J10" s="66">
        <v>7</v>
      </c>
      <c r="K10" s="67"/>
    </row>
    <row r="11" spans="1:15" s="157" customFormat="1" ht="24.95" customHeight="1" x14ac:dyDescent="0.2">
      <c r="A11" s="233" t="s">
        <v>96</v>
      </c>
      <c r="B11" s="234"/>
      <c r="C11" s="78">
        <v>100</v>
      </c>
      <c r="D11" s="80">
        <v>43376</v>
      </c>
      <c r="E11" s="79">
        <v>43601</v>
      </c>
      <c r="F11" s="79">
        <v>43544</v>
      </c>
      <c r="G11" s="79">
        <v>42493</v>
      </c>
      <c r="H11" s="105">
        <v>42987</v>
      </c>
      <c r="I11" s="80">
        <v>389</v>
      </c>
      <c r="J11" s="81">
        <v>0.90492474469025519</v>
      </c>
    </row>
    <row r="12" spans="1:15" ht="24.95" customHeight="1" x14ac:dyDescent="0.2">
      <c r="A12" s="158" t="s">
        <v>124</v>
      </c>
      <c r="B12" s="159" t="s">
        <v>125</v>
      </c>
      <c r="C12" s="78">
        <v>3.386665437108078</v>
      </c>
      <c r="D12" s="80">
        <v>1469</v>
      </c>
      <c r="E12" s="79">
        <v>1484</v>
      </c>
      <c r="F12" s="79">
        <v>1452</v>
      </c>
      <c r="G12" s="79">
        <v>1433</v>
      </c>
      <c r="H12" s="105">
        <v>1448</v>
      </c>
      <c r="I12" s="80">
        <v>21</v>
      </c>
      <c r="J12" s="81">
        <v>1.4502762430939227</v>
      </c>
    </row>
    <row r="13" spans="1:15" ht="24.95" customHeight="1" x14ac:dyDescent="0.2">
      <c r="A13" s="158" t="s">
        <v>126</v>
      </c>
      <c r="B13" s="164" t="s">
        <v>208</v>
      </c>
      <c r="C13" s="78">
        <v>1.6253227591294725</v>
      </c>
      <c r="D13" s="80">
        <v>705</v>
      </c>
      <c r="E13" s="79">
        <v>718</v>
      </c>
      <c r="F13" s="79">
        <v>708</v>
      </c>
      <c r="G13" s="79">
        <v>681</v>
      </c>
      <c r="H13" s="105">
        <v>674</v>
      </c>
      <c r="I13" s="80">
        <v>31</v>
      </c>
      <c r="J13" s="81">
        <v>4.5994065281899106</v>
      </c>
    </row>
    <row r="14" spans="1:15" s="180" customFormat="1" ht="24.95" customHeight="1" x14ac:dyDescent="0.2">
      <c r="A14" s="158" t="s">
        <v>209</v>
      </c>
      <c r="B14" s="164" t="s">
        <v>129</v>
      </c>
      <c r="C14" s="78">
        <v>9.32773884175581</v>
      </c>
      <c r="D14" s="80">
        <v>4046</v>
      </c>
      <c r="E14" s="79">
        <v>4046</v>
      </c>
      <c r="F14" s="79">
        <v>4141</v>
      </c>
      <c r="G14" s="79">
        <v>4110</v>
      </c>
      <c r="H14" s="105">
        <v>4190</v>
      </c>
      <c r="I14" s="80">
        <v>-144</v>
      </c>
      <c r="J14" s="81">
        <v>-3.4367541766109784</v>
      </c>
      <c r="K14" s="53"/>
      <c r="L14" s="53"/>
      <c r="M14" s="53"/>
      <c r="N14" s="53"/>
      <c r="O14" s="53"/>
    </row>
    <row r="15" spans="1:15" ht="24.95" customHeight="1" x14ac:dyDescent="0.2">
      <c r="A15" s="158" t="s">
        <v>210</v>
      </c>
      <c r="B15" s="164" t="s">
        <v>211</v>
      </c>
      <c r="C15" s="78">
        <v>3.9468830689782366</v>
      </c>
      <c r="D15" s="80">
        <v>1712</v>
      </c>
      <c r="E15" s="79">
        <v>1678</v>
      </c>
      <c r="F15" s="79">
        <v>1736</v>
      </c>
      <c r="G15" s="79">
        <v>1697</v>
      </c>
      <c r="H15" s="105">
        <v>1731</v>
      </c>
      <c r="I15" s="80">
        <v>-19</v>
      </c>
      <c r="J15" s="81">
        <v>-1.0976314269208549</v>
      </c>
    </row>
    <row r="16" spans="1:15" s="180" customFormat="1" ht="24.95" customHeight="1" x14ac:dyDescent="0.2">
      <c r="A16" s="158" t="s">
        <v>212</v>
      </c>
      <c r="B16" s="164" t="s">
        <v>133</v>
      </c>
      <c r="C16" s="78">
        <v>3.6425673183327185</v>
      </c>
      <c r="D16" s="80">
        <v>1580</v>
      </c>
      <c r="E16" s="79">
        <v>1590</v>
      </c>
      <c r="F16" s="79">
        <v>1631</v>
      </c>
      <c r="G16" s="79">
        <v>1638</v>
      </c>
      <c r="H16" s="105">
        <v>1669</v>
      </c>
      <c r="I16" s="80">
        <v>-89</v>
      </c>
      <c r="J16" s="81">
        <v>-5.3325344517675255</v>
      </c>
      <c r="K16" s="53"/>
      <c r="L16" s="53"/>
      <c r="M16" s="53"/>
      <c r="N16" s="53"/>
      <c r="O16" s="53"/>
    </row>
    <row r="17" spans="1:15" ht="24.95" customHeight="1" x14ac:dyDescent="0.2">
      <c r="A17" s="158" t="s">
        <v>134</v>
      </c>
      <c r="B17" s="164" t="s">
        <v>214</v>
      </c>
      <c r="C17" s="78">
        <v>1.7382884544448542</v>
      </c>
      <c r="D17" s="80">
        <v>754</v>
      </c>
      <c r="E17" s="79">
        <v>778</v>
      </c>
      <c r="F17" s="79">
        <v>774</v>
      </c>
      <c r="G17" s="79">
        <v>775</v>
      </c>
      <c r="H17" s="105">
        <v>790</v>
      </c>
      <c r="I17" s="80">
        <v>-36</v>
      </c>
      <c r="J17" s="81">
        <v>-4.556962025316456</v>
      </c>
    </row>
    <row r="18" spans="1:15" s="180" customFormat="1" ht="24.95" customHeight="1" x14ac:dyDescent="0.2">
      <c r="A18" s="167" t="s">
        <v>136</v>
      </c>
      <c r="B18" s="168" t="s">
        <v>137</v>
      </c>
      <c r="C18" s="78">
        <v>5.8972703799336035</v>
      </c>
      <c r="D18" s="80">
        <v>2558</v>
      </c>
      <c r="E18" s="79">
        <v>2591</v>
      </c>
      <c r="F18" s="79">
        <v>2578</v>
      </c>
      <c r="G18" s="79">
        <v>2565</v>
      </c>
      <c r="H18" s="105">
        <v>2585</v>
      </c>
      <c r="I18" s="80">
        <v>-27</v>
      </c>
      <c r="J18" s="81">
        <v>-1.0444874274661509</v>
      </c>
      <c r="K18" s="53"/>
      <c r="L18" s="53"/>
      <c r="M18" s="53"/>
      <c r="N18" s="53"/>
      <c r="O18" s="53"/>
    </row>
    <row r="19" spans="1:15" ht="24.95" customHeight="1" x14ac:dyDescent="0.2">
      <c r="A19" s="158" t="s">
        <v>138</v>
      </c>
      <c r="B19" s="164" t="s">
        <v>139</v>
      </c>
      <c r="C19" s="78">
        <v>17.890077462191073</v>
      </c>
      <c r="D19" s="80">
        <v>7760</v>
      </c>
      <c r="E19" s="79">
        <v>7557</v>
      </c>
      <c r="F19" s="79">
        <v>7430</v>
      </c>
      <c r="G19" s="79">
        <v>7391</v>
      </c>
      <c r="H19" s="105">
        <v>7664</v>
      </c>
      <c r="I19" s="80">
        <v>96</v>
      </c>
      <c r="J19" s="81">
        <v>1.2526096033402923</v>
      </c>
    </row>
    <row r="20" spans="1:15" s="180" customFormat="1" ht="24.95" customHeight="1" x14ac:dyDescent="0.2">
      <c r="A20" s="158" t="s">
        <v>140</v>
      </c>
      <c r="B20" s="164" t="s">
        <v>141</v>
      </c>
      <c r="C20" s="78">
        <v>7.4557358908151974</v>
      </c>
      <c r="D20" s="80">
        <v>3234</v>
      </c>
      <c r="E20" s="79">
        <v>3269</v>
      </c>
      <c r="F20" s="79">
        <v>3241</v>
      </c>
      <c r="G20" s="79">
        <v>3270</v>
      </c>
      <c r="H20" s="105">
        <v>3266</v>
      </c>
      <c r="I20" s="80">
        <v>-32</v>
      </c>
      <c r="J20" s="81">
        <v>-0.9797917942437232</v>
      </c>
      <c r="K20" s="53"/>
      <c r="L20" s="53"/>
      <c r="M20" s="53"/>
      <c r="N20" s="53"/>
      <c r="O20" s="53"/>
    </row>
    <row r="21" spans="1:15" ht="24.95" customHeight="1" x14ac:dyDescent="0.2">
      <c r="A21" s="167" t="s">
        <v>142</v>
      </c>
      <c r="B21" s="168" t="s">
        <v>143</v>
      </c>
      <c r="C21" s="78">
        <v>14.104573957949096</v>
      </c>
      <c r="D21" s="80">
        <v>6118</v>
      </c>
      <c r="E21" s="79">
        <v>6381</v>
      </c>
      <c r="F21" s="79">
        <v>6430</v>
      </c>
      <c r="G21" s="79">
        <v>5827</v>
      </c>
      <c r="H21" s="105">
        <v>5892</v>
      </c>
      <c r="I21" s="80">
        <v>226</v>
      </c>
      <c r="J21" s="81">
        <v>3.8357094365241005</v>
      </c>
    </row>
    <row r="22" spans="1:15" ht="24.95" customHeight="1" x14ac:dyDescent="0.2">
      <c r="A22" s="167" t="s">
        <v>144</v>
      </c>
      <c r="B22" s="164" t="s">
        <v>145</v>
      </c>
      <c r="C22" s="78">
        <v>0.92908520841018072</v>
      </c>
      <c r="D22" s="80">
        <v>403</v>
      </c>
      <c r="E22" s="79">
        <v>394</v>
      </c>
      <c r="F22" s="79">
        <v>381</v>
      </c>
      <c r="G22" s="79">
        <v>388</v>
      </c>
      <c r="H22" s="105">
        <v>386</v>
      </c>
      <c r="I22" s="80">
        <v>17</v>
      </c>
      <c r="J22" s="81">
        <v>4.4041450777202069</v>
      </c>
    </row>
    <row r="23" spans="1:15" ht="24.95" customHeight="1" x14ac:dyDescent="0.2">
      <c r="A23" s="158" t="s">
        <v>146</v>
      </c>
      <c r="B23" s="164" t="s">
        <v>147</v>
      </c>
      <c r="C23" s="78">
        <v>1.2587606049428255</v>
      </c>
      <c r="D23" s="80">
        <v>546</v>
      </c>
      <c r="E23" s="79">
        <v>541</v>
      </c>
      <c r="F23" s="79">
        <v>538</v>
      </c>
      <c r="G23" s="79">
        <v>535</v>
      </c>
      <c r="H23" s="105">
        <v>542</v>
      </c>
      <c r="I23" s="80">
        <v>4</v>
      </c>
      <c r="J23" s="81">
        <v>0.73800738007380073</v>
      </c>
    </row>
    <row r="24" spans="1:15" ht="24.95" customHeight="1" x14ac:dyDescent="0.2">
      <c r="A24" s="158" t="s">
        <v>148</v>
      </c>
      <c r="B24" s="164" t="s">
        <v>215</v>
      </c>
      <c r="C24" s="78">
        <v>6.3583548506086318</v>
      </c>
      <c r="D24" s="80">
        <v>2758</v>
      </c>
      <c r="E24" s="79">
        <v>2765</v>
      </c>
      <c r="F24" s="79">
        <v>2844</v>
      </c>
      <c r="G24" s="79">
        <v>2747</v>
      </c>
      <c r="H24" s="105">
        <v>2734</v>
      </c>
      <c r="I24" s="80">
        <v>24</v>
      </c>
      <c r="J24" s="81">
        <v>0.87783467446964158</v>
      </c>
    </row>
    <row r="25" spans="1:15" ht="24.95" customHeight="1" x14ac:dyDescent="0.2">
      <c r="A25" s="158" t="s">
        <v>150</v>
      </c>
      <c r="B25" s="171" t="s">
        <v>151</v>
      </c>
      <c r="C25" s="78">
        <v>6.3445223164883808</v>
      </c>
      <c r="D25" s="80">
        <v>2752</v>
      </c>
      <c r="E25" s="79">
        <v>2757</v>
      </c>
      <c r="F25" s="79">
        <v>2756</v>
      </c>
      <c r="G25" s="79">
        <v>2688</v>
      </c>
      <c r="H25" s="105">
        <v>2672</v>
      </c>
      <c r="I25" s="80">
        <v>80</v>
      </c>
      <c r="J25" s="81">
        <v>2.9940119760479043</v>
      </c>
    </row>
    <row r="26" spans="1:15" ht="24.95" customHeight="1" x14ac:dyDescent="0.2">
      <c r="A26" s="158" t="s">
        <v>217</v>
      </c>
      <c r="B26" s="171" t="s">
        <v>153</v>
      </c>
      <c r="C26" s="78">
        <v>6.1600885282183695</v>
      </c>
      <c r="D26" s="80">
        <v>2672</v>
      </c>
      <c r="E26" s="79">
        <v>2682</v>
      </c>
      <c r="F26" s="79">
        <v>2686</v>
      </c>
      <c r="G26" s="79">
        <v>2615</v>
      </c>
      <c r="H26" s="105">
        <v>2596</v>
      </c>
      <c r="I26" s="80">
        <v>76</v>
      </c>
      <c r="J26" s="81">
        <v>2.9275808936825887</v>
      </c>
    </row>
    <row r="27" spans="1:15" ht="24.95" customHeight="1" x14ac:dyDescent="0.2">
      <c r="A27" s="167">
        <v>782.78300000000002</v>
      </c>
      <c r="B27" s="170" t="s">
        <v>154</v>
      </c>
      <c r="C27" s="78">
        <v>0.18443378827001106</v>
      </c>
      <c r="D27" s="80">
        <v>80</v>
      </c>
      <c r="E27" s="79">
        <v>75</v>
      </c>
      <c r="F27" s="79">
        <v>70</v>
      </c>
      <c r="G27" s="79">
        <v>73</v>
      </c>
      <c r="H27" s="105">
        <v>76</v>
      </c>
      <c r="I27" s="80">
        <v>4</v>
      </c>
      <c r="J27" s="81">
        <v>5.2631578947368425</v>
      </c>
    </row>
    <row r="28" spans="1:15" ht="24.95" customHeight="1" x14ac:dyDescent="0.2">
      <c r="A28" s="158" t="s">
        <v>155</v>
      </c>
      <c r="B28" s="164" t="s">
        <v>156</v>
      </c>
      <c r="C28" s="78">
        <v>3.3751383253412026</v>
      </c>
      <c r="D28" s="80">
        <v>1464</v>
      </c>
      <c r="E28" s="79">
        <v>1471</v>
      </c>
      <c r="F28" s="79">
        <v>1469</v>
      </c>
      <c r="G28" s="79">
        <v>1425</v>
      </c>
      <c r="H28" s="105">
        <v>1430</v>
      </c>
      <c r="I28" s="80">
        <v>34</v>
      </c>
      <c r="J28" s="81">
        <v>2.3776223776223775</v>
      </c>
    </row>
    <row r="29" spans="1:15" ht="24.95" customHeight="1" x14ac:dyDescent="0.2">
      <c r="A29" s="158" t="s">
        <v>157</v>
      </c>
      <c r="B29" s="164" t="s">
        <v>158</v>
      </c>
      <c r="C29" s="78">
        <v>2.552102545186278</v>
      </c>
      <c r="D29" s="80">
        <v>1107</v>
      </c>
      <c r="E29" s="79">
        <v>1047</v>
      </c>
      <c r="F29" s="79">
        <v>1129</v>
      </c>
      <c r="G29" s="79">
        <v>1090</v>
      </c>
      <c r="H29" s="105">
        <v>1080</v>
      </c>
      <c r="I29" s="80">
        <v>27</v>
      </c>
      <c r="J29" s="81">
        <v>2.5</v>
      </c>
    </row>
    <row r="30" spans="1:15" ht="24.95" customHeight="1" x14ac:dyDescent="0.2">
      <c r="A30" s="158">
        <v>86</v>
      </c>
      <c r="B30" s="164" t="s">
        <v>159</v>
      </c>
      <c r="C30" s="78">
        <v>4.9797122832902989</v>
      </c>
      <c r="D30" s="80">
        <v>2160</v>
      </c>
      <c r="E30" s="79">
        <v>2194</v>
      </c>
      <c r="F30" s="79">
        <v>2213</v>
      </c>
      <c r="G30" s="79">
        <v>2240</v>
      </c>
      <c r="H30" s="105">
        <v>2234</v>
      </c>
      <c r="I30" s="80">
        <v>-74</v>
      </c>
      <c r="J30" s="81">
        <v>-3.3124440465532676</v>
      </c>
    </row>
    <row r="31" spans="1:15" ht="24.95" customHeight="1" x14ac:dyDescent="0.2">
      <c r="A31" s="158">
        <v>87.88</v>
      </c>
      <c r="B31" s="171" t="s">
        <v>160</v>
      </c>
      <c r="C31" s="78">
        <v>4.0229620066396166</v>
      </c>
      <c r="D31" s="80">
        <v>1745</v>
      </c>
      <c r="E31" s="79">
        <v>1690</v>
      </c>
      <c r="F31" s="79">
        <v>1635</v>
      </c>
      <c r="G31" s="79">
        <v>1626</v>
      </c>
      <c r="H31" s="105">
        <v>1582</v>
      </c>
      <c r="I31" s="80">
        <v>163</v>
      </c>
      <c r="J31" s="81">
        <v>10.303413400758533</v>
      </c>
    </row>
    <row r="32" spans="1:15" ht="24.95" customHeight="1" x14ac:dyDescent="0.2">
      <c r="A32" s="158" t="s">
        <v>161</v>
      </c>
      <c r="B32" s="164" t="s">
        <v>162</v>
      </c>
      <c r="C32" s="78">
        <v>10.48967170785688</v>
      </c>
      <c r="D32" s="80">
        <v>4550</v>
      </c>
      <c r="E32" s="79">
        <v>4692</v>
      </c>
      <c r="F32" s="79">
        <v>4597</v>
      </c>
      <c r="G32" s="79">
        <v>4475</v>
      </c>
      <c r="H32" s="105">
        <v>4606</v>
      </c>
      <c r="I32" s="80">
        <v>-56</v>
      </c>
      <c r="J32" s="81">
        <v>-1.21580547112462</v>
      </c>
    </row>
    <row r="33" spans="1:10" ht="24.95" customHeight="1" x14ac:dyDescent="0.2">
      <c r="A33" s="158"/>
      <c r="B33" s="171" t="s">
        <v>163</v>
      </c>
      <c r="C33" s="78" t="s">
        <v>547</v>
      </c>
      <c r="D33" s="80" t="s">
        <v>547</v>
      </c>
      <c r="E33" s="79" t="s">
        <v>547</v>
      </c>
      <c r="F33" s="79" t="s">
        <v>547</v>
      </c>
      <c r="G33" s="79" t="s">
        <v>547</v>
      </c>
      <c r="H33" s="105" t="s">
        <v>547</v>
      </c>
      <c r="I33" s="80" t="s">
        <v>547</v>
      </c>
      <c r="J33" s="81" t="s">
        <v>547</v>
      </c>
    </row>
    <row r="34" spans="1:10" ht="24.95" customHeight="1" x14ac:dyDescent="0.2">
      <c r="A34" s="172" t="s">
        <v>164</v>
      </c>
      <c r="B34" s="173"/>
      <c r="C34" s="236"/>
      <c r="D34" s="80"/>
      <c r="E34" s="79"/>
      <c r="F34" s="79"/>
      <c r="G34" s="79"/>
      <c r="H34" s="105"/>
      <c r="I34" s="102"/>
      <c r="J34" s="103"/>
    </row>
    <row r="35" spans="1:10" ht="24.95" customHeight="1" x14ac:dyDescent="0.2">
      <c r="A35" s="237" t="s">
        <v>124</v>
      </c>
      <c r="B35" s="238" t="s">
        <v>125</v>
      </c>
      <c r="C35" s="78">
        <v>3.386665437108078</v>
      </c>
      <c r="D35" s="80">
        <v>1469</v>
      </c>
      <c r="E35" s="79">
        <v>1484</v>
      </c>
      <c r="F35" s="79">
        <v>1452</v>
      </c>
      <c r="G35" s="79">
        <v>1433</v>
      </c>
      <c r="H35" s="105">
        <v>1448</v>
      </c>
      <c r="I35" s="80">
        <v>21</v>
      </c>
      <c r="J35" s="81">
        <v>1.4502762430939227</v>
      </c>
    </row>
    <row r="36" spans="1:10" ht="24.95" customHeight="1" x14ac:dyDescent="0.2">
      <c r="A36" s="239" t="s">
        <v>165</v>
      </c>
      <c r="B36" s="240" t="s">
        <v>166</v>
      </c>
      <c r="C36" s="78">
        <v>16.850331980818886</v>
      </c>
      <c r="D36" s="80">
        <v>7309</v>
      </c>
      <c r="E36" s="79">
        <v>7355</v>
      </c>
      <c r="F36" s="79">
        <v>7427</v>
      </c>
      <c r="G36" s="79">
        <v>7356</v>
      </c>
      <c r="H36" s="105">
        <v>7449</v>
      </c>
      <c r="I36" s="80">
        <v>-140</v>
      </c>
      <c r="J36" s="81">
        <v>-1.8794469056249161</v>
      </c>
    </row>
    <row r="37" spans="1:10" ht="24.95" customHeight="1" x14ac:dyDescent="0.2">
      <c r="A37" s="241" t="s">
        <v>167</v>
      </c>
      <c r="B37" s="242" t="s">
        <v>168</v>
      </c>
      <c r="C37" s="90">
        <v>79.760697159719655</v>
      </c>
      <c r="D37" s="108">
        <v>34597</v>
      </c>
      <c r="E37" s="109">
        <v>34758</v>
      </c>
      <c r="F37" s="109">
        <v>34663</v>
      </c>
      <c r="G37" s="109">
        <v>33702</v>
      </c>
      <c r="H37" s="110">
        <v>34088</v>
      </c>
      <c r="I37" s="108">
        <v>509</v>
      </c>
      <c r="J37" s="111">
        <v>1.4931940858953296</v>
      </c>
    </row>
    <row r="38" spans="1:10" s="113" customFormat="1" ht="11.25" customHeight="1" x14ac:dyDescent="0.2">
      <c r="A38" s="287"/>
      <c r="B38" s="288"/>
      <c r="C38" s="288"/>
      <c r="D38" s="289"/>
      <c r="E38" s="289"/>
      <c r="F38" s="289"/>
      <c r="G38" s="289"/>
      <c r="H38" s="289"/>
      <c r="I38" s="289"/>
      <c r="J38" s="290" t="s">
        <v>35</v>
      </c>
    </row>
    <row r="39" spans="1:10" s="113" customFormat="1" ht="12.75" customHeight="1" x14ac:dyDescent="0.15">
      <c r="A39" s="291" t="s">
        <v>114</v>
      </c>
    </row>
    <row r="40" spans="1:10" s="86" customFormat="1" ht="30.6" customHeight="1" x14ac:dyDescent="0.2">
      <c r="A40" s="116" t="s">
        <v>219</v>
      </c>
      <c r="B40" s="116"/>
      <c r="C40" s="116"/>
      <c r="D40" s="116"/>
      <c r="E40" s="116"/>
      <c r="F40" s="116"/>
      <c r="G40" s="116"/>
      <c r="H40" s="116"/>
      <c r="I40" s="116"/>
      <c r="J40" s="116"/>
    </row>
    <row r="41" spans="1:10" s="86" customFormat="1" ht="12.75" customHeight="1" x14ac:dyDescent="0.2">
      <c r="A41" s="116"/>
      <c r="B41" s="116"/>
      <c r="C41" s="116"/>
      <c r="D41" s="116"/>
      <c r="E41" s="116"/>
      <c r="F41" s="116"/>
      <c r="G41" s="116"/>
      <c r="H41" s="116"/>
      <c r="I41" s="116"/>
      <c r="J41" s="116"/>
    </row>
    <row r="42" spans="1:10" s="86" customFormat="1" ht="12.75" customHeight="1" x14ac:dyDescent="0.2">
      <c r="C42" s="292"/>
      <c r="D42" s="293"/>
      <c r="E42" s="293"/>
      <c r="F42" s="293"/>
      <c r="G42" s="293"/>
      <c r="H42" s="293"/>
      <c r="I42" s="293"/>
      <c r="J42" s="294"/>
    </row>
    <row r="43" spans="1:10" ht="12.75" customHeight="1" x14ac:dyDescent="0.2"/>
  </sheetData>
  <mergeCells count="15">
    <mergeCell ref="G8:G9"/>
    <mergeCell ref="H8:H9"/>
    <mergeCell ref="A11:B11"/>
    <mergeCell ref="A40:J40"/>
    <mergeCell ref="A41:J41"/>
    <mergeCell ref="A3:J3"/>
    <mergeCell ref="A4:J4"/>
    <mergeCell ref="A5:D5"/>
    <mergeCell ref="A7:B9"/>
    <mergeCell ref="C7:C10"/>
    <mergeCell ref="D7:H7"/>
    <mergeCell ref="I7:J8"/>
    <mergeCell ref="D8:D9"/>
    <mergeCell ref="E8:E9"/>
    <mergeCell ref="F8:F9"/>
  </mergeCells>
  <printOptions horizontalCentered="1"/>
  <pageMargins left="0.7" right="0.7" top="0.75" bottom="0.75" header="0.3" footer="0.3"/>
  <pageSetup paperSize="9" scale="67"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35BC51-82B4-4791-8196-A189875FAD0C}">
  <sheetPr codeName="Tabelle16">
    <pageSetUpPr fitToPage="1"/>
  </sheetPr>
  <dimension ref="A1:O99"/>
  <sheetViews>
    <sheetView showGridLines="0" zoomScaleNormal="100" workbookViewId="0"/>
  </sheetViews>
  <sheetFormatPr baseColWidth="10" defaultColWidth="8.85546875" defaultRowHeight="15.95" customHeight="1" x14ac:dyDescent="0.2"/>
  <cols>
    <col min="1" max="1" width="6.7109375" style="53" customWidth="1"/>
    <col min="2" max="2" width="29.7109375" style="53" customWidth="1"/>
    <col min="3" max="3" width="6.7109375" style="53" customWidth="1"/>
    <col min="4" max="4" width="9.7109375" style="87" customWidth="1"/>
    <col min="5" max="10" width="9.7109375" style="120" customWidth="1"/>
    <col min="11" max="11" width="9.7109375" style="121" customWidth="1"/>
    <col min="12" max="12" width="2.140625" style="53" customWidth="1"/>
    <col min="13" max="16384" width="8.85546875" style="53"/>
  </cols>
  <sheetData>
    <row r="1" spans="1:15" customFormat="1" ht="36.75" customHeight="1" x14ac:dyDescent="0.2">
      <c r="A1" s="32"/>
      <c r="B1" s="33"/>
      <c r="C1" s="33"/>
      <c r="D1" s="33"/>
      <c r="E1" s="33"/>
      <c r="F1" s="33"/>
      <c r="G1" s="33"/>
      <c r="H1" s="33"/>
      <c r="I1" s="33"/>
      <c r="J1" s="33"/>
      <c r="K1" s="34" t="s">
        <v>38</v>
      </c>
    </row>
    <row r="2" spans="1:15" customFormat="1" ht="11.25" customHeight="1" x14ac:dyDescent="0.2">
      <c r="A2" s="35"/>
      <c r="B2" s="36"/>
      <c r="C2" s="36"/>
      <c r="D2" s="36"/>
      <c r="E2" s="36"/>
      <c r="F2" s="36"/>
      <c r="G2" s="36"/>
      <c r="H2" s="36"/>
      <c r="I2" s="36"/>
      <c r="J2" s="36"/>
      <c r="K2" s="36"/>
    </row>
    <row r="3" spans="1:15" s="39" customFormat="1" ht="20.100000000000001" customHeight="1" x14ac:dyDescent="0.2">
      <c r="A3" s="38" t="s">
        <v>332</v>
      </c>
      <c r="B3" s="38"/>
      <c r="C3" s="38"/>
      <c r="D3" s="38"/>
      <c r="E3" s="38"/>
      <c r="F3" s="38"/>
      <c r="G3" s="38"/>
      <c r="H3" s="38"/>
      <c r="I3" s="38"/>
      <c r="J3" s="38"/>
      <c r="K3" s="38"/>
    </row>
    <row r="4" spans="1:15" s="39" customFormat="1" ht="12" customHeight="1" x14ac:dyDescent="0.2">
      <c r="A4" s="40" t="s">
        <v>84</v>
      </c>
      <c r="B4" s="40"/>
      <c r="C4" s="40"/>
      <c r="D4" s="40"/>
      <c r="E4" s="40"/>
      <c r="F4" s="40"/>
      <c r="G4" s="40"/>
      <c r="H4" s="40"/>
      <c r="I4" s="40"/>
      <c r="J4" s="40"/>
      <c r="K4" s="40"/>
    </row>
    <row r="5" spans="1:15" s="39" customFormat="1" ht="12" customHeight="1" x14ac:dyDescent="0.2">
      <c r="A5" s="41" t="s">
        <v>40</v>
      </c>
      <c r="B5" s="41"/>
      <c r="C5" s="41"/>
      <c r="D5" s="41"/>
      <c r="E5" s="41"/>
      <c r="F5" s="206"/>
      <c r="G5" s="206"/>
      <c r="H5" s="206"/>
      <c r="I5" s="206"/>
      <c r="J5" s="206"/>
      <c r="K5" s="206"/>
    </row>
    <row r="6" spans="1:15" s="39" customFormat="1" ht="11.25" customHeight="1" x14ac:dyDescent="0.2">
      <c r="A6" s="186"/>
      <c r="B6" s="187"/>
      <c r="C6" s="187"/>
      <c r="D6" s="187"/>
      <c r="E6" s="187"/>
      <c r="F6" s="187"/>
      <c r="G6" s="187"/>
      <c r="H6" s="187"/>
      <c r="I6" s="187"/>
      <c r="J6" s="187"/>
    </row>
    <row r="7" spans="1:15" customFormat="1" ht="12" customHeight="1" x14ac:dyDescent="0.2">
      <c r="A7" s="51" t="s">
        <v>333</v>
      </c>
      <c r="B7" s="46"/>
      <c r="C7" s="46"/>
      <c r="D7" s="47" t="s">
        <v>86</v>
      </c>
      <c r="E7" s="48" t="s">
        <v>325</v>
      </c>
      <c r="F7" s="49"/>
      <c r="G7" s="49"/>
      <c r="H7" s="49"/>
      <c r="I7" s="50"/>
      <c r="J7" s="51" t="s">
        <v>174</v>
      </c>
      <c r="K7" s="52"/>
      <c r="L7" s="53"/>
      <c r="M7" s="53"/>
      <c r="N7" s="53"/>
      <c r="O7" s="53"/>
    </row>
    <row r="8" spans="1:15" ht="21.75" customHeight="1" x14ac:dyDescent="0.2">
      <c r="A8" s="54"/>
      <c r="B8" s="55"/>
      <c r="C8" s="55"/>
      <c r="D8" s="56"/>
      <c r="E8" s="57" t="s">
        <v>89</v>
      </c>
      <c r="F8" s="57" t="s">
        <v>90</v>
      </c>
      <c r="G8" s="57" t="s">
        <v>91</v>
      </c>
      <c r="H8" s="57" t="s">
        <v>92</v>
      </c>
      <c r="I8" s="57" t="s">
        <v>93</v>
      </c>
      <c r="J8" s="58"/>
      <c r="K8" s="59"/>
    </row>
    <row r="9" spans="1:15" ht="12" customHeight="1" x14ac:dyDescent="0.2">
      <c r="A9" s="54"/>
      <c r="B9" s="55"/>
      <c r="C9" s="55"/>
      <c r="D9" s="56"/>
      <c r="E9" s="60"/>
      <c r="F9" s="60"/>
      <c r="G9" s="60"/>
      <c r="H9" s="60"/>
      <c r="I9" s="60"/>
      <c r="J9" s="61" t="s">
        <v>94</v>
      </c>
      <c r="K9" s="62" t="s">
        <v>95</v>
      </c>
    </row>
    <row r="10" spans="1:15" ht="12" customHeight="1" x14ac:dyDescent="0.2">
      <c r="A10" s="63"/>
      <c r="B10" s="64"/>
      <c r="C10" s="64"/>
      <c r="D10" s="65"/>
      <c r="E10" s="66">
        <v>1</v>
      </c>
      <c r="F10" s="66">
        <v>2</v>
      </c>
      <c r="G10" s="66">
        <v>3</v>
      </c>
      <c r="H10" s="66">
        <v>4</v>
      </c>
      <c r="I10" s="66">
        <v>5</v>
      </c>
      <c r="J10" s="66">
        <v>6</v>
      </c>
      <c r="K10" s="66">
        <v>7</v>
      </c>
    </row>
    <row r="11" spans="1:15" s="157" customFormat="1" ht="18" customHeight="1" x14ac:dyDescent="0.2">
      <c r="A11" s="243" t="s">
        <v>96</v>
      </c>
      <c r="B11" s="244"/>
      <c r="C11" s="245"/>
      <c r="D11" s="246">
        <v>100</v>
      </c>
      <c r="E11" s="250">
        <v>43376</v>
      </c>
      <c r="F11" s="295">
        <v>43601</v>
      </c>
      <c r="G11" s="295">
        <v>43544</v>
      </c>
      <c r="H11" s="295">
        <v>42493</v>
      </c>
      <c r="I11" s="249">
        <v>42987</v>
      </c>
      <c r="J11" s="250">
        <v>389</v>
      </c>
      <c r="K11" s="251">
        <v>0.90492474469025519</v>
      </c>
    </row>
    <row r="12" spans="1:15" s="157" customFormat="1" ht="18" customHeight="1" x14ac:dyDescent="0.2">
      <c r="A12" s="252" t="s">
        <v>222</v>
      </c>
      <c r="B12" s="253"/>
      <c r="C12" s="253"/>
      <c r="D12" s="254"/>
      <c r="E12" s="267"/>
      <c r="F12" s="267"/>
      <c r="G12" s="267"/>
      <c r="H12" s="267"/>
      <c r="I12" s="267"/>
      <c r="J12" s="254"/>
      <c r="K12" s="255"/>
    </row>
    <row r="13" spans="1:15" s="157" customFormat="1" ht="15.95" customHeight="1" x14ac:dyDescent="0.2">
      <c r="A13" s="256" t="s">
        <v>223</v>
      </c>
      <c r="B13" s="257"/>
      <c r="C13" s="258"/>
      <c r="D13" s="259">
        <v>47.639247510143861</v>
      </c>
      <c r="E13" s="260">
        <v>20664</v>
      </c>
      <c r="F13" s="261">
        <v>21012</v>
      </c>
      <c r="G13" s="261">
        <v>21059</v>
      </c>
      <c r="H13" s="261">
        <v>20338</v>
      </c>
      <c r="I13" s="262">
        <v>20499</v>
      </c>
      <c r="J13" s="260">
        <v>165</v>
      </c>
      <c r="K13" s="263">
        <v>0.80491731303966052</v>
      </c>
    </row>
    <row r="14" spans="1:15" s="157" customFormat="1" ht="15.95" customHeight="1" x14ac:dyDescent="0.2">
      <c r="A14" s="256" t="s">
        <v>224</v>
      </c>
      <c r="B14" s="257"/>
      <c r="C14" s="258"/>
      <c r="D14" s="259">
        <v>40.755256362965696</v>
      </c>
      <c r="E14" s="260">
        <v>17678</v>
      </c>
      <c r="F14" s="261">
        <v>17580</v>
      </c>
      <c r="G14" s="261">
        <v>17468</v>
      </c>
      <c r="H14" s="261">
        <v>17209</v>
      </c>
      <c r="I14" s="262">
        <v>17503</v>
      </c>
      <c r="J14" s="260">
        <v>175</v>
      </c>
      <c r="K14" s="263">
        <v>0.99982860081128955</v>
      </c>
    </row>
    <row r="15" spans="1:15" s="157" customFormat="1" ht="15.95" customHeight="1" x14ac:dyDescent="0.2">
      <c r="A15" s="256" t="s">
        <v>225</v>
      </c>
      <c r="B15" s="257"/>
      <c r="C15" s="258"/>
      <c r="D15" s="259">
        <v>5.3624123939505717</v>
      </c>
      <c r="E15" s="260">
        <v>2326</v>
      </c>
      <c r="F15" s="261">
        <v>2319</v>
      </c>
      <c r="G15" s="261">
        <v>2288</v>
      </c>
      <c r="H15" s="261">
        <v>2276</v>
      </c>
      <c r="I15" s="262">
        <v>2240</v>
      </c>
      <c r="J15" s="260">
        <v>86</v>
      </c>
      <c r="K15" s="263">
        <v>3.8392857142857144</v>
      </c>
    </row>
    <row r="16" spans="1:15" s="157" customFormat="1" ht="15.95" customHeight="1" x14ac:dyDescent="0.2">
      <c r="A16" s="256" t="s">
        <v>226</v>
      </c>
      <c r="B16" s="257"/>
      <c r="C16" s="258"/>
      <c r="D16" s="259">
        <v>3.1630394688306898</v>
      </c>
      <c r="E16" s="260">
        <v>1372</v>
      </c>
      <c r="F16" s="261">
        <v>1324</v>
      </c>
      <c r="G16" s="261">
        <v>1367</v>
      </c>
      <c r="H16" s="261">
        <v>1312</v>
      </c>
      <c r="I16" s="262">
        <v>1370</v>
      </c>
      <c r="J16" s="260">
        <v>2</v>
      </c>
      <c r="K16" s="263">
        <v>0.145985401459854</v>
      </c>
    </row>
    <row r="17" spans="1:11" s="157" customFormat="1" ht="18" customHeight="1" x14ac:dyDescent="0.2">
      <c r="A17" s="264" t="s">
        <v>227</v>
      </c>
      <c r="B17" s="265"/>
      <c r="C17" s="265"/>
      <c r="D17" s="265"/>
      <c r="E17" s="266"/>
      <c r="F17" s="266"/>
      <c r="G17" s="266"/>
      <c r="H17" s="266"/>
      <c r="I17" s="266"/>
      <c r="J17" s="266"/>
      <c r="K17" s="266"/>
    </row>
    <row r="18" spans="1:11" s="157" customFormat="1" ht="14.1" customHeight="1" x14ac:dyDescent="0.2">
      <c r="A18" s="256" t="s">
        <v>228</v>
      </c>
      <c r="B18" s="257"/>
      <c r="C18" s="258"/>
      <c r="D18" s="259">
        <v>2.7388417558096645</v>
      </c>
      <c r="E18" s="261">
        <v>1188</v>
      </c>
      <c r="F18" s="261">
        <v>1206</v>
      </c>
      <c r="G18" s="261">
        <v>1183</v>
      </c>
      <c r="H18" s="261">
        <v>1154</v>
      </c>
      <c r="I18" s="261">
        <v>1138</v>
      </c>
      <c r="J18" s="260">
        <v>50</v>
      </c>
      <c r="K18" s="263">
        <v>4.3936731107205622</v>
      </c>
    </row>
    <row r="19" spans="1:11" s="157" customFormat="1" ht="14.1" customHeight="1" x14ac:dyDescent="0.2">
      <c r="A19" s="256" t="s">
        <v>229</v>
      </c>
      <c r="B19" s="257"/>
      <c r="C19" s="258"/>
      <c r="D19" s="259">
        <v>4.5140169679085211</v>
      </c>
      <c r="E19" s="261">
        <v>1958</v>
      </c>
      <c r="F19" s="261">
        <v>1926</v>
      </c>
      <c r="G19" s="261">
        <v>1933</v>
      </c>
      <c r="H19" s="261">
        <v>1917</v>
      </c>
      <c r="I19" s="261">
        <v>1939</v>
      </c>
      <c r="J19" s="260">
        <v>19</v>
      </c>
      <c r="K19" s="263">
        <v>0.97988653945332649</v>
      </c>
    </row>
    <row r="20" spans="1:11" s="157" customFormat="1" ht="14.1" customHeight="1" x14ac:dyDescent="0.2">
      <c r="A20" s="256" t="s">
        <v>230</v>
      </c>
      <c r="B20" s="257"/>
      <c r="C20" s="258"/>
      <c r="D20" s="259">
        <v>0.30201032829214314</v>
      </c>
      <c r="E20" s="261">
        <v>131</v>
      </c>
      <c r="F20" s="261">
        <v>128</v>
      </c>
      <c r="G20" s="261">
        <v>131</v>
      </c>
      <c r="H20" s="261">
        <v>125</v>
      </c>
      <c r="I20" s="261">
        <v>124</v>
      </c>
      <c r="J20" s="260">
        <v>7</v>
      </c>
      <c r="K20" s="263">
        <v>5.645161290322581</v>
      </c>
    </row>
    <row r="21" spans="1:11" s="157" customFormat="1" ht="14.1" customHeight="1" x14ac:dyDescent="0.2">
      <c r="A21" s="256" t="s">
        <v>231</v>
      </c>
      <c r="B21" s="257"/>
      <c r="C21" s="258"/>
      <c r="D21" s="259">
        <v>8.9611766875691625</v>
      </c>
      <c r="E21" s="261">
        <v>3887</v>
      </c>
      <c r="F21" s="261">
        <v>3920</v>
      </c>
      <c r="G21" s="261">
        <v>3878</v>
      </c>
      <c r="H21" s="261">
        <v>3819</v>
      </c>
      <c r="I21" s="261">
        <v>3775</v>
      </c>
      <c r="J21" s="260">
        <v>112</v>
      </c>
      <c r="K21" s="263">
        <v>2.9668874172185431</v>
      </c>
    </row>
    <row r="22" spans="1:11" s="157" customFormat="1" ht="14.1" customHeight="1" x14ac:dyDescent="0.2">
      <c r="A22" s="256" t="s">
        <v>232</v>
      </c>
      <c r="B22" s="257"/>
      <c r="C22" s="258"/>
      <c r="D22" s="259">
        <v>1.6414607156030985</v>
      </c>
      <c r="E22" s="261">
        <v>712</v>
      </c>
      <c r="F22" s="261">
        <v>690</v>
      </c>
      <c r="G22" s="261">
        <v>686</v>
      </c>
      <c r="H22" s="261">
        <v>675</v>
      </c>
      <c r="I22" s="261">
        <v>661</v>
      </c>
      <c r="J22" s="260">
        <v>51</v>
      </c>
      <c r="K22" s="263">
        <v>7.7155824508320725</v>
      </c>
    </row>
    <row r="23" spans="1:11" s="157" customFormat="1" ht="18" customHeight="1" x14ac:dyDescent="0.2">
      <c r="A23" s="252" t="s">
        <v>233</v>
      </c>
      <c r="B23" s="253"/>
      <c r="C23" s="253"/>
      <c r="D23" s="254"/>
      <c r="E23" s="267"/>
      <c r="F23" s="267"/>
      <c r="G23" s="267"/>
      <c r="H23" s="267"/>
      <c r="I23" s="267"/>
      <c r="J23" s="254"/>
      <c r="K23" s="255"/>
    </row>
    <row r="24" spans="1:11" s="157" customFormat="1" ht="13.5" customHeight="1" x14ac:dyDescent="0.2">
      <c r="A24" s="256">
        <v>11</v>
      </c>
      <c r="B24" s="257" t="s">
        <v>234</v>
      </c>
      <c r="C24" s="258"/>
      <c r="D24" s="259">
        <v>2.8172261158244192</v>
      </c>
      <c r="E24" s="260">
        <v>1222</v>
      </c>
      <c r="F24" s="261">
        <v>1251</v>
      </c>
      <c r="G24" s="261">
        <v>1228</v>
      </c>
      <c r="H24" s="261">
        <v>1203</v>
      </c>
      <c r="I24" s="262">
        <v>1218</v>
      </c>
      <c r="J24" s="260">
        <v>4</v>
      </c>
      <c r="K24" s="263">
        <v>0.32840722495894908</v>
      </c>
    </row>
    <row r="25" spans="1:11" s="157" customFormat="1" ht="13.5" customHeight="1" x14ac:dyDescent="0.2">
      <c r="A25" s="256" t="s">
        <v>235</v>
      </c>
      <c r="B25" s="257" t="s">
        <v>236</v>
      </c>
      <c r="C25" s="258"/>
      <c r="D25" s="259">
        <v>2.2339542604205089</v>
      </c>
      <c r="E25" s="260">
        <v>969</v>
      </c>
      <c r="F25" s="261">
        <v>992</v>
      </c>
      <c r="G25" s="261">
        <v>972</v>
      </c>
      <c r="H25" s="261">
        <v>945</v>
      </c>
      <c r="I25" s="262">
        <v>963</v>
      </c>
      <c r="J25" s="260">
        <v>6</v>
      </c>
      <c r="K25" s="263">
        <v>0.62305295950155759</v>
      </c>
    </row>
    <row r="26" spans="1:11" s="157" customFormat="1" ht="13.5" customHeight="1" x14ac:dyDescent="0.2">
      <c r="A26" s="256">
        <v>12</v>
      </c>
      <c r="B26" s="257" t="s">
        <v>237</v>
      </c>
      <c r="C26" s="258"/>
      <c r="D26" s="259">
        <v>1.3210070084839542</v>
      </c>
      <c r="E26" s="260">
        <v>573</v>
      </c>
      <c r="F26" s="261">
        <v>575</v>
      </c>
      <c r="G26" s="261">
        <v>587</v>
      </c>
      <c r="H26" s="261">
        <v>562</v>
      </c>
      <c r="I26" s="262">
        <v>560</v>
      </c>
      <c r="J26" s="260">
        <v>13</v>
      </c>
      <c r="K26" s="263">
        <v>2.3214285714285716</v>
      </c>
    </row>
    <row r="27" spans="1:11" s="157" customFormat="1" ht="13.5" customHeight="1" x14ac:dyDescent="0.2">
      <c r="A27" s="256">
        <v>21</v>
      </c>
      <c r="B27" s="257" t="s">
        <v>238</v>
      </c>
      <c r="C27" s="258"/>
      <c r="D27" s="259">
        <v>0.10604942825525636</v>
      </c>
      <c r="E27" s="552">
        <v>46</v>
      </c>
      <c r="F27" s="553">
        <v>52</v>
      </c>
      <c r="G27" s="553">
        <v>52</v>
      </c>
      <c r="H27" s="553">
        <v>50</v>
      </c>
      <c r="I27" s="554">
        <v>56</v>
      </c>
      <c r="J27" s="260">
        <v>-10</v>
      </c>
      <c r="K27" s="263">
        <v>-17.857142857142858</v>
      </c>
    </row>
    <row r="28" spans="1:11" s="157" customFormat="1" ht="13.5" customHeight="1" x14ac:dyDescent="0.2">
      <c r="A28" s="256">
        <v>22</v>
      </c>
      <c r="B28" s="257" t="s">
        <v>239</v>
      </c>
      <c r="C28" s="258"/>
      <c r="D28" s="259">
        <v>0.99363703430468464</v>
      </c>
      <c r="E28" s="260">
        <v>431</v>
      </c>
      <c r="F28" s="261">
        <v>438</v>
      </c>
      <c r="G28" s="261">
        <v>434</v>
      </c>
      <c r="H28" s="261">
        <v>440</v>
      </c>
      <c r="I28" s="262">
        <v>470</v>
      </c>
      <c r="J28" s="260">
        <v>-39</v>
      </c>
      <c r="K28" s="263">
        <v>-8.2978723404255312</v>
      </c>
    </row>
    <row r="29" spans="1:11" s="157" customFormat="1" ht="13.5" customHeight="1" x14ac:dyDescent="0.2">
      <c r="A29" s="256">
        <v>23</v>
      </c>
      <c r="B29" s="257" t="s">
        <v>240</v>
      </c>
      <c r="C29" s="258"/>
      <c r="D29" s="259">
        <v>0.33428624123939504</v>
      </c>
      <c r="E29" s="260">
        <v>145</v>
      </c>
      <c r="F29" s="261">
        <v>150</v>
      </c>
      <c r="G29" s="261">
        <v>145</v>
      </c>
      <c r="H29" s="261">
        <v>147</v>
      </c>
      <c r="I29" s="262">
        <v>154</v>
      </c>
      <c r="J29" s="260">
        <v>-9</v>
      </c>
      <c r="K29" s="263">
        <v>-5.8441558441558445</v>
      </c>
    </row>
    <row r="30" spans="1:11" s="157" customFormat="1" ht="13.5" customHeight="1" x14ac:dyDescent="0.2">
      <c r="A30" s="256">
        <v>24</v>
      </c>
      <c r="B30" s="257" t="s">
        <v>241</v>
      </c>
      <c r="C30" s="258"/>
      <c r="D30" s="259">
        <v>1.1042973072666913</v>
      </c>
      <c r="E30" s="260">
        <v>479</v>
      </c>
      <c r="F30" s="261">
        <v>483</v>
      </c>
      <c r="G30" s="261">
        <v>484</v>
      </c>
      <c r="H30" s="261">
        <v>474</v>
      </c>
      <c r="I30" s="262">
        <v>501</v>
      </c>
      <c r="J30" s="260">
        <v>-22</v>
      </c>
      <c r="K30" s="263">
        <v>-4.3912175648702592</v>
      </c>
    </row>
    <row r="31" spans="1:11" s="157" customFormat="1" ht="13.5" customHeight="1" x14ac:dyDescent="0.2">
      <c r="A31" s="256">
        <v>25</v>
      </c>
      <c r="B31" s="257" t="s">
        <v>242</v>
      </c>
      <c r="C31" s="258"/>
      <c r="D31" s="259">
        <v>2.014939136849871</v>
      </c>
      <c r="E31" s="260">
        <v>874</v>
      </c>
      <c r="F31" s="261">
        <v>881</v>
      </c>
      <c r="G31" s="261">
        <v>869</v>
      </c>
      <c r="H31" s="261">
        <v>871</v>
      </c>
      <c r="I31" s="262">
        <v>864</v>
      </c>
      <c r="J31" s="260">
        <v>10</v>
      </c>
      <c r="K31" s="263">
        <v>1.1574074074074074</v>
      </c>
    </row>
    <row r="32" spans="1:11" s="157" customFormat="1" ht="13.5" customHeight="1" x14ac:dyDescent="0.2">
      <c r="A32" s="256">
        <v>26</v>
      </c>
      <c r="B32" s="257" t="s">
        <v>243</v>
      </c>
      <c r="C32" s="258"/>
      <c r="D32" s="259">
        <v>1.0766322390261895</v>
      </c>
      <c r="E32" s="260">
        <v>467</v>
      </c>
      <c r="F32" s="261">
        <v>471</v>
      </c>
      <c r="G32" s="261">
        <v>485</v>
      </c>
      <c r="H32" s="261">
        <v>466</v>
      </c>
      <c r="I32" s="262">
        <v>445</v>
      </c>
      <c r="J32" s="260">
        <v>22</v>
      </c>
      <c r="K32" s="263">
        <v>4.9438202247191008</v>
      </c>
    </row>
    <row r="33" spans="1:11" s="157" customFormat="1" ht="13.5" customHeight="1" x14ac:dyDescent="0.2">
      <c r="A33" s="256">
        <v>27</v>
      </c>
      <c r="B33" s="257" t="s">
        <v>244</v>
      </c>
      <c r="C33" s="258"/>
      <c r="D33" s="259">
        <v>0.38961637772039837</v>
      </c>
      <c r="E33" s="260">
        <v>169</v>
      </c>
      <c r="F33" s="261">
        <v>166</v>
      </c>
      <c r="G33" s="261">
        <v>172</v>
      </c>
      <c r="H33" s="261">
        <v>179</v>
      </c>
      <c r="I33" s="262">
        <v>171</v>
      </c>
      <c r="J33" s="260">
        <v>-2</v>
      </c>
      <c r="K33" s="263">
        <v>-1.1695906432748537</v>
      </c>
    </row>
    <row r="34" spans="1:11" s="157" customFormat="1" ht="13.5" customHeight="1" x14ac:dyDescent="0.2">
      <c r="A34" s="256">
        <v>28</v>
      </c>
      <c r="B34" s="257" t="s">
        <v>245</v>
      </c>
      <c r="C34" s="258"/>
      <c r="D34" s="259">
        <v>0.31814828476576906</v>
      </c>
      <c r="E34" s="260">
        <v>138</v>
      </c>
      <c r="F34" s="261">
        <v>134</v>
      </c>
      <c r="G34" s="261">
        <v>137</v>
      </c>
      <c r="H34" s="261">
        <v>136</v>
      </c>
      <c r="I34" s="262">
        <v>142</v>
      </c>
      <c r="J34" s="260">
        <v>-4</v>
      </c>
      <c r="K34" s="263">
        <v>-2.816901408450704</v>
      </c>
    </row>
    <row r="35" spans="1:11" s="157" customFormat="1" ht="13.5" customHeight="1" x14ac:dyDescent="0.2">
      <c r="A35" s="256">
        <v>29</v>
      </c>
      <c r="B35" s="257" t="s">
        <v>246</v>
      </c>
      <c r="C35" s="258"/>
      <c r="D35" s="259">
        <v>3.8293065289561046</v>
      </c>
      <c r="E35" s="260">
        <v>1661</v>
      </c>
      <c r="F35" s="261">
        <v>1677</v>
      </c>
      <c r="G35" s="261">
        <v>1704</v>
      </c>
      <c r="H35" s="261">
        <v>1633</v>
      </c>
      <c r="I35" s="262">
        <v>1640</v>
      </c>
      <c r="J35" s="260">
        <v>21</v>
      </c>
      <c r="K35" s="263">
        <v>1.2804878048780488</v>
      </c>
    </row>
    <row r="36" spans="1:11" s="157" customFormat="1" ht="13.5" customHeight="1" x14ac:dyDescent="0.2">
      <c r="A36" s="256" t="s">
        <v>247</v>
      </c>
      <c r="B36" s="257" t="s">
        <v>248</v>
      </c>
      <c r="C36" s="258"/>
      <c r="D36" s="259">
        <v>0.7930652895610476</v>
      </c>
      <c r="E36" s="260">
        <v>344</v>
      </c>
      <c r="F36" s="261">
        <v>321</v>
      </c>
      <c r="G36" s="261">
        <v>337</v>
      </c>
      <c r="H36" s="261">
        <v>333</v>
      </c>
      <c r="I36" s="262">
        <v>334</v>
      </c>
      <c r="J36" s="260">
        <v>10</v>
      </c>
      <c r="K36" s="263">
        <v>2.9940119760479043</v>
      </c>
    </row>
    <row r="37" spans="1:11" s="157" customFormat="1" ht="13.5" customHeight="1" x14ac:dyDescent="0.2">
      <c r="A37" s="256" t="s">
        <v>249</v>
      </c>
      <c r="B37" s="257" t="s">
        <v>250</v>
      </c>
      <c r="C37" s="258"/>
      <c r="D37" s="259">
        <v>3.0062707488011804</v>
      </c>
      <c r="E37" s="260">
        <v>1304</v>
      </c>
      <c r="F37" s="261">
        <v>1322</v>
      </c>
      <c r="G37" s="261">
        <v>1351</v>
      </c>
      <c r="H37" s="261">
        <v>1285</v>
      </c>
      <c r="I37" s="262">
        <v>1291</v>
      </c>
      <c r="J37" s="260">
        <v>13</v>
      </c>
      <c r="K37" s="263">
        <v>1.0069713400464757</v>
      </c>
    </row>
    <row r="38" spans="1:11" s="157" customFormat="1" ht="13.5" customHeight="1" x14ac:dyDescent="0.2">
      <c r="A38" s="256">
        <v>31</v>
      </c>
      <c r="B38" s="257" t="s">
        <v>251</v>
      </c>
      <c r="C38" s="258"/>
      <c r="D38" s="259">
        <v>0.1682958317963851</v>
      </c>
      <c r="E38" s="552">
        <v>73</v>
      </c>
      <c r="F38" s="553">
        <v>71</v>
      </c>
      <c r="G38" s="553">
        <v>67</v>
      </c>
      <c r="H38" s="553">
        <v>61</v>
      </c>
      <c r="I38" s="554">
        <v>63</v>
      </c>
      <c r="J38" s="260">
        <v>10</v>
      </c>
      <c r="K38" s="263">
        <v>15.873015873015873</v>
      </c>
    </row>
    <row r="39" spans="1:11" s="157" customFormat="1" ht="13.5" customHeight="1" x14ac:dyDescent="0.2">
      <c r="A39" s="256">
        <v>32</v>
      </c>
      <c r="B39" s="257" t="s">
        <v>252</v>
      </c>
      <c r="C39" s="258"/>
      <c r="D39" s="259">
        <v>0.90372556252305425</v>
      </c>
      <c r="E39" s="260">
        <v>392</v>
      </c>
      <c r="F39" s="261">
        <v>400</v>
      </c>
      <c r="G39" s="261">
        <v>393</v>
      </c>
      <c r="H39" s="261">
        <v>396</v>
      </c>
      <c r="I39" s="262">
        <v>385</v>
      </c>
      <c r="J39" s="260">
        <v>7</v>
      </c>
      <c r="K39" s="263">
        <v>1.8181818181818181</v>
      </c>
    </row>
    <row r="40" spans="1:11" s="157" customFormat="1" ht="13.5" customHeight="1" x14ac:dyDescent="0.2">
      <c r="A40" s="256">
        <v>33</v>
      </c>
      <c r="B40" s="257" t="s">
        <v>253</v>
      </c>
      <c r="C40" s="258"/>
      <c r="D40" s="259">
        <v>0.74926226484691993</v>
      </c>
      <c r="E40" s="260">
        <v>325</v>
      </c>
      <c r="F40" s="261">
        <v>324</v>
      </c>
      <c r="G40" s="261">
        <v>320</v>
      </c>
      <c r="H40" s="261">
        <v>307</v>
      </c>
      <c r="I40" s="262">
        <v>312</v>
      </c>
      <c r="J40" s="260">
        <v>13</v>
      </c>
      <c r="K40" s="263">
        <v>4.166666666666667</v>
      </c>
    </row>
    <row r="41" spans="1:11" s="157" customFormat="1" ht="13.5" customHeight="1" x14ac:dyDescent="0.2">
      <c r="A41" s="256">
        <v>34</v>
      </c>
      <c r="B41" s="257" t="s">
        <v>254</v>
      </c>
      <c r="C41" s="258"/>
      <c r="D41" s="259">
        <v>5.1941165621541865</v>
      </c>
      <c r="E41" s="260">
        <v>2253</v>
      </c>
      <c r="F41" s="261">
        <v>2255</v>
      </c>
      <c r="G41" s="261">
        <v>2213</v>
      </c>
      <c r="H41" s="261">
        <v>2161</v>
      </c>
      <c r="I41" s="262">
        <v>2131</v>
      </c>
      <c r="J41" s="260">
        <v>122</v>
      </c>
      <c r="K41" s="263">
        <v>5.7250117315814171</v>
      </c>
    </row>
    <row r="42" spans="1:11" s="157" customFormat="1" ht="13.5" customHeight="1" x14ac:dyDescent="0.2">
      <c r="A42" s="256">
        <v>41</v>
      </c>
      <c r="B42" s="257" t="s">
        <v>255</v>
      </c>
      <c r="C42" s="258"/>
      <c r="D42" s="259">
        <v>0.18443378827001106</v>
      </c>
      <c r="E42" s="552">
        <v>80</v>
      </c>
      <c r="F42" s="553">
        <v>82</v>
      </c>
      <c r="G42" s="553">
        <v>88</v>
      </c>
      <c r="H42" s="553">
        <v>89</v>
      </c>
      <c r="I42" s="554">
        <v>99</v>
      </c>
      <c r="J42" s="260">
        <v>-19</v>
      </c>
      <c r="K42" s="263">
        <v>-19.19191919191919</v>
      </c>
    </row>
    <row r="43" spans="1:11" s="157" customFormat="1" ht="13.5" customHeight="1" x14ac:dyDescent="0.2">
      <c r="A43" s="256">
        <v>42</v>
      </c>
      <c r="B43" s="257" t="s">
        <v>256</v>
      </c>
      <c r="C43" s="258"/>
      <c r="D43" s="259">
        <v>0.15215787532275912</v>
      </c>
      <c r="E43" s="552">
        <v>66</v>
      </c>
      <c r="F43" s="553">
        <v>79</v>
      </c>
      <c r="G43" s="553">
        <v>83</v>
      </c>
      <c r="H43" s="553">
        <v>70</v>
      </c>
      <c r="I43" s="554">
        <v>63</v>
      </c>
      <c r="J43" s="260">
        <v>3</v>
      </c>
      <c r="K43" s="263">
        <v>4.7619047619047619</v>
      </c>
    </row>
    <row r="44" spans="1:11" s="157" customFormat="1" ht="13.5" customHeight="1" x14ac:dyDescent="0.2">
      <c r="A44" s="256">
        <v>43</v>
      </c>
      <c r="B44" s="257" t="s">
        <v>257</v>
      </c>
      <c r="C44" s="258"/>
      <c r="D44" s="259">
        <v>0.45877904832165251</v>
      </c>
      <c r="E44" s="260">
        <v>199</v>
      </c>
      <c r="F44" s="261">
        <v>202</v>
      </c>
      <c r="G44" s="261">
        <v>203</v>
      </c>
      <c r="H44" s="261">
        <v>203</v>
      </c>
      <c r="I44" s="262">
        <v>197</v>
      </c>
      <c r="J44" s="260">
        <v>2</v>
      </c>
      <c r="K44" s="263">
        <v>1.015228426395939</v>
      </c>
    </row>
    <row r="45" spans="1:11" s="157" customFormat="1" ht="13.5" customHeight="1" x14ac:dyDescent="0.2">
      <c r="A45" s="256">
        <v>51</v>
      </c>
      <c r="B45" s="257" t="s">
        <v>258</v>
      </c>
      <c r="C45" s="258"/>
      <c r="D45" s="259">
        <v>6.6303946883068976</v>
      </c>
      <c r="E45" s="260">
        <v>2876</v>
      </c>
      <c r="F45" s="261">
        <v>2968</v>
      </c>
      <c r="G45" s="261">
        <v>2927</v>
      </c>
      <c r="H45" s="261">
        <v>2909</v>
      </c>
      <c r="I45" s="262">
        <v>2964</v>
      </c>
      <c r="J45" s="260">
        <v>-88</v>
      </c>
      <c r="K45" s="263">
        <v>-2.9689608636977058</v>
      </c>
    </row>
    <row r="46" spans="1:11" s="157" customFormat="1" ht="13.5" customHeight="1" x14ac:dyDescent="0.2">
      <c r="A46" s="256" t="s">
        <v>259</v>
      </c>
      <c r="B46" s="257" t="s">
        <v>260</v>
      </c>
      <c r="C46" s="258"/>
      <c r="D46" s="259">
        <v>6.3929361859092584</v>
      </c>
      <c r="E46" s="260">
        <v>2773</v>
      </c>
      <c r="F46" s="261">
        <v>2858</v>
      </c>
      <c r="G46" s="261">
        <v>2816</v>
      </c>
      <c r="H46" s="261">
        <v>2798</v>
      </c>
      <c r="I46" s="262">
        <v>2856</v>
      </c>
      <c r="J46" s="260">
        <v>-83</v>
      </c>
      <c r="K46" s="263">
        <v>-2.9061624649859943</v>
      </c>
    </row>
    <row r="47" spans="1:11" s="157" customFormat="1" ht="13.5" customHeight="1" x14ac:dyDescent="0.2">
      <c r="A47" s="256"/>
      <c r="B47" s="257" t="s">
        <v>261</v>
      </c>
      <c r="C47" s="258"/>
      <c r="D47" s="259">
        <v>3.3128919218000736</v>
      </c>
      <c r="E47" s="260">
        <v>1437</v>
      </c>
      <c r="F47" s="261">
        <v>1509</v>
      </c>
      <c r="G47" s="261">
        <v>1480</v>
      </c>
      <c r="H47" s="261">
        <v>1458</v>
      </c>
      <c r="I47" s="262">
        <v>1528</v>
      </c>
      <c r="J47" s="260">
        <v>-91</v>
      </c>
      <c r="K47" s="263">
        <v>-5.9554973821989527</v>
      </c>
    </row>
    <row r="48" spans="1:11" s="157" customFormat="1" ht="13.5" customHeight="1" x14ac:dyDescent="0.2">
      <c r="A48" s="256">
        <v>52</v>
      </c>
      <c r="B48" s="257" t="s">
        <v>262</v>
      </c>
      <c r="C48" s="258"/>
      <c r="D48" s="259">
        <v>6.5312615271117664</v>
      </c>
      <c r="E48" s="260">
        <v>2833</v>
      </c>
      <c r="F48" s="261">
        <v>2832</v>
      </c>
      <c r="G48" s="261">
        <v>2802</v>
      </c>
      <c r="H48" s="261">
        <v>2827</v>
      </c>
      <c r="I48" s="262">
        <v>2821</v>
      </c>
      <c r="J48" s="260">
        <v>12</v>
      </c>
      <c r="K48" s="263">
        <v>0.42538107054236085</v>
      </c>
    </row>
    <row r="49" spans="1:11" s="157" customFormat="1" ht="13.5" customHeight="1" x14ac:dyDescent="0.2">
      <c r="A49" s="256" t="s">
        <v>263</v>
      </c>
      <c r="B49" s="257" t="s">
        <v>264</v>
      </c>
      <c r="C49" s="258"/>
      <c r="D49" s="259">
        <v>5.8742161563998527</v>
      </c>
      <c r="E49" s="260">
        <v>2548</v>
      </c>
      <c r="F49" s="261">
        <v>2532</v>
      </c>
      <c r="G49" s="261">
        <v>2533</v>
      </c>
      <c r="H49" s="261">
        <v>2560</v>
      </c>
      <c r="I49" s="262">
        <v>2559</v>
      </c>
      <c r="J49" s="260">
        <v>-11</v>
      </c>
      <c r="K49" s="263">
        <v>-0.42985541227041812</v>
      </c>
    </row>
    <row r="50" spans="1:11" s="157" customFormat="1" ht="13.5" customHeight="1" x14ac:dyDescent="0.2">
      <c r="A50" s="256">
        <v>53</v>
      </c>
      <c r="B50" s="257" t="s">
        <v>265</v>
      </c>
      <c r="C50" s="258"/>
      <c r="D50" s="259">
        <v>1.4247510143858355</v>
      </c>
      <c r="E50" s="260">
        <v>618</v>
      </c>
      <c r="F50" s="261">
        <v>661</v>
      </c>
      <c r="G50" s="261">
        <v>670</v>
      </c>
      <c r="H50" s="261">
        <v>612</v>
      </c>
      <c r="I50" s="262">
        <v>628</v>
      </c>
      <c r="J50" s="260">
        <v>-10</v>
      </c>
      <c r="K50" s="263">
        <v>-1.5923566878980893</v>
      </c>
    </row>
    <row r="51" spans="1:11" s="157" customFormat="1" ht="13.5" customHeight="1" x14ac:dyDescent="0.2">
      <c r="A51" s="256" t="s">
        <v>266</v>
      </c>
      <c r="B51" s="257" t="s">
        <v>267</v>
      </c>
      <c r="C51" s="258"/>
      <c r="D51" s="259">
        <v>1.4109184802655848</v>
      </c>
      <c r="E51" s="260">
        <v>612</v>
      </c>
      <c r="F51" s="261">
        <v>655</v>
      </c>
      <c r="G51" s="261">
        <v>662</v>
      </c>
      <c r="H51" s="261">
        <v>602</v>
      </c>
      <c r="I51" s="262">
        <v>617</v>
      </c>
      <c r="J51" s="260">
        <v>-5</v>
      </c>
      <c r="K51" s="263">
        <v>-0.81037277147487841</v>
      </c>
    </row>
    <row r="52" spans="1:11" s="157" customFormat="1" ht="13.5" customHeight="1" x14ac:dyDescent="0.2">
      <c r="A52" s="256">
        <v>54</v>
      </c>
      <c r="B52" s="257" t="s">
        <v>268</v>
      </c>
      <c r="C52" s="258"/>
      <c r="D52" s="259">
        <v>11.402618959793434</v>
      </c>
      <c r="E52" s="260">
        <v>4946</v>
      </c>
      <c r="F52" s="261">
        <v>4983</v>
      </c>
      <c r="G52" s="261">
        <v>4978</v>
      </c>
      <c r="H52" s="261">
        <v>4950</v>
      </c>
      <c r="I52" s="262">
        <v>4947</v>
      </c>
      <c r="J52" s="260">
        <v>-1</v>
      </c>
      <c r="K52" s="263">
        <v>-2.0214271275520519E-2</v>
      </c>
    </row>
    <row r="53" spans="1:11" s="157" customFormat="1" ht="13.5" customHeight="1" x14ac:dyDescent="0.2">
      <c r="A53" s="256">
        <v>61</v>
      </c>
      <c r="B53" s="257" t="s">
        <v>269</v>
      </c>
      <c r="C53" s="258"/>
      <c r="D53" s="259">
        <v>0.74465142014016972</v>
      </c>
      <c r="E53" s="260">
        <v>323</v>
      </c>
      <c r="F53" s="261">
        <v>331</v>
      </c>
      <c r="G53" s="261">
        <v>323</v>
      </c>
      <c r="H53" s="261">
        <v>311</v>
      </c>
      <c r="I53" s="262">
        <v>320</v>
      </c>
      <c r="J53" s="260">
        <v>3</v>
      </c>
      <c r="K53" s="263">
        <v>0.9375</v>
      </c>
    </row>
    <row r="54" spans="1:11" s="157" customFormat="1" ht="13.5" customHeight="1" x14ac:dyDescent="0.2">
      <c r="A54" s="256">
        <v>62</v>
      </c>
      <c r="B54" s="257" t="s">
        <v>270</v>
      </c>
      <c r="C54" s="258"/>
      <c r="D54" s="259">
        <v>10.321375876060495</v>
      </c>
      <c r="E54" s="260">
        <v>4477</v>
      </c>
      <c r="F54" s="261">
        <v>4260</v>
      </c>
      <c r="G54" s="261">
        <v>4290</v>
      </c>
      <c r="H54" s="261">
        <v>4164</v>
      </c>
      <c r="I54" s="262">
        <v>4371</v>
      </c>
      <c r="J54" s="260">
        <v>106</v>
      </c>
      <c r="K54" s="263">
        <v>2.4250743536948067</v>
      </c>
    </row>
    <row r="55" spans="1:11" s="157" customFormat="1" ht="13.5" customHeight="1" x14ac:dyDescent="0.2">
      <c r="A55" s="256">
        <v>63</v>
      </c>
      <c r="B55" s="257" t="s">
        <v>271</v>
      </c>
      <c r="C55" s="258"/>
      <c r="D55" s="259">
        <v>11.471781630394688</v>
      </c>
      <c r="E55" s="260">
        <v>4976</v>
      </c>
      <c r="F55" s="261">
        <v>5247</v>
      </c>
      <c r="G55" s="261">
        <v>5273</v>
      </c>
      <c r="H55" s="261">
        <v>4724</v>
      </c>
      <c r="I55" s="262">
        <v>4797</v>
      </c>
      <c r="J55" s="260">
        <v>179</v>
      </c>
      <c r="K55" s="263">
        <v>3.731498853450073</v>
      </c>
    </row>
    <row r="56" spans="1:11" s="157" customFormat="1" ht="13.5" customHeight="1" x14ac:dyDescent="0.2">
      <c r="A56" s="256" t="s">
        <v>272</v>
      </c>
      <c r="B56" s="257" t="s">
        <v>273</v>
      </c>
      <c r="C56" s="258"/>
      <c r="D56" s="259">
        <v>0.76078937661379564</v>
      </c>
      <c r="E56" s="260">
        <v>330</v>
      </c>
      <c r="F56" s="261">
        <v>355</v>
      </c>
      <c r="G56" s="261">
        <v>362</v>
      </c>
      <c r="H56" s="261">
        <v>337</v>
      </c>
      <c r="I56" s="262">
        <v>338</v>
      </c>
      <c r="J56" s="260">
        <v>-8</v>
      </c>
      <c r="K56" s="263">
        <v>-2.3668639053254439</v>
      </c>
    </row>
    <row r="57" spans="1:11" s="157" customFormat="1" ht="13.5" customHeight="1" x14ac:dyDescent="0.2">
      <c r="A57" s="256" t="s">
        <v>274</v>
      </c>
      <c r="B57" s="257" t="s">
        <v>275</v>
      </c>
      <c r="C57" s="258"/>
      <c r="D57" s="259">
        <v>10.08161195130948</v>
      </c>
      <c r="E57" s="260">
        <v>4373</v>
      </c>
      <c r="F57" s="261">
        <v>4604</v>
      </c>
      <c r="G57" s="261">
        <v>4627</v>
      </c>
      <c r="H57" s="261">
        <v>4149</v>
      </c>
      <c r="I57" s="262">
        <v>4219</v>
      </c>
      <c r="J57" s="260">
        <v>154</v>
      </c>
      <c r="K57" s="263">
        <v>3.6501540649442994</v>
      </c>
    </row>
    <row r="58" spans="1:11" s="157" customFormat="1" ht="13.5" customHeight="1" x14ac:dyDescent="0.2">
      <c r="A58" s="256">
        <v>71</v>
      </c>
      <c r="B58" s="257" t="s">
        <v>276</v>
      </c>
      <c r="C58" s="258"/>
      <c r="D58" s="259">
        <v>13.023330874216157</v>
      </c>
      <c r="E58" s="260">
        <v>5649</v>
      </c>
      <c r="F58" s="261">
        <v>5644</v>
      </c>
      <c r="G58" s="261">
        <v>5635</v>
      </c>
      <c r="H58" s="261">
        <v>5607</v>
      </c>
      <c r="I58" s="262">
        <v>5667</v>
      </c>
      <c r="J58" s="260">
        <v>-18</v>
      </c>
      <c r="K58" s="263">
        <v>-0.31762837480148226</v>
      </c>
    </row>
    <row r="59" spans="1:11" s="157" customFormat="1" ht="13.5" customHeight="1" x14ac:dyDescent="0.2">
      <c r="A59" s="256" t="s">
        <v>277</v>
      </c>
      <c r="B59" s="257" t="s">
        <v>278</v>
      </c>
      <c r="C59" s="258"/>
      <c r="D59" s="259">
        <v>0.80228697897454815</v>
      </c>
      <c r="E59" s="260">
        <v>348</v>
      </c>
      <c r="F59" s="261">
        <v>355</v>
      </c>
      <c r="G59" s="261">
        <v>359</v>
      </c>
      <c r="H59" s="261">
        <v>368</v>
      </c>
      <c r="I59" s="262">
        <v>359</v>
      </c>
      <c r="J59" s="260">
        <v>-11</v>
      </c>
      <c r="K59" s="263">
        <v>-3.0640668523676879</v>
      </c>
    </row>
    <row r="60" spans="1:11" s="157" customFormat="1" ht="13.5" customHeight="1" x14ac:dyDescent="0.2">
      <c r="A60" s="256" t="s">
        <v>279</v>
      </c>
      <c r="B60" s="257" t="s">
        <v>280</v>
      </c>
      <c r="C60" s="258"/>
      <c r="D60" s="259">
        <v>11.407229804500185</v>
      </c>
      <c r="E60" s="260">
        <v>4948</v>
      </c>
      <c r="F60" s="261">
        <v>4943</v>
      </c>
      <c r="G60" s="261">
        <v>4928</v>
      </c>
      <c r="H60" s="261">
        <v>4889</v>
      </c>
      <c r="I60" s="262">
        <v>4956</v>
      </c>
      <c r="J60" s="260">
        <v>-8</v>
      </c>
      <c r="K60" s="263">
        <v>-0.16142050040355124</v>
      </c>
    </row>
    <row r="61" spans="1:11" s="157" customFormat="1" ht="13.5" customHeight="1" x14ac:dyDescent="0.2">
      <c r="A61" s="256">
        <v>72</v>
      </c>
      <c r="B61" s="257" t="s">
        <v>281</v>
      </c>
      <c r="C61" s="258"/>
      <c r="D61" s="259">
        <v>1.265676872002951</v>
      </c>
      <c r="E61" s="260">
        <v>549</v>
      </c>
      <c r="F61" s="261">
        <v>551</v>
      </c>
      <c r="G61" s="261">
        <v>547</v>
      </c>
      <c r="H61" s="261">
        <v>541</v>
      </c>
      <c r="I61" s="262">
        <v>551</v>
      </c>
      <c r="J61" s="260">
        <v>-2</v>
      </c>
      <c r="K61" s="263">
        <v>-0.36297640653357532</v>
      </c>
    </row>
    <row r="62" spans="1:11" s="157" customFormat="1" ht="13.5" customHeight="1" x14ac:dyDescent="0.2">
      <c r="A62" s="256" t="s">
        <v>282</v>
      </c>
      <c r="B62" s="257" t="s">
        <v>283</v>
      </c>
      <c r="C62" s="258"/>
      <c r="D62" s="259">
        <v>0.20287716709701217</v>
      </c>
      <c r="E62" s="552">
        <v>88</v>
      </c>
      <c r="F62" s="553">
        <v>90</v>
      </c>
      <c r="G62" s="553">
        <v>89</v>
      </c>
      <c r="H62" s="553">
        <v>86</v>
      </c>
      <c r="I62" s="554">
        <v>86</v>
      </c>
      <c r="J62" s="260">
        <v>2</v>
      </c>
      <c r="K62" s="263">
        <v>2.3255813953488373</v>
      </c>
    </row>
    <row r="63" spans="1:11" s="157" customFormat="1" ht="13.5" customHeight="1" x14ac:dyDescent="0.2">
      <c r="A63" s="256" t="s">
        <v>284</v>
      </c>
      <c r="B63" s="257" t="s">
        <v>285</v>
      </c>
      <c r="C63" s="258"/>
      <c r="D63" s="259">
        <v>0.86914422722242712</v>
      </c>
      <c r="E63" s="260">
        <v>377</v>
      </c>
      <c r="F63" s="261">
        <v>371</v>
      </c>
      <c r="G63" s="261">
        <v>367</v>
      </c>
      <c r="H63" s="261">
        <v>364</v>
      </c>
      <c r="I63" s="262">
        <v>375</v>
      </c>
      <c r="J63" s="260">
        <v>2</v>
      </c>
      <c r="K63" s="263">
        <v>0.53333333333333333</v>
      </c>
    </row>
    <row r="64" spans="1:11" s="157" customFormat="1" ht="13.5" customHeight="1" x14ac:dyDescent="0.2">
      <c r="A64" s="256">
        <v>73</v>
      </c>
      <c r="B64" s="257" t="s">
        <v>286</v>
      </c>
      <c r="C64" s="258"/>
      <c r="D64" s="259">
        <v>1.3094798967170787</v>
      </c>
      <c r="E64" s="260">
        <v>568</v>
      </c>
      <c r="F64" s="261">
        <v>555</v>
      </c>
      <c r="G64" s="261">
        <v>546</v>
      </c>
      <c r="H64" s="261">
        <v>535</v>
      </c>
      <c r="I64" s="262">
        <v>537</v>
      </c>
      <c r="J64" s="260">
        <v>31</v>
      </c>
      <c r="K64" s="263">
        <v>5.7728119180633151</v>
      </c>
    </row>
    <row r="65" spans="1:11" s="157" customFormat="1" ht="13.5" customHeight="1" x14ac:dyDescent="0.2">
      <c r="A65" s="256" t="s">
        <v>287</v>
      </c>
      <c r="B65" s="257" t="s">
        <v>288</v>
      </c>
      <c r="C65" s="258"/>
      <c r="D65" s="259">
        <v>1.1527111766875691</v>
      </c>
      <c r="E65" s="260">
        <v>500</v>
      </c>
      <c r="F65" s="261">
        <v>491</v>
      </c>
      <c r="G65" s="261">
        <v>480</v>
      </c>
      <c r="H65" s="261">
        <v>472</v>
      </c>
      <c r="I65" s="262">
        <v>475</v>
      </c>
      <c r="J65" s="260">
        <v>25</v>
      </c>
      <c r="K65" s="263">
        <v>5.2631578947368425</v>
      </c>
    </row>
    <row r="66" spans="1:11" s="157" customFormat="1" ht="13.5" customHeight="1" x14ac:dyDescent="0.2">
      <c r="A66" s="256">
        <v>81</v>
      </c>
      <c r="B66" s="257" t="s">
        <v>289</v>
      </c>
      <c r="C66" s="258"/>
      <c r="D66" s="259">
        <v>2.7480634452231647</v>
      </c>
      <c r="E66" s="260">
        <v>1192</v>
      </c>
      <c r="F66" s="261">
        <v>1202</v>
      </c>
      <c r="G66" s="261">
        <v>1209</v>
      </c>
      <c r="H66" s="261">
        <v>1235</v>
      </c>
      <c r="I66" s="262">
        <v>1220</v>
      </c>
      <c r="J66" s="260">
        <v>-28</v>
      </c>
      <c r="K66" s="263">
        <v>-2.2950819672131146</v>
      </c>
    </row>
    <row r="67" spans="1:11" s="157" customFormat="1" ht="13.5" customHeight="1" x14ac:dyDescent="0.2">
      <c r="A67" s="256" t="s">
        <v>290</v>
      </c>
      <c r="B67" s="257" t="s">
        <v>291</v>
      </c>
      <c r="C67" s="258"/>
      <c r="D67" s="259">
        <v>1.1319623755071928</v>
      </c>
      <c r="E67" s="260">
        <v>491</v>
      </c>
      <c r="F67" s="261">
        <v>503</v>
      </c>
      <c r="G67" s="261">
        <v>518</v>
      </c>
      <c r="H67" s="261">
        <v>532</v>
      </c>
      <c r="I67" s="262">
        <v>524</v>
      </c>
      <c r="J67" s="260">
        <v>-33</v>
      </c>
      <c r="K67" s="263">
        <v>-6.2977099236641223</v>
      </c>
    </row>
    <row r="68" spans="1:11" s="157" customFormat="1" ht="13.5" customHeight="1" x14ac:dyDescent="0.2">
      <c r="A68" s="256" t="s">
        <v>292</v>
      </c>
      <c r="B68" s="257" t="s">
        <v>293</v>
      </c>
      <c r="C68" s="258"/>
      <c r="D68" s="259">
        <v>0.75387310955367026</v>
      </c>
      <c r="E68" s="260">
        <v>327</v>
      </c>
      <c r="F68" s="261">
        <v>310</v>
      </c>
      <c r="G68" s="261">
        <v>303</v>
      </c>
      <c r="H68" s="261">
        <v>306</v>
      </c>
      <c r="I68" s="262">
        <v>304</v>
      </c>
      <c r="J68" s="260">
        <v>23</v>
      </c>
      <c r="K68" s="263">
        <v>7.5657894736842106</v>
      </c>
    </row>
    <row r="69" spans="1:11" s="157" customFormat="1" ht="13.5" customHeight="1" x14ac:dyDescent="0.2">
      <c r="A69" s="256" t="s">
        <v>294</v>
      </c>
      <c r="B69" s="257" t="s">
        <v>295</v>
      </c>
      <c r="C69" s="258"/>
      <c r="D69" s="259">
        <v>5.9940981187753595E-2</v>
      </c>
      <c r="E69" s="552">
        <v>26</v>
      </c>
      <c r="F69" s="553">
        <v>29</v>
      </c>
      <c r="G69" s="553">
        <v>29</v>
      </c>
      <c r="H69" s="553">
        <v>29</v>
      </c>
      <c r="I69" s="554">
        <v>31</v>
      </c>
      <c r="J69" s="260">
        <v>-5</v>
      </c>
      <c r="K69" s="263">
        <v>-16.129032258064516</v>
      </c>
    </row>
    <row r="70" spans="1:11" s="157" customFormat="1" ht="13.5" customHeight="1" x14ac:dyDescent="0.2">
      <c r="A70" s="256" t="s">
        <v>296</v>
      </c>
      <c r="B70" s="257" t="s">
        <v>297</v>
      </c>
      <c r="C70" s="258"/>
      <c r="D70" s="259">
        <v>0.49105496126890447</v>
      </c>
      <c r="E70" s="260">
        <v>213</v>
      </c>
      <c r="F70" s="261">
        <v>214</v>
      </c>
      <c r="G70" s="261">
        <v>211</v>
      </c>
      <c r="H70" s="261">
        <v>222</v>
      </c>
      <c r="I70" s="262">
        <v>215</v>
      </c>
      <c r="J70" s="260">
        <v>-2</v>
      </c>
      <c r="K70" s="263">
        <v>-0.93023255813953487</v>
      </c>
    </row>
    <row r="71" spans="1:11" s="157" customFormat="1" ht="13.5" customHeight="1" x14ac:dyDescent="0.2">
      <c r="A71" s="256">
        <v>82</v>
      </c>
      <c r="B71" s="257" t="s">
        <v>298</v>
      </c>
      <c r="C71" s="258"/>
      <c r="D71" s="259">
        <v>1.7221504979712283</v>
      </c>
      <c r="E71" s="260">
        <v>747</v>
      </c>
      <c r="F71" s="261">
        <v>734</v>
      </c>
      <c r="G71" s="261">
        <v>736</v>
      </c>
      <c r="H71" s="261">
        <v>740</v>
      </c>
      <c r="I71" s="262">
        <v>734</v>
      </c>
      <c r="J71" s="260">
        <v>13</v>
      </c>
      <c r="K71" s="263">
        <v>1.771117166212534</v>
      </c>
    </row>
    <row r="72" spans="1:11" s="157" customFormat="1" ht="13.5" customHeight="1" x14ac:dyDescent="0.2">
      <c r="A72" s="256" t="s">
        <v>299</v>
      </c>
      <c r="B72" s="257" t="s">
        <v>548</v>
      </c>
      <c r="C72" s="258"/>
      <c r="D72" s="259">
        <v>0.91755809664330501</v>
      </c>
      <c r="E72" s="260">
        <v>398</v>
      </c>
      <c r="F72" s="261">
        <v>392</v>
      </c>
      <c r="G72" s="261">
        <v>394</v>
      </c>
      <c r="H72" s="261">
        <v>382</v>
      </c>
      <c r="I72" s="262">
        <v>374</v>
      </c>
      <c r="J72" s="260">
        <v>24</v>
      </c>
      <c r="K72" s="263">
        <v>6.4171122994652405</v>
      </c>
    </row>
    <row r="73" spans="1:11" s="157" customFormat="1" ht="13.5" customHeight="1" x14ac:dyDescent="0.2">
      <c r="A73" s="256" t="s">
        <v>300</v>
      </c>
      <c r="B73" s="257" t="s">
        <v>301</v>
      </c>
      <c r="C73" s="258"/>
      <c r="D73" s="259">
        <v>0.44264109184802658</v>
      </c>
      <c r="E73" s="260">
        <v>192</v>
      </c>
      <c r="F73" s="261">
        <v>190</v>
      </c>
      <c r="G73" s="261">
        <v>190</v>
      </c>
      <c r="H73" s="261">
        <v>202</v>
      </c>
      <c r="I73" s="262">
        <v>206</v>
      </c>
      <c r="J73" s="260">
        <v>-14</v>
      </c>
      <c r="K73" s="263">
        <v>-6.7961165048543686</v>
      </c>
    </row>
    <row r="74" spans="1:11" s="157" customFormat="1" ht="13.5" customHeight="1" x14ac:dyDescent="0.2">
      <c r="A74" s="256">
        <v>83</v>
      </c>
      <c r="B74" s="257" t="s">
        <v>302</v>
      </c>
      <c r="C74" s="258"/>
      <c r="D74" s="259">
        <v>3.2298967170785686</v>
      </c>
      <c r="E74" s="260">
        <v>1401</v>
      </c>
      <c r="F74" s="261">
        <v>1350</v>
      </c>
      <c r="G74" s="261">
        <v>1363</v>
      </c>
      <c r="H74" s="261">
        <v>1346</v>
      </c>
      <c r="I74" s="262">
        <v>1331</v>
      </c>
      <c r="J74" s="260">
        <v>70</v>
      </c>
      <c r="K74" s="263">
        <v>5.2592036063110443</v>
      </c>
    </row>
    <row r="75" spans="1:11" s="157" customFormat="1" ht="13.5" customHeight="1" x14ac:dyDescent="0.2">
      <c r="A75" s="256" t="s">
        <v>303</v>
      </c>
      <c r="B75" s="257" t="s">
        <v>304</v>
      </c>
      <c r="C75" s="258"/>
      <c r="D75" s="259">
        <v>1.8581704168203614</v>
      </c>
      <c r="E75" s="260">
        <v>806</v>
      </c>
      <c r="F75" s="261">
        <v>762</v>
      </c>
      <c r="G75" s="261">
        <v>780</v>
      </c>
      <c r="H75" s="261">
        <v>770</v>
      </c>
      <c r="I75" s="262">
        <v>745</v>
      </c>
      <c r="J75" s="260">
        <v>61</v>
      </c>
      <c r="K75" s="263">
        <v>8.1879194630872476</v>
      </c>
    </row>
    <row r="76" spans="1:11" s="157" customFormat="1" ht="13.5" customHeight="1" x14ac:dyDescent="0.2">
      <c r="A76" s="256"/>
      <c r="B76" s="257" t="s">
        <v>305</v>
      </c>
      <c r="C76" s="258"/>
      <c r="D76" s="259">
        <v>0.89911471781630392</v>
      </c>
      <c r="E76" s="260">
        <v>390</v>
      </c>
      <c r="F76" s="261">
        <v>368</v>
      </c>
      <c r="G76" s="261">
        <v>378</v>
      </c>
      <c r="H76" s="261">
        <v>378</v>
      </c>
      <c r="I76" s="262">
        <v>366</v>
      </c>
      <c r="J76" s="260">
        <v>24</v>
      </c>
      <c r="K76" s="263">
        <v>6.557377049180328</v>
      </c>
    </row>
    <row r="77" spans="1:11" s="157" customFormat="1" ht="13.5" customHeight="1" x14ac:dyDescent="0.2">
      <c r="A77" s="256">
        <v>84</v>
      </c>
      <c r="B77" s="257" t="s">
        <v>306</v>
      </c>
      <c r="C77" s="258"/>
      <c r="D77" s="259">
        <v>1.8074511250461085</v>
      </c>
      <c r="E77" s="260">
        <v>784</v>
      </c>
      <c r="F77" s="261">
        <v>737</v>
      </c>
      <c r="G77" s="261">
        <v>771</v>
      </c>
      <c r="H77" s="261">
        <v>743</v>
      </c>
      <c r="I77" s="262">
        <v>767</v>
      </c>
      <c r="J77" s="260">
        <v>17</v>
      </c>
      <c r="K77" s="263">
        <v>2.2164276401564535</v>
      </c>
    </row>
    <row r="78" spans="1:11" s="157" customFormat="1" ht="13.5" customHeight="1" x14ac:dyDescent="0.2">
      <c r="A78" s="256" t="s">
        <v>307</v>
      </c>
      <c r="B78" s="257" t="s">
        <v>308</v>
      </c>
      <c r="C78" s="258"/>
      <c r="D78" s="259">
        <v>0.2535964588712652</v>
      </c>
      <c r="E78" s="260">
        <v>110</v>
      </c>
      <c r="F78" s="553">
        <v>88</v>
      </c>
      <c r="G78" s="261">
        <v>109</v>
      </c>
      <c r="H78" s="553">
        <v>99</v>
      </c>
      <c r="I78" s="262">
        <v>102</v>
      </c>
      <c r="J78" s="260">
        <v>8</v>
      </c>
      <c r="K78" s="263">
        <v>7.8431372549019605</v>
      </c>
    </row>
    <row r="79" spans="1:11" s="157" customFormat="1" ht="13.5" customHeight="1" x14ac:dyDescent="0.2">
      <c r="A79" s="256" t="s">
        <v>309</v>
      </c>
      <c r="B79" s="257" t="s">
        <v>310</v>
      </c>
      <c r="C79" s="258"/>
      <c r="D79" s="259">
        <v>6.4551825894503867E-2</v>
      </c>
      <c r="E79" s="552">
        <v>28</v>
      </c>
      <c r="F79" s="553">
        <v>28</v>
      </c>
      <c r="G79" s="553">
        <v>30</v>
      </c>
      <c r="H79" s="553">
        <v>28</v>
      </c>
      <c r="I79" s="554">
        <v>30</v>
      </c>
      <c r="J79" s="260">
        <v>-2</v>
      </c>
      <c r="K79" s="263">
        <v>-6.666666666666667</v>
      </c>
    </row>
    <row r="80" spans="1:11" s="296" customFormat="1" ht="13.5" customHeight="1" x14ac:dyDescent="0.2">
      <c r="A80" s="256" t="s">
        <v>311</v>
      </c>
      <c r="B80" s="257" t="s">
        <v>312</v>
      </c>
      <c r="C80" s="258"/>
      <c r="D80" s="259">
        <v>0.11988196237550719</v>
      </c>
      <c r="E80" s="552">
        <v>52</v>
      </c>
      <c r="F80" s="553">
        <v>41</v>
      </c>
      <c r="G80" s="553">
        <v>59</v>
      </c>
      <c r="H80" s="553">
        <v>46</v>
      </c>
      <c r="I80" s="554">
        <v>59</v>
      </c>
      <c r="J80" s="260">
        <v>-7</v>
      </c>
      <c r="K80" s="263">
        <v>-11.864406779661017</v>
      </c>
    </row>
    <row r="81" spans="1:11" s="296" customFormat="1" ht="13.5" customHeight="1" x14ac:dyDescent="0.2">
      <c r="A81" s="256">
        <v>91</v>
      </c>
      <c r="B81" s="257" t="s">
        <v>313</v>
      </c>
      <c r="C81" s="258"/>
      <c r="D81" s="259">
        <v>0.18212836591663592</v>
      </c>
      <c r="E81" s="552">
        <v>79</v>
      </c>
      <c r="F81" s="553">
        <v>75</v>
      </c>
      <c r="G81" s="553">
        <v>68</v>
      </c>
      <c r="H81" s="553">
        <v>75</v>
      </c>
      <c r="I81" s="554">
        <v>66</v>
      </c>
      <c r="J81" s="260">
        <v>13</v>
      </c>
      <c r="K81" s="263">
        <v>19.696969696969695</v>
      </c>
    </row>
    <row r="82" spans="1:11" s="257" customFormat="1" ht="13.5" customHeight="1" x14ac:dyDescent="0.2">
      <c r="A82" s="256">
        <v>92</v>
      </c>
      <c r="B82" s="257" t="s">
        <v>314</v>
      </c>
      <c r="C82" s="258"/>
      <c r="D82" s="259">
        <v>0.40114348948727407</v>
      </c>
      <c r="E82" s="260">
        <v>174</v>
      </c>
      <c r="F82" s="261">
        <v>176</v>
      </c>
      <c r="G82" s="261">
        <v>165</v>
      </c>
      <c r="H82" s="261">
        <v>156</v>
      </c>
      <c r="I82" s="262">
        <v>153</v>
      </c>
      <c r="J82" s="260">
        <v>21</v>
      </c>
      <c r="K82" s="263">
        <v>13.725490196078431</v>
      </c>
    </row>
    <row r="83" spans="1:11" s="257" customFormat="1" ht="13.5" customHeight="1" x14ac:dyDescent="0.2">
      <c r="A83" s="256">
        <v>93</v>
      </c>
      <c r="B83" s="257" t="s">
        <v>315</v>
      </c>
      <c r="C83" s="258"/>
      <c r="D83" s="259">
        <v>9.4522316488380678E-2</v>
      </c>
      <c r="E83" s="552">
        <v>41</v>
      </c>
      <c r="F83" s="553">
        <v>40</v>
      </c>
      <c r="G83" s="553">
        <v>39</v>
      </c>
      <c r="H83" s="553">
        <v>39</v>
      </c>
      <c r="I83" s="554">
        <v>41</v>
      </c>
      <c r="J83" s="260">
        <v>0</v>
      </c>
      <c r="K83" s="263">
        <v>0</v>
      </c>
    </row>
    <row r="84" spans="1:11" s="257" customFormat="1" ht="13.5" customHeight="1" x14ac:dyDescent="0.2">
      <c r="A84" s="256">
        <v>94</v>
      </c>
      <c r="B84" s="257" t="s">
        <v>316</v>
      </c>
      <c r="C84" s="258"/>
      <c r="D84" s="259">
        <v>0.48183327185540392</v>
      </c>
      <c r="E84" s="260">
        <v>209</v>
      </c>
      <c r="F84" s="261">
        <v>192</v>
      </c>
      <c r="G84" s="261">
        <v>171</v>
      </c>
      <c r="H84" s="261">
        <v>167</v>
      </c>
      <c r="I84" s="262">
        <v>220</v>
      </c>
      <c r="J84" s="260">
        <v>-11</v>
      </c>
      <c r="K84" s="263">
        <v>-5</v>
      </c>
    </row>
    <row r="85" spans="1:11" s="257" customFormat="1" ht="13.5" customHeight="1" x14ac:dyDescent="0.2">
      <c r="A85" s="270" t="s">
        <v>317</v>
      </c>
      <c r="B85" s="271" t="s">
        <v>318</v>
      </c>
      <c r="C85" s="272"/>
      <c r="D85" s="273">
        <v>3.0915713758760606</v>
      </c>
      <c r="E85" s="274">
        <v>1341</v>
      </c>
      <c r="F85" s="275">
        <v>1372</v>
      </c>
      <c r="G85" s="275">
        <v>1367</v>
      </c>
      <c r="H85" s="275">
        <v>1364</v>
      </c>
      <c r="I85" s="276">
        <v>1381</v>
      </c>
      <c r="J85" s="274">
        <v>-40</v>
      </c>
      <c r="K85" s="551">
        <v>-2.896451846488052</v>
      </c>
    </row>
    <row r="86" spans="1:11" ht="12.75" customHeight="1" x14ac:dyDescent="0.2">
      <c r="A86" s="113"/>
      <c r="B86" s="288"/>
      <c r="C86" s="288"/>
      <c r="D86" s="289"/>
      <c r="E86" s="289"/>
      <c r="F86" s="289"/>
      <c r="G86" s="289"/>
      <c r="H86" s="289"/>
      <c r="I86" s="289"/>
      <c r="J86" s="297"/>
      <c r="K86" s="114" t="s">
        <v>35</v>
      </c>
    </row>
    <row r="87" spans="1:11" ht="15.75" customHeight="1" x14ac:dyDescent="0.2">
      <c r="A87" s="291" t="s">
        <v>114</v>
      </c>
      <c r="B87" s="113"/>
      <c r="C87" s="113"/>
      <c r="D87" s="113"/>
      <c r="E87" s="113"/>
      <c r="F87" s="113"/>
      <c r="G87" s="113"/>
      <c r="H87" s="113"/>
      <c r="I87" s="113"/>
      <c r="J87" s="113"/>
      <c r="K87" s="113"/>
    </row>
    <row r="88" spans="1:11" ht="15.75" customHeight="1" x14ac:dyDescent="0.2">
      <c r="A88" s="277" t="s">
        <v>319</v>
      </c>
      <c r="B88" s="113"/>
      <c r="C88" s="113"/>
      <c r="D88" s="113"/>
      <c r="E88" s="113"/>
      <c r="F88" s="113"/>
      <c r="G88" s="113"/>
      <c r="H88" s="113"/>
      <c r="I88" s="113"/>
      <c r="J88" s="113"/>
      <c r="K88" s="113"/>
    </row>
    <row r="89" spans="1:11" ht="49.5" customHeight="1" x14ac:dyDescent="0.2">
      <c r="A89" s="116" t="s">
        <v>320</v>
      </c>
      <c r="B89" s="116"/>
      <c r="C89" s="116"/>
      <c r="D89" s="116"/>
      <c r="E89" s="116"/>
      <c r="F89" s="116"/>
      <c r="G89" s="116"/>
      <c r="H89" s="116"/>
      <c r="I89" s="116"/>
      <c r="J89" s="116"/>
      <c r="K89" s="116"/>
    </row>
    <row r="90" spans="1:11" ht="21" customHeight="1" x14ac:dyDescent="0.2">
      <c r="A90" s="116" t="s">
        <v>321</v>
      </c>
      <c r="B90" s="116"/>
      <c r="C90" s="116"/>
      <c r="D90" s="116"/>
      <c r="E90" s="116"/>
      <c r="F90" s="116"/>
      <c r="G90" s="116"/>
      <c r="H90" s="116"/>
      <c r="I90" s="116"/>
      <c r="J90" s="116"/>
      <c r="K90" s="116"/>
    </row>
    <row r="91" spans="1:11" ht="15.75" customHeight="1" x14ac:dyDescent="0.2">
      <c r="A91" s="116" t="s">
        <v>322</v>
      </c>
      <c r="B91" s="116"/>
      <c r="C91" s="116"/>
      <c r="D91" s="116"/>
      <c r="E91" s="116"/>
      <c r="F91" s="116"/>
      <c r="G91" s="116"/>
      <c r="H91" s="116"/>
      <c r="I91" s="116"/>
      <c r="J91" s="116"/>
      <c r="K91" s="116"/>
    </row>
    <row r="92" spans="1:11" ht="15.75" customHeight="1" x14ac:dyDescent="0.2">
      <c r="A92" s="86"/>
      <c r="B92" s="86"/>
      <c r="C92" s="86"/>
      <c r="D92" s="292"/>
      <c r="E92" s="293"/>
      <c r="F92" s="293"/>
      <c r="G92" s="293"/>
      <c r="H92" s="293"/>
      <c r="I92" s="293"/>
      <c r="J92" s="293"/>
      <c r="K92" s="294"/>
    </row>
    <row r="93" spans="1:11" ht="15.75" customHeight="1" x14ac:dyDescent="0.2"/>
    <row r="94" spans="1:11" ht="15.75" customHeight="1" x14ac:dyDescent="0.2"/>
    <row r="95" spans="1:11" ht="15.75" customHeight="1" x14ac:dyDescent="0.2"/>
    <row r="96" spans="1:11" ht="15.75" customHeight="1" x14ac:dyDescent="0.2"/>
    <row r="97" ht="15.75" customHeight="1" x14ac:dyDescent="0.2"/>
    <row r="98" ht="15.75" customHeight="1" x14ac:dyDescent="0.2"/>
    <row r="99" ht="15.75" customHeight="1" x14ac:dyDescent="0.2"/>
  </sheetData>
  <mergeCells count="15">
    <mergeCell ref="H8:H9"/>
    <mergeCell ref="I8:I9"/>
    <mergeCell ref="A89:K89"/>
    <mergeCell ref="A90:K90"/>
    <mergeCell ref="A91:K91"/>
    <mergeCell ref="A3:K3"/>
    <mergeCell ref="A4:K4"/>
    <mergeCell ref="A5:E5"/>
    <mergeCell ref="A7:C10"/>
    <mergeCell ref="D7:D10"/>
    <mergeCell ref="E7:I7"/>
    <mergeCell ref="J7:K8"/>
    <mergeCell ref="E8:E9"/>
    <mergeCell ref="F8:F9"/>
    <mergeCell ref="G8:G9"/>
  </mergeCells>
  <printOptions horizontalCentered="1"/>
  <pageMargins left="0.70866141732283461" right="0.31496062992125984" top="0.74803149606299213" bottom="0.74803149606299213" header="0.31496062992125984" footer="0.31496062992125984"/>
  <pageSetup paperSize="9" scale="78" fitToHeight="0" orientation="portrait" r:id="rId1"/>
  <headerFooter alignWithMargins="0"/>
  <rowBreaks count="1" manualBreakCount="1">
    <brk id="57" max="10"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FC550C-CA6C-4596-8F2E-5FC135139116}">
  <sheetPr codeName="Tabelle17">
    <pageSetUpPr fitToPage="1"/>
  </sheetPr>
  <dimension ref="A1:Q200"/>
  <sheetViews>
    <sheetView showGridLines="0" zoomScaleNormal="100" workbookViewId="0"/>
  </sheetViews>
  <sheetFormatPr baseColWidth="10" defaultColWidth="8.85546875" defaultRowHeight="15.95" customHeight="1" x14ac:dyDescent="0.2"/>
  <cols>
    <col min="1" max="1" width="4.140625" style="53" customWidth="1"/>
    <col min="2" max="2" width="3.5703125" style="87" customWidth="1"/>
    <col min="3" max="3" width="3.7109375" style="53" customWidth="1"/>
    <col min="4" max="4" width="6.42578125" style="87" customWidth="1"/>
    <col min="5" max="5" width="17.7109375" style="87" customWidth="1"/>
    <col min="6" max="11" width="9.7109375" style="120" customWidth="1"/>
    <col min="12" max="12" width="8.7109375" style="121" customWidth="1"/>
    <col min="13" max="13" width="9.7109375" style="53" customWidth="1"/>
    <col min="14" max="16384" width="8.85546875" style="53"/>
  </cols>
  <sheetData>
    <row r="1" spans="1:17" customFormat="1" ht="36.75" customHeight="1" x14ac:dyDescent="0.2">
      <c r="A1" s="298"/>
      <c r="B1" s="299"/>
      <c r="C1" s="299"/>
      <c r="D1" s="300"/>
      <c r="E1" s="300"/>
      <c r="F1" s="300"/>
      <c r="G1" s="300"/>
      <c r="H1" s="300"/>
      <c r="I1" s="299"/>
      <c r="J1" s="299"/>
      <c r="K1" s="301"/>
      <c r="L1" s="34" t="s">
        <v>38</v>
      </c>
    </row>
    <row r="2" spans="1:17" customFormat="1" ht="11.25" customHeight="1" x14ac:dyDescent="0.2">
      <c r="A2" s="35"/>
      <c r="B2" s="36"/>
      <c r="C2" s="36"/>
      <c r="D2" s="36"/>
      <c r="E2" s="36"/>
      <c r="F2" s="36"/>
      <c r="G2" s="36"/>
      <c r="H2" s="36"/>
      <c r="I2" s="36"/>
      <c r="J2" s="36"/>
    </row>
    <row r="3" spans="1:17" s="39" customFormat="1" ht="24.95" customHeight="1" x14ac:dyDescent="0.2">
      <c r="A3" s="37" t="s">
        <v>334</v>
      </c>
      <c r="B3" s="37"/>
      <c r="C3" s="37"/>
      <c r="D3" s="37"/>
      <c r="E3" s="37"/>
      <c r="F3" s="37"/>
      <c r="G3" s="37"/>
      <c r="H3" s="37"/>
      <c r="I3" s="37"/>
      <c r="J3" s="37"/>
      <c r="K3" s="37"/>
      <c r="L3" s="37"/>
    </row>
    <row r="4" spans="1:17" s="39" customFormat="1" ht="12" customHeight="1" x14ac:dyDescent="0.2">
      <c r="A4" s="53" t="s">
        <v>84</v>
      </c>
      <c r="B4" s="53"/>
      <c r="C4" s="53"/>
      <c r="D4" s="53"/>
      <c r="E4" s="53"/>
      <c r="F4" s="53"/>
      <c r="G4" s="53"/>
      <c r="H4" s="53"/>
      <c r="I4" s="53"/>
      <c r="J4" s="53"/>
      <c r="K4" s="53"/>
      <c r="L4" s="53"/>
    </row>
    <row r="5" spans="1:17" s="39" customFormat="1" ht="12" customHeight="1" x14ac:dyDescent="0.2">
      <c r="A5" s="302" t="s">
        <v>335</v>
      </c>
      <c r="B5" s="302"/>
      <c r="C5" s="302"/>
      <c r="D5" s="302"/>
      <c r="E5" s="77"/>
      <c r="F5" s="77"/>
      <c r="G5" s="77"/>
      <c r="H5" s="77"/>
      <c r="I5" s="77"/>
      <c r="J5" s="77"/>
      <c r="K5" s="77"/>
      <c r="L5" s="77"/>
    </row>
    <row r="6" spans="1:17" s="39" customFormat="1" ht="11.25" customHeight="1" x14ac:dyDescent="0.2">
      <c r="A6" s="86"/>
      <c r="B6" s="86"/>
      <c r="C6" s="86"/>
      <c r="D6" s="86"/>
      <c r="E6" s="77"/>
      <c r="F6" s="77"/>
      <c r="G6" s="77"/>
      <c r="H6" s="77"/>
      <c r="I6" s="77"/>
      <c r="J6" s="77"/>
      <c r="K6" s="77"/>
      <c r="L6" s="77"/>
    </row>
    <row r="7" spans="1:17" customFormat="1" ht="12" customHeight="1" x14ac:dyDescent="0.2">
      <c r="A7" s="303" t="s">
        <v>336</v>
      </c>
      <c r="B7" s="303"/>
      <c r="C7" s="303"/>
      <c r="D7" s="303"/>
      <c r="E7" s="303"/>
      <c r="F7" s="304" t="s">
        <v>96</v>
      </c>
      <c r="G7" s="305"/>
      <c r="H7" s="305"/>
      <c r="I7" s="305"/>
      <c r="J7" s="305"/>
      <c r="K7" s="305"/>
      <c r="L7" s="306"/>
      <c r="M7" s="53"/>
      <c r="N7" s="53"/>
      <c r="O7" s="53"/>
      <c r="P7" s="53"/>
      <c r="Q7" s="53"/>
    </row>
    <row r="8" spans="1:17" ht="42" customHeight="1" x14ac:dyDescent="0.2">
      <c r="A8" s="303"/>
      <c r="B8" s="303"/>
      <c r="C8" s="303"/>
      <c r="D8" s="303"/>
      <c r="E8" s="303"/>
      <c r="F8" s="307" t="s">
        <v>335</v>
      </c>
      <c r="G8" s="307" t="s">
        <v>337</v>
      </c>
      <c r="H8" s="307" t="s">
        <v>338</v>
      </c>
      <c r="I8" s="307" t="s">
        <v>339</v>
      </c>
      <c r="J8" s="307" t="s">
        <v>340</v>
      </c>
      <c r="K8" s="308" t="s">
        <v>341</v>
      </c>
      <c r="L8" s="309"/>
    </row>
    <row r="9" spans="1:17" ht="12" customHeight="1" x14ac:dyDescent="0.2">
      <c r="A9" s="303"/>
      <c r="B9" s="303"/>
      <c r="C9" s="303"/>
      <c r="D9" s="303"/>
      <c r="E9" s="303"/>
      <c r="F9" s="310"/>
      <c r="G9" s="310"/>
      <c r="H9" s="310"/>
      <c r="I9" s="310"/>
      <c r="J9" s="310"/>
      <c r="K9" s="311" t="s">
        <v>94</v>
      </c>
      <c r="L9" s="312" t="s">
        <v>342</v>
      </c>
    </row>
    <row r="10" spans="1:17" ht="12" customHeight="1" x14ac:dyDescent="0.2">
      <c r="A10" s="313"/>
      <c r="B10" s="313"/>
      <c r="C10" s="313"/>
      <c r="D10" s="313"/>
      <c r="E10" s="314"/>
      <c r="F10" s="315">
        <v>1</v>
      </c>
      <c r="G10" s="316">
        <v>2</v>
      </c>
      <c r="H10" s="316">
        <v>3</v>
      </c>
      <c r="I10" s="316">
        <v>4</v>
      </c>
      <c r="J10" s="316">
        <v>5</v>
      </c>
      <c r="K10" s="316">
        <v>6</v>
      </c>
      <c r="L10" s="316">
        <v>7</v>
      </c>
      <c r="M10" s="67"/>
    </row>
    <row r="11" spans="1:17" ht="27.75" customHeight="1" x14ac:dyDescent="0.2">
      <c r="A11" s="317" t="s">
        <v>343</v>
      </c>
      <c r="B11" s="318"/>
      <c r="C11" s="318"/>
      <c r="D11" s="318"/>
      <c r="E11" s="319"/>
      <c r="F11" s="320"/>
      <c r="G11" s="320"/>
      <c r="H11" s="320"/>
      <c r="I11" s="320"/>
      <c r="J11" s="321"/>
      <c r="K11" s="320"/>
      <c r="L11" s="321"/>
    </row>
    <row r="12" spans="1:17" ht="15.75" customHeight="1" x14ac:dyDescent="0.2">
      <c r="A12" s="322" t="s">
        <v>96</v>
      </c>
      <c r="B12" s="323"/>
      <c r="C12" s="324"/>
      <c r="D12" s="324"/>
      <c r="E12" s="325"/>
      <c r="F12" s="79">
        <v>8364</v>
      </c>
      <c r="G12" s="79">
        <v>17091</v>
      </c>
      <c r="H12" s="79">
        <v>9873</v>
      </c>
      <c r="I12" s="79">
        <v>11137</v>
      </c>
      <c r="J12" s="537">
        <v>8527</v>
      </c>
      <c r="K12" s="538">
        <v>-163</v>
      </c>
      <c r="L12" s="326">
        <v>-1.9115749970681366</v>
      </c>
    </row>
    <row r="13" spans="1:17" ht="15" customHeight="1" x14ac:dyDescent="0.2">
      <c r="A13" s="327" t="s">
        <v>344</v>
      </c>
      <c r="B13" s="86" t="s">
        <v>345</v>
      </c>
      <c r="C13" s="324"/>
      <c r="D13" s="324"/>
      <c r="E13" s="325"/>
      <c r="F13" s="79">
        <v>4321</v>
      </c>
      <c r="G13" s="79">
        <v>9963</v>
      </c>
      <c r="H13" s="79">
        <v>5920</v>
      </c>
      <c r="I13" s="79">
        <v>6330</v>
      </c>
      <c r="J13" s="537">
        <v>4342</v>
      </c>
      <c r="K13" s="538">
        <v>-21</v>
      </c>
      <c r="L13" s="326">
        <v>-0.4836480884385076</v>
      </c>
    </row>
    <row r="14" spans="1:17" ht="22.5" customHeight="1" x14ac:dyDescent="0.2">
      <c r="A14" s="327"/>
      <c r="B14" s="86" t="s">
        <v>346</v>
      </c>
      <c r="C14" s="324"/>
      <c r="D14" s="324"/>
      <c r="E14" s="325"/>
      <c r="F14" s="79">
        <v>4043</v>
      </c>
      <c r="G14" s="79">
        <v>7128</v>
      </c>
      <c r="H14" s="79">
        <v>3953</v>
      </c>
      <c r="I14" s="79">
        <v>4807</v>
      </c>
      <c r="J14" s="537">
        <v>4185</v>
      </c>
      <c r="K14" s="538">
        <v>-142</v>
      </c>
      <c r="L14" s="326">
        <v>-3.3930704898446833</v>
      </c>
    </row>
    <row r="15" spans="1:17" ht="15" customHeight="1" x14ac:dyDescent="0.2">
      <c r="A15" s="327" t="s">
        <v>347</v>
      </c>
      <c r="B15" s="86" t="s">
        <v>100</v>
      </c>
      <c r="C15" s="324"/>
      <c r="D15" s="324"/>
      <c r="E15" s="325"/>
      <c r="F15" s="79">
        <v>1903</v>
      </c>
      <c r="G15" s="79">
        <v>6670</v>
      </c>
      <c r="H15" s="79">
        <v>2144</v>
      </c>
      <c r="I15" s="79">
        <v>2590</v>
      </c>
      <c r="J15" s="537">
        <v>1981</v>
      </c>
      <c r="K15" s="538">
        <v>-78</v>
      </c>
      <c r="L15" s="326">
        <v>-3.9374053508329125</v>
      </c>
    </row>
    <row r="16" spans="1:17" ht="15" customHeight="1" x14ac:dyDescent="0.2">
      <c r="A16" s="327"/>
      <c r="B16" s="86" t="s">
        <v>101</v>
      </c>
      <c r="C16" s="324"/>
      <c r="D16" s="324"/>
      <c r="E16" s="325"/>
      <c r="F16" s="79">
        <v>5533</v>
      </c>
      <c r="G16" s="79">
        <v>8687</v>
      </c>
      <c r="H16" s="79">
        <v>6497</v>
      </c>
      <c r="I16" s="79">
        <v>7075</v>
      </c>
      <c r="J16" s="537">
        <v>5595</v>
      </c>
      <c r="K16" s="538">
        <v>-62</v>
      </c>
      <c r="L16" s="326">
        <v>-1.1081322609472744</v>
      </c>
    </row>
    <row r="17" spans="1:12" ht="15" customHeight="1" x14ac:dyDescent="0.2">
      <c r="A17" s="327"/>
      <c r="B17" s="86" t="s">
        <v>102</v>
      </c>
      <c r="C17" s="324"/>
      <c r="D17" s="324"/>
      <c r="E17" s="325"/>
      <c r="F17" s="79">
        <v>786</v>
      </c>
      <c r="G17" s="79">
        <v>1580</v>
      </c>
      <c r="H17" s="79">
        <v>1123</v>
      </c>
      <c r="I17" s="79">
        <v>1316</v>
      </c>
      <c r="J17" s="537">
        <v>823</v>
      </c>
      <c r="K17" s="538">
        <v>-37</v>
      </c>
      <c r="L17" s="326">
        <v>-4.4957472660996354</v>
      </c>
    </row>
    <row r="18" spans="1:12" ht="15" customHeight="1" x14ac:dyDescent="0.2">
      <c r="A18" s="327"/>
      <c r="B18" s="86" t="s">
        <v>103</v>
      </c>
      <c r="C18" s="324"/>
      <c r="D18" s="324"/>
      <c r="E18" s="325"/>
      <c r="F18" s="79">
        <v>142</v>
      </c>
      <c r="G18" s="79">
        <v>154</v>
      </c>
      <c r="H18" s="79">
        <v>109</v>
      </c>
      <c r="I18" s="79">
        <v>156</v>
      </c>
      <c r="J18" s="537">
        <v>128</v>
      </c>
      <c r="K18" s="538">
        <v>14</v>
      </c>
      <c r="L18" s="326">
        <v>10.9375</v>
      </c>
    </row>
    <row r="19" spans="1:12" ht="15" customHeight="1" x14ac:dyDescent="0.2">
      <c r="A19" s="83" t="s">
        <v>105</v>
      </c>
      <c r="B19" s="84" t="s">
        <v>175</v>
      </c>
      <c r="C19" s="324"/>
      <c r="D19" s="324"/>
      <c r="E19" s="325"/>
      <c r="F19" s="79">
        <v>5143</v>
      </c>
      <c r="G19" s="79">
        <v>12938</v>
      </c>
      <c r="H19" s="79">
        <v>6520</v>
      </c>
      <c r="I19" s="79">
        <v>7367</v>
      </c>
      <c r="J19" s="537">
        <v>5192</v>
      </c>
      <c r="K19" s="538">
        <v>-49</v>
      </c>
      <c r="L19" s="326">
        <v>-0.94375963020030817</v>
      </c>
    </row>
    <row r="20" spans="1:12" ht="15" customHeight="1" x14ac:dyDescent="0.2">
      <c r="A20" s="83"/>
      <c r="B20" s="84" t="s">
        <v>176</v>
      </c>
      <c r="C20" s="324"/>
      <c r="D20" s="324"/>
      <c r="E20" s="325"/>
      <c r="F20" s="79">
        <v>3221</v>
      </c>
      <c r="G20" s="79">
        <v>4153</v>
      </c>
      <c r="H20" s="79">
        <v>3353</v>
      </c>
      <c r="I20" s="79">
        <v>3770</v>
      </c>
      <c r="J20" s="537">
        <v>3335</v>
      </c>
      <c r="K20" s="538">
        <v>-114</v>
      </c>
      <c r="L20" s="326">
        <v>-3.4182908545727138</v>
      </c>
    </row>
    <row r="21" spans="1:12" ht="15" customHeight="1" x14ac:dyDescent="0.2">
      <c r="A21" s="83" t="s">
        <v>105</v>
      </c>
      <c r="B21" s="84" t="s">
        <v>108</v>
      </c>
      <c r="C21" s="324"/>
      <c r="D21" s="324"/>
      <c r="E21" s="325"/>
      <c r="F21" s="79">
        <v>5680</v>
      </c>
      <c r="G21" s="79">
        <v>12925</v>
      </c>
      <c r="H21" s="79">
        <v>6559</v>
      </c>
      <c r="I21" s="79">
        <v>7741</v>
      </c>
      <c r="J21" s="537">
        <v>5814</v>
      </c>
      <c r="K21" s="538">
        <v>-134</v>
      </c>
      <c r="L21" s="326">
        <v>-2.304781561747506</v>
      </c>
    </row>
    <row r="22" spans="1:12" ht="15" customHeight="1" x14ac:dyDescent="0.2">
      <c r="A22" s="83"/>
      <c r="B22" s="84" t="s">
        <v>109</v>
      </c>
      <c r="C22" s="324"/>
      <c r="D22" s="324"/>
      <c r="E22" s="325"/>
      <c r="F22" s="79">
        <v>2684</v>
      </c>
      <c r="G22" s="79">
        <v>4166</v>
      </c>
      <c r="H22" s="79">
        <v>3314</v>
      </c>
      <c r="I22" s="79">
        <v>3396</v>
      </c>
      <c r="J22" s="537">
        <v>2713</v>
      </c>
      <c r="K22" s="538">
        <v>-29</v>
      </c>
      <c r="L22" s="326">
        <v>-1.0689273866568374</v>
      </c>
    </row>
    <row r="23" spans="1:12" ht="15" customHeight="1" x14ac:dyDescent="0.2">
      <c r="A23" s="328" t="s">
        <v>347</v>
      </c>
      <c r="B23" s="329" t="s">
        <v>188</v>
      </c>
      <c r="C23" s="330"/>
      <c r="D23" s="330"/>
      <c r="E23" s="331"/>
      <c r="F23" s="539">
        <v>320</v>
      </c>
      <c r="G23" s="539">
        <v>3334</v>
      </c>
      <c r="H23" s="539">
        <v>160</v>
      </c>
      <c r="I23" s="539">
        <v>221</v>
      </c>
      <c r="J23" s="540">
        <v>318</v>
      </c>
      <c r="K23" s="541">
        <v>2</v>
      </c>
      <c r="L23" s="332">
        <v>0.62893081761006286</v>
      </c>
    </row>
    <row r="24" spans="1:12" ht="15" customHeight="1" x14ac:dyDescent="0.2">
      <c r="A24" s="333" t="s">
        <v>348</v>
      </c>
      <c r="B24" s="334"/>
      <c r="C24" s="334"/>
      <c r="D24" s="334"/>
      <c r="E24" s="335"/>
      <c r="F24" s="336"/>
      <c r="G24" s="336"/>
      <c r="H24" s="336"/>
      <c r="I24" s="336"/>
      <c r="J24" s="336"/>
      <c r="K24" s="337"/>
      <c r="L24" s="338"/>
    </row>
    <row r="25" spans="1:12" ht="15" customHeight="1" x14ac:dyDescent="0.2">
      <c r="A25" s="339" t="s">
        <v>96</v>
      </c>
      <c r="B25" s="340"/>
      <c r="C25" s="341"/>
      <c r="D25" s="341"/>
      <c r="E25" s="342"/>
      <c r="F25" s="542">
        <v>33</v>
      </c>
      <c r="G25" s="542">
        <v>26.4</v>
      </c>
      <c r="H25" s="542">
        <v>32.5</v>
      </c>
      <c r="I25" s="542">
        <v>27.3</v>
      </c>
      <c r="J25" s="542">
        <v>32.9</v>
      </c>
      <c r="K25" s="543" t="s">
        <v>349</v>
      </c>
      <c r="L25" s="344">
        <v>0.10000000000000142</v>
      </c>
    </row>
    <row r="26" spans="1:12" ht="15" customHeight="1" x14ac:dyDescent="0.2">
      <c r="A26" s="345" t="s">
        <v>97</v>
      </c>
      <c r="B26" s="346" t="s">
        <v>345</v>
      </c>
      <c r="C26" s="341"/>
      <c r="D26" s="341"/>
      <c r="E26" s="342"/>
      <c r="F26" s="542">
        <v>32.4</v>
      </c>
      <c r="G26" s="542">
        <v>23.4</v>
      </c>
      <c r="H26" s="542">
        <v>31.7</v>
      </c>
      <c r="I26" s="542">
        <v>26.5</v>
      </c>
      <c r="J26" s="344">
        <v>32.9</v>
      </c>
      <c r="K26" s="543" t="s">
        <v>349</v>
      </c>
      <c r="L26" s="344">
        <v>-0.5</v>
      </c>
    </row>
    <row r="27" spans="1:12" ht="15" customHeight="1" x14ac:dyDescent="0.2">
      <c r="A27" s="345"/>
      <c r="B27" s="346" t="s">
        <v>346</v>
      </c>
      <c r="C27" s="341"/>
      <c r="D27" s="341"/>
      <c r="E27" s="342"/>
      <c r="F27" s="542">
        <v>33.6</v>
      </c>
      <c r="G27" s="542">
        <v>30.5</v>
      </c>
      <c r="H27" s="542">
        <v>33.700000000000003</v>
      </c>
      <c r="I27" s="542">
        <v>28.4</v>
      </c>
      <c r="J27" s="542">
        <v>32.799999999999997</v>
      </c>
      <c r="K27" s="543" t="s">
        <v>349</v>
      </c>
      <c r="L27" s="344">
        <v>0.80000000000000426</v>
      </c>
    </row>
    <row r="28" spans="1:12" ht="15" customHeight="1" x14ac:dyDescent="0.2">
      <c r="A28" s="345" t="s">
        <v>105</v>
      </c>
      <c r="B28" s="346" t="s">
        <v>100</v>
      </c>
      <c r="C28" s="341"/>
      <c r="D28" s="341"/>
      <c r="E28" s="342"/>
      <c r="F28" s="542">
        <v>45.4</v>
      </c>
      <c r="G28" s="542">
        <v>37.200000000000003</v>
      </c>
      <c r="H28" s="542">
        <v>44.6</v>
      </c>
      <c r="I28" s="542">
        <v>37.1</v>
      </c>
      <c r="J28" s="542">
        <v>44.5</v>
      </c>
      <c r="K28" s="543" t="s">
        <v>349</v>
      </c>
      <c r="L28" s="344">
        <v>0.89999999999999858</v>
      </c>
    </row>
    <row r="29" spans="1:12" ht="11.25" x14ac:dyDescent="0.2">
      <c r="A29" s="345"/>
      <c r="B29" s="346" t="s">
        <v>101</v>
      </c>
      <c r="C29" s="341"/>
      <c r="D29" s="341"/>
      <c r="E29" s="342"/>
      <c r="F29" s="542">
        <v>30</v>
      </c>
      <c r="G29" s="542">
        <v>24</v>
      </c>
      <c r="H29" s="542">
        <v>30.3</v>
      </c>
      <c r="I29" s="542">
        <v>25.5</v>
      </c>
      <c r="J29" s="344">
        <v>30</v>
      </c>
      <c r="K29" s="543" t="s">
        <v>349</v>
      </c>
      <c r="L29" s="344">
        <v>0</v>
      </c>
    </row>
    <row r="30" spans="1:12" ht="15" customHeight="1" x14ac:dyDescent="0.2">
      <c r="A30" s="345"/>
      <c r="B30" s="346" t="s">
        <v>102</v>
      </c>
      <c r="C30" s="341"/>
      <c r="D30" s="341"/>
      <c r="E30" s="342"/>
      <c r="F30" s="542">
        <v>26.8</v>
      </c>
      <c r="G30" s="542">
        <v>14.3</v>
      </c>
      <c r="H30" s="542">
        <v>22.8</v>
      </c>
      <c r="I30" s="542">
        <v>19.100000000000001</v>
      </c>
      <c r="J30" s="542">
        <v>27.5</v>
      </c>
      <c r="K30" s="543" t="s">
        <v>349</v>
      </c>
      <c r="L30" s="344">
        <v>-0.69999999999999929</v>
      </c>
    </row>
    <row r="31" spans="1:12" ht="15" customHeight="1" x14ac:dyDescent="0.2">
      <c r="A31" s="345"/>
      <c r="B31" s="346" t="s">
        <v>103</v>
      </c>
      <c r="C31" s="341"/>
      <c r="D31" s="341"/>
      <c r="E31" s="342"/>
      <c r="F31" s="542">
        <v>43</v>
      </c>
      <c r="G31" s="542">
        <v>40.299999999999997</v>
      </c>
      <c r="H31" s="542">
        <v>41.3</v>
      </c>
      <c r="I31" s="542">
        <v>32.700000000000003</v>
      </c>
      <c r="J31" s="542">
        <v>40.6</v>
      </c>
      <c r="K31" s="543" t="s">
        <v>349</v>
      </c>
      <c r="L31" s="344">
        <v>2.3999999999999986</v>
      </c>
    </row>
    <row r="32" spans="1:12" ht="15" customHeight="1" x14ac:dyDescent="0.2">
      <c r="A32" s="347" t="s">
        <v>105</v>
      </c>
      <c r="B32" s="348" t="s">
        <v>175</v>
      </c>
      <c r="C32" s="341"/>
      <c r="D32" s="341"/>
      <c r="E32" s="342"/>
      <c r="F32" s="542">
        <v>31.4</v>
      </c>
      <c r="G32" s="542">
        <v>22.9</v>
      </c>
      <c r="H32" s="542">
        <v>32.5</v>
      </c>
      <c r="I32" s="542">
        <v>26.1</v>
      </c>
      <c r="J32" s="344">
        <v>31.9</v>
      </c>
      <c r="K32" s="543" t="s">
        <v>349</v>
      </c>
      <c r="L32" s="344">
        <v>-0.5</v>
      </c>
    </row>
    <row r="33" spans="1:12" ht="15" customHeight="1" x14ac:dyDescent="0.2">
      <c r="A33" s="347"/>
      <c r="B33" s="348" t="s">
        <v>176</v>
      </c>
      <c r="C33" s="341"/>
      <c r="D33" s="341"/>
      <c r="E33" s="342"/>
      <c r="F33" s="542">
        <v>35.4</v>
      </c>
      <c r="G33" s="542">
        <v>34.5</v>
      </c>
      <c r="H33" s="542">
        <v>32.5</v>
      </c>
      <c r="I33" s="542">
        <v>29.7</v>
      </c>
      <c r="J33" s="542">
        <v>34.200000000000003</v>
      </c>
      <c r="K33" s="543" t="s">
        <v>349</v>
      </c>
      <c r="L33" s="344">
        <v>1.1999999999999957</v>
      </c>
    </row>
    <row r="34" spans="1:12" s="349" customFormat="1" ht="15" customHeight="1" x14ac:dyDescent="0.2">
      <c r="A34" s="347" t="s">
        <v>105</v>
      </c>
      <c r="B34" s="348" t="s">
        <v>108</v>
      </c>
      <c r="C34" s="341"/>
      <c r="D34" s="341"/>
      <c r="E34" s="342"/>
      <c r="F34" s="542">
        <v>28.5</v>
      </c>
      <c r="G34" s="542">
        <v>23.2</v>
      </c>
      <c r="H34" s="542">
        <v>28.8</v>
      </c>
      <c r="I34" s="542">
        <v>23.5</v>
      </c>
      <c r="J34" s="542">
        <v>28.9</v>
      </c>
      <c r="K34" s="543" t="s">
        <v>349</v>
      </c>
      <c r="L34" s="344">
        <v>-0.39999999999999858</v>
      </c>
    </row>
    <row r="35" spans="1:12" s="349" customFormat="1" ht="11.25" x14ac:dyDescent="0.2">
      <c r="A35" s="350"/>
      <c r="B35" s="351" t="s">
        <v>109</v>
      </c>
      <c r="C35" s="352"/>
      <c r="D35" s="352"/>
      <c r="E35" s="353"/>
      <c r="F35" s="544">
        <v>42.4</v>
      </c>
      <c r="G35" s="544">
        <v>35.200000000000003</v>
      </c>
      <c r="H35" s="544">
        <v>39.799999999999997</v>
      </c>
      <c r="I35" s="544">
        <v>36</v>
      </c>
      <c r="J35" s="545">
        <v>41.1</v>
      </c>
      <c r="K35" s="546" t="s">
        <v>349</v>
      </c>
      <c r="L35" s="354">
        <v>1.2999999999999972</v>
      </c>
    </row>
    <row r="36" spans="1:12" s="349" customFormat="1" ht="15.95" customHeight="1" x14ac:dyDescent="0.2">
      <c r="A36" s="355" t="s">
        <v>350</v>
      </c>
      <c r="B36" s="356"/>
      <c r="C36" s="357"/>
      <c r="D36" s="356"/>
      <c r="E36" s="358"/>
      <c r="F36" s="547">
        <v>7979</v>
      </c>
      <c r="G36" s="547">
        <v>13370</v>
      </c>
      <c r="H36" s="547">
        <v>9664</v>
      </c>
      <c r="I36" s="547">
        <v>10850</v>
      </c>
      <c r="J36" s="547">
        <v>8128</v>
      </c>
      <c r="K36" s="343">
        <v>-149</v>
      </c>
      <c r="L36" s="359">
        <v>-1.8331692913385826</v>
      </c>
    </row>
    <row r="37" spans="1:12" s="349" customFormat="1" ht="15.95" customHeight="1" x14ac:dyDescent="0.2">
      <c r="A37" s="360"/>
      <c r="B37" s="361" t="s">
        <v>105</v>
      </c>
      <c r="C37" s="361" t="s">
        <v>351</v>
      </c>
      <c r="D37" s="361"/>
      <c r="E37" s="362"/>
      <c r="F37" s="547">
        <v>2632</v>
      </c>
      <c r="G37" s="547">
        <v>3523</v>
      </c>
      <c r="H37" s="547">
        <v>3143</v>
      </c>
      <c r="I37" s="547">
        <v>2965</v>
      </c>
      <c r="J37" s="547">
        <v>2671</v>
      </c>
      <c r="K37" s="343">
        <v>-39</v>
      </c>
      <c r="L37" s="359">
        <v>-1.4601272931486335</v>
      </c>
    </row>
    <row r="38" spans="1:12" s="349" customFormat="1" ht="15.95" customHeight="1" x14ac:dyDescent="0.2">
      <c r="A38" s="360"/>
      <c r="B38" s="348" t="s">
        <v>97</v>
      </c>
      <c r="C38" s="348" t="s">
        <v>98</v>
      </c>
      <c r="D38" s="363"/>
      <c r="E38" s="362"/>
      <c r="F38" s="547">
        <v>4130</v>
      </c>
      <c r="G38" s="547">
        <v>7881</v>
      </c>
      <c r="H38" s="547">
        <v>5812</v>
      </c>
      <c r="I38" s="547">
        <v>6175</v>
      </c>
      <c r="J38" s="548">
        <v>4129</v>
      </c>
      <c r="K38" s="343">
        <v>1</v>
      </c>
      <c r="L38" s="359">
        <v>2.4218939210462583E-2</v>
      </c>
    </row>
    <row r="39" spans="1:12" s="349" customFormat="1" ht="15.95" customHeight="1" x14ac:dyDescent="0.2">
      <c r="A39" s="360"/>
      <c r="B39" s="363"/>
      <c r="C39" s="361" t="s">
        <v>352</v>
      </c>
      <c r="D39" s="363"/>
      <c r="E39" s="362"/>
      <c r="F39" s="547">
        <v>1340</v>
      </c>
      <c r="G39" s="547">
        <v>1847</v>
      </c>
      <c r="H39" s="547">
        <v>1845</v>
      </c>
      <c r="I39" s="547">
        <v>1635</v>
      </c>
      <c r="J39" s="547">
        <v>1360</v>
      </c>
      <c r="K39" s="343">
        <v>-20</v>
      </c>
      <c r="L39" s="359">
        <v>-1.4705882352941178</v>
      </c>
    </row>
    <row r="40" spans="1:12" s="349" customFormat="1" ht="15.95" customHeight="1" x14ac:dyDescent="0.2">
      <c r="A40" s="360"/>
      <c r="B40" s="348"/>
      <c r="C40" s="348" t="s">
        <v>99</v>
      </c>
      <c r="D40" s="363"/>
      <c r="E40" s="362"/>
      <c r="F40" s="547">
        <v>3849</v>
      </c>
      <c r="G40" s="547">
        <v>5489</v>
      </c>
      <c r="H40" s="547">
        <v>3852</v>
      </c>
      <c r="I40" s="547">
        <v>4675</v>
      </c>
      <c r="J40" s="547">
        <v>3999</v>
      </c>
      <c r="K40" s="343">
        <v>-150</v>
      </c>
      <c r="L40" s="359">
        <v>-3.7509377344336086</v>
      </c>
    </row>
    <row r="41" spans="1:12" s="349" customFormat="1" ht="24" customHeight="1" x14ac:dyDescent="0.2">
      <c r="A41" s="360"/>
      <c r="B41" s="363"/>
      <c r="C41" s="361" t="s">
        <v>352</v>
      </c>
      <c r="D41" s="363"/>
      <c r="E41" s="362"/>
      <c r="F41" s="547">
        <v>1292</v>
      </c>
      <c r="G41" s="547">
        <v>1676</v>
      </c>
      <c r="H41" s="547">
        <v>1298</v>
      </c>
      <c r="I41" s="547">
        <v>1330</v>
      </c>
      <c r="J41" s="548">
        <v>1311</v>
      </c>
      <c r="K41" s="343">
        <v>-19</v>
      </c>
      <c r="L41" s="359">
        <v>-1.4492753623188406</v>
      </c>
    </row>
    <row r="42" spans="1:12" ht="15" customHeight="1" x14ac:dyDescent="0.2">
      <c r="A42" s="360"/>
      <c r="B42" s="348" t="s">
        <v>105</v>
      </c>
      <c r="C42" s="348" t="s">
        <v>353</v>
      </c>
      <c r="D42" s="363"/>
      <c r="E42" s="362"/>
      <c r="F42" s="547">
        <v>1581</v>
      </c>
      <c r="G42" s="547">
        <v>3360</v>
      </c>
      <c r="H42" s="547">
        <v>1976</v>
      </c>
      <c r="I42" s="547">
        <v>2356</v>
      </c>
      <c r="J42" s="547">
        <v>1653</v>
      </c>
      <c r="K42" s="343">
        <v>-72</v>
      </c>
      <c r="L42" s="359">
        <v>-4.3557168784029034</v>
      </c>
    </row>
    <row r="43" spans="1:12" ht="15" customHeight="1" x14ac:dyDescent="0.2">
      <c r="A43" s="360"/>
      <c r="B43" s="363"/>
      <c r="C43" s="361" t="s">
        <v>352</v>
      </c>
      <c r="D43" s="363"/>
      <c r="E43" s="362"/>
      <c r="F43" s="547">
        <v>718</v>
      </c>
      <c r="G43" s="547">
        <v>1250</v>
      </c>
      <c r="H43" s="547">
        <v>882</v>
      </c>
      <c r="I43" s="547">
        <v>874</v>
      </c>
      <c r="J43" s="547">
        <v>736</v>
      </c>
      <c r="K43" s="343">
        <v>-18</v>
      </c>
      <c r="L43" s="359">
        <v>-2.4456521739130435</v>
      </c>
    </row>
    <row r="44" spans="1:12" ht="15" customHeight="1" x14ac:dyDescent="0.2">
      <c r="A44" s="360"/>
      <c r="B44" s="348"/>
      <c r="C44" s="346" t="s">
        <v>101</v>
      </c>
      <c r="D44" s="363"/>
      <c r="E44" s="362"/>
      <c r="F44" s="547">
        <v>5470</v>
      </c>
      <c r="G44" s="547">
        <v>8281</v>
      </c>
      <c r="H44" s="547">
        <v>6458</v>
      </c>
      <c r="I44" s="547">
        <v>7022</v>
      </c>
      <c r="J44" s="548">
        <v>5525</v>
      </c>
      <c r="K44" s="343">
        <v>-55</v>
      </c>
      <c r="L44" s="359">
        <v>-0.99547511312217196</v>
      </c>
    </row>
    <row r="45" spans="1:12" ht="15" customHeight="1" x14ac:dyDescent="0.2">
      <c r="A45" s="360"/>
      <c r="B45" s="363"/>
      <c r="C45" s="361" t="s">
        <v>352</v>
      </c>
      <c r="D45" s="363"/>
      <c r="E45" s="362"/>
      <c r="F45" s="547">
        <v>1642</v>
      </c>
      <c r="G45" s="547">
        <v>1985</v>
      </c>
      <c r="H45" s="547">
        <v>1960</v>
      </c>
      <c r="I45" s="547">
        <v>1788</v>
      </c>
      <c r="J45" s="547">
        <v>1657</v>
      </c>
      <c r="K45" s="343">
        <v>-15</v>
      </c>
      <c r="L45" s="359">
        <v>-0.9052504526252263</v>
      </c>
    </row>
    <row r="46" spans="1:12" ht="15" customHeight="1" x14ac:dyDescent="0.2">
      <c r="A46" s="360"/>
      <c r="B46" s="348"/>
      <c r="C46" s="346" t="s">
        <v>102</v>
      </c>
      <c r="D46" s="363"/>
      <c r="E46" s="362"/>
      <c r="F46" s="547">
        <v>786</v>
      </c>
      <c r="G46" s="547">
        <v>1575</v>
      </c>
      <c r="H46" s="547">
        <v>1121</v>
      </c>
      <c r="I46" s="547">
        <v>1316</v>
      </c>
      <c r="J46" s="547">
        <v>822</v>
      </c>
      <c r="K46" s="343">
        <v>-36</v>
      </c>
      <c r="L46" s="359">
        <v>-4.3795620437956204</v>
      </c>
    </row>
    <row r="47" spans="1:12" ht="15" customHeight="1" x14ac:dyDescent="0.2">
      <c r="A47" s="360"/>
      <c r="B47" s="363"/>
      <c r="C47" s="361" t="s">
        <v>352</v>
      </c>
      <c r="D47" s="363"/>
      <c r="E47" s="362"/>
      <c r="F47" s="547">
        <v>211</v>
      </c>
      <c r="G47" s="547">
        <v>226</v>
      </c>
      <c r="H47" s="547">
        <v>256</v>
      </c>
      <c r="I47" s="547">
        <v>252</v>
      </c>
      <c r="J47" s="548">
        <v>226</v>
      </c>
      <c r="K47" s="343">
        <v>-15</v>
      </c>
      <c r="L47" s="359">
        <v>-6.6371681415929205</v>
      </c>
    </row>
    <row r="48" spans="1:12" ht="15" customHeight="1" x14ac:dyDescent="0.2">
      <c r="A48" s="360"/>
      <c r="B48" s="363"/>
      <c r="C48" s="346" t="s">
        <v>103</v>
      </c>
      <c r="D48" s="364"/>
      <c r="E48" s="365"/>
      <c r="F48" s="547">
        <v>142</v>
      </c>
      <c r="G48" s="547">
        <v>154</v>
      </c>
      <c r="H48" s="547">
        <v>109</v>
      </c>
      <c r="I48" s="547">
        <v>156</v>
      </c>
      <c r="J48" s="547">
        <v>128</v>
      </c>
      <c r="K48" s="343">
        <v>14</v>
      </c>
      <c r="L48" s="359">
        <v>10.9375</v>
      </c>
    </row>
    <row r="49" spans="1:12" ht="15" customHeight="1" x14ac:dyDescent="0.2">
      <c r="A49" s="360"/>
      <c r="B49" s="363"/>
      <c r="C49" s="361" t="s">
        <v>352</v>
      </c>
      <c r="D49" s="363"/>
      <c r="E49" s="362"/>
      <c r="F49" s="547">
        <v>61</v>
      </c>
      <c r="G49" s="547">
        <v>62</v>
      </c>
      <c r="H49" s="547">
        <v>45</v>
      </c>
      <c r="I49" s="547">
        <v>51</v>
      </c>
      <c r="J49" s="547">
        <v>52</v>
      </c>
      <c r="K49" s="343">
        <v>9</v>
      </c>
      <c r="L49" s="359">
        <v>17.307692307692307</v>
      </c>
    </row>
    <row r="50" spans="1:12" ht="15" customHeight="1" x14ac:dyDescent="0.2">
      <c r="A50" s="360"/>
      <c r="B50" s="348" t="s">
        <v>105</v>
      </c>
      <c r="C50" s="361" t="s">
        <v>175</v>
      </c>
      <c r="D50" s="363"/>
      <c r="E50" s="362"/>
      <c r="F50" s="547">
        <v>4782</v>
      </c>
      <c r="G50" s="547">
        <v>9363</v>
      </c>
      <c r="H50" s="547">
        <v>6327</v>
      </c>
      <c r="I50" s="547">
        <v>7101</v>
      </c>
      <c r="J50" s="548">
        <v>4812</v>
      </c>
      <c r="K50" s="343">
        <v>-30</v>
      </c>
      <c r="L50" s="359">
        <v>-0.62344139650872821</v>
      </c>
    </row>
    <row r="51" spans="1:12" ht="15" customHeight="1" x14ac:dyDescent="0.2">
      <c r="A51" s="360"/>
      <c r="B51" s="363"/>
      <c r="C51" s="361" t="s">
        <v>352</v>
      </c>
      <c r="D51" s="363"/>
      <c r="E51" s="362"/>
      <c r="F51" s="547">
        <v>1501</v>
      </c>
      <c r="G51" s="547">
        <v>2142</v>
      </c>
      <c r="H51" s="547">
        <v>2058</v>
      </c>
      <c r="I51" s="547">
        <v>1852</v>
      </c>
      <c r="J51" s="547">
        <v>1536</v>
      </c>
      <c r="K51" s="343">
        <v>-35</v>
      </c>
      <c r="L51" s="359">
        <v>-2.2786458333333335</v>
      </c>
    </row>
    <row r="52" spans="1:12" ht="15" customHeight="1" x14ac:dyDescent="0.2">
      <c r="A52" s="360"/>
      <c r="B52" s="348"/>
      <c r="C52" s="361" t="s">
        <v>176</v>
      </c>
      <c r="D52" s="363"/>
      <c r="E52" s="362"/>
      <c r="F52" s="547">
        <v>3197</v>
      </c>
      <c r="G52" s="547">
        <v>4007</v>
      </c>
      <c r="H52" s="547">
        <v>3337</v>
      </c>
      <c r="I52" s="547">
        <v>3749</v>
      </c>
      <c r="J52" s="547">
        <v>3316</v>
      </c>
      <c r="K52" s="343">
        <v>-119</v>
      </c>
      <c r="L52" s="359">
        <v>-3.5886610373944512</v>
      </c>
    </row>
    <row r="53" spans="1:12" s="114" customFormat="1" ht="11.25" customHeight="1" x14ac:dyDescent="0.2">
      <c r="A53" s="360"/>
      <c r="B53" s="363"/>
      <c r="C53" s="361" t="s">
        <v>352</v>
      </c>
      <c r="D53" s="363"/>
      <c r="E53" s="362"/>
      <c r="F53" s="547">
        <v>1131</v>
      </c>
      <c r="G53" s="547">
        <v>1381</v>
      </c>
      <c r="H53" s="547">
        <v>1085</v>
      </c>
      <c r="I53" s="547">
        <v>1113</v>
      </c>
      <c r="J53" s="548">
        <v>1135</v>
      </c>
      <c r="K53" s="343">
        <v>-4</v>
      </c>
      <c r="L53" s="359">
        <v>-0.3524229074889868</v>
      </c>
    </row>
    <row r="54" spans="1:12" s="180" customFormat="1" ht="12.75" customHeight="1" x14ac:dyDescent="0.2">
      <c r="A54" s="360"/>
      <c r="B54" s="348" t="s">
        <v>105</v>
      </c>
      <c r="C54" s="348" t="s">
        <v>108</v>
      </c>
      <c r="D54" s="363"/>
      <c r="E54" s="362"/>
      <c r="F54" s="547">
        <v>5405</v>
      </c>
      <c r="G54" s="547">
        <v>9874</v>
      </c>
      <c r="H54" s="547">
        <v>6411</v>
      </c>
      <c r="I54" s="547">
        <v>7537</v>
      </c>
      <c r="J54" s="547">
        <v>5507</v>
      </c>
      <c r="K54" s="343">
        <v>-102</v>
      </c>
      <c r="L54" s="359">
        <v>-1.8521881242055567</v>
      </c>
    </row>
    <row r="55" spans="1:12" ht="11.25" x14ac:dyDescent="0.2">
      <c r="A55" s="360"/>
      <c r="B55" s="363"/>
      <c r="C55" s="361" t="s">
        <v>352</v>
      </c>
      <c r="D55" s="363"/>
      <c r="E55" s="362"/>
      <c r="F55" s="547">
        <v>1541</v>
      </c>
      <c r="G55" s="547">
        <v>2293</v>
      </c>
      <c r="H55" s="547">
        <v>1847</v>
      </c>
      <c r="I55" s="547">
        <v>1772</v>
      </c>
      <c r="J55" s="547">
        <v>1593</v>
      </c>
      <c r="K55" s="343">
        <v>-52</v>
      </c>
      <c r="L55" s="359">
        <v>-3.2642812303829252</v>
      </c>
    </row>
    <row r="56" spans="1:12" ht="14.25" customHeight="1" x14ac:dyDescent="0.2">
      <c r="A56" s="360"/>
      <c r="B56" s="363"/>
      <c r="C56" s="348" t="s">
        <v>109</v>
      </c>
      <c r="D56" s="363"/>
      <c r="E56" s="362"/>
      <c r="F56" s="547">
        <v>2574</v>
      </c>
      <c r="G56" s="547">
        <v>3496</v>
      </c>
      <c r="H56" s="547">
        <v>3253</v>
      </c>
      <c r="I56" s="547">
        <v>3313</v>
      </c>
      <c r="J56" s="547">
        <v>2621</v>
      </c>
      <c r="K56" s="343">
        <v>-47</v>
      </c>
      <c r="L56" s="359">
        <v>-1.7932086989698588</v>
      </c>
    </row>
    <row r="57" spans="1:12" ht="18.75" customHeight="1" x14ac:dyDescent="0.2">
      <c r="A57" s="366"/>
      <c r="B57" s="367"/>
      <c r="C57" s="368" t="s">
        <v>352</v>
      </c>
      <c r="D57" s="367"/>
      <c r="E57" s="369"/>
      <c r="F57" s="408">
        <v>1091</v>
      </c>
      <c r="G57" s="549">
        <v>1230</v>
      </c>
      <c r="H57" s="549">
        <v>1296</v>
      </c>
      <c r="I57" s="549">
        <v>1193</v>
      </c>
      <c r="J57" s="549">
        <v>1078</v>
      </c>
      <c r="K57" s="550">
        <v>13</v>
      </c>
      <c r="L57" s="370">
        <v>1.2059369202226344</v>
      </c>
    </row>
    <row r="58" spans="1:12" s="86" customFormat="1" ht="11.25" x14ac:dyDescent="0.2">
      <c r="A58" s="346"/>
      <c r="B58" s="346"/>
      <c r="C58" s="346"/>
      <c r="D58" s="346"/>
      <c r="E58" s="346"/>
      <c r="F58" s="346"/>
      <c r="G58" s="346"/>
      <c r="H58" s="346"/>
      <c r="I58" s="346"/>
      <c r="J58" s="346"/>
      <c r="K58" s="278"/>
      <c r="L58" s="114" t="s">
        <v>35</v>
      </c>
    </row>
    <row r="59" spans="1:12" s="86" customFormat="1" ht="21" customHeight="1" x14ac:dyDescent="0.2">
      <c r="A59" s="371" t="s">
        <v>354</v>
      </c>
      <c r="B59" s="116"/>
      <c r="C59" s="116"/>
      <c r="D59" s="371"/>
      <c r="E59" s="116"/>
      <c r="F59" s="116"/>
      <c r="G59" s="116"/>
      <c r="H59" s="116"/>
      <c r="I59" s="116"/>
      <c r="J59" s="116"/>
      <c r="K59" s="116"/>
      <c r="L59" s="116"/>
    </row>
    <row r="60" spans="1:12" s="86" customFormat="1" ht="12.75" customHeight="1" x14ac:dyDescent="0.2">
      <c r="A60" s="372" t="s">
        <v>355</v>
      </c>
      <c r="B60" s="117"/>
      <c r="C60" s="117"/>
      <c r="D60" s="117"/>
      <c r="E60" s="117"/>
      <c r="F60" s="117"/>
      <c r="G60" s="117"/>
      <c r="H60" s="117"/>
      <c r="I60" s="117"/>
      <c r="J60" s="117"/>
      <c r="K60" s="117"/>
      <c r="L60" s="117"/>
    </row>
    <row r="61" spans="1:12" s="86" customFormat="1" ht="12.75" customHeight="1" x14ac:dyDescent="0.2">
      <c r="A61" s="373" t="s">
        <v>356</v>
      </c>
      <c r="B61" s="374"/>
      <c r="C61" s="374"/>
      <c r="D61" s="374"/>
      <c r="E61" s="374"/>
      <c r="F61" s="374"/>
      <c r="G61" s="374"/>
      <c r="H61" s="374"/>
      <c r="I61" s="374"/>
      <c r="J61" s="374"/>
      <c r="K61" s="374"/>
      <c r="L61" s="374"/>
    </row>
    <row r="62" spans="1:12" s="86" customFormat="1" ht="12.75" customHeight="1" x14ac:dyDescent="0.2">
      <c r="A62" s="113"/>
      <c r="B62" s="113"/>
      <c r="C62" s="113"/>
      <c r="D62" s="113"/>
      <c r="E62" s="113"/>
      <c r="F62" s="113"/>
      <c r="G62" s="113"/>
      <c r="H62" s="113"/>
      <c r="I62" s="113"/>
    </row>
    <row r="63" spans="1:12" s="86" customFormat="1" ht="12.75" customHeight="1" x14ac:dyDescent="0.2"/>
    <row r="64" spans="1:12" ht="15.95" customHeight="1" x14ac:dyDescent="0.2">
      <c r="B64" s="53"/>
      <c r="D64" s="53"/>
      <c r="E64" s="53"/>
      <c r="F64" s="53"/>
      <c r="G64" s="53"/>
      <c r="H64" s="53"/>
      <c r="I64" s="53"/>
      <c r="J64" s="53"/>
      <c r="K64" s="53"/>
      <c r="L64" s="53"/>
    </row>
    <row r="65" spans="2:12" ht="15.95" customHeight="1" x14ac:dyDescent="0.2">
      <c r="B65" s="53"/>
      <c r="D65" s="53"/>
      <c r="E65" s="53"/>
      <c r="F65" s="53"/>
      <c r="G65" s="53"/>
      <c r="H65" s="53"/>
      <c r="I65" s="53"/>
      <c r="J65" s="53"/>
      <c r="K65" s="53"/>
      <c r="L65" s="227"/>
    </row>
    <row r="66" spans="2:12" ht="15.95" customHeight="1" x14ac:dyDescent="0.2">
      <c r="B66" s="53"/>
      <c r="D66" s="53"/>
      <c r="E66" s="53"/>
      <c r="F66" s="53"/>
      <c r="G66" s="53"/>
      <c r="H66" s="53"/>
      <c r="I66" s="53"/>
      <c r="J66" s="53"/>
      <c r="K66" s="53"/>
      <c r="L66" s="53"/>
    </row>
    <row r="67" spans="2:12" ht="15.95" customHeight="1" x14ac:dyDescent="0.2">
      <c r="B67" s="53"/>
      <c r="D67" s="53"/>
      <c r="E67" s="53"/>
      <c r="F67" s="53"/>
      <c r="G67" s="53"/>
      <c r="H67" s="53"/>
      <c r="I67" s="53"/>
      <c r="J67" s="53"/>
      <c r="K67" s="53"/>
      <c r="L67" s="53"/>
    </row>
    <row r="68" spans="2:12" ht="15.95" customHeight="1" x14ac:dyDescent="0.2">
      <c r="B68" s="53"/>
      <c r="D68" s="53"/>
      <c r="E68" s="53"/>
      <c r="F68" s="53"/>
      <c r="G68" s="53"/>
      <c r="H68" s="53"/>
      <c r="I68" s="53"/>
      <c r="J68" s="53"/>
      <c r="K68" s="53"/>
      <c r="L68" s="53"/>
    </row>
    <row r="69" spans="2:12" ht="15.95" customHeight="1" x14ac:dyDescent="0.2">
      <c r="B69" s="53"/>
      <c r="D69" s="53"/>
      <c r="E69" s="53"/>
      <c r="F69" s="53"/>
      <c r="G69" s="53"/>
      <c r="H69" s="53"/>
      <c r="I69" s="53"/>
      <c r="J69" s="53"/>
      <c r="K69" s="53"/>
      <c r="L69" s="53"/>
    </row>
    <row r="70" spans="2:12" ht="15.95" customHeight="1" x14ac:dyDescent="0.2">
      <c r="B70" s="53"/>
      <c r="D70" s="53"/>
      <c r="E70" s="53"/>
      <c r="F70" s="53"/>
      <c r="G70" s="53"/>
      <c r="H70" s="53"/>
      <c r="I70" s="53"/>
      <c r="J70" s="53"/>
      <c r="K70" s="53"/>
      <c r="L70" s="53"/>
    </row>
    <row r="71" spans="2:12" ht="15.95" customHeight="1" x14ac:dyDescent="0.2">
      <c r="B71" s="53"/>
      <c r="D71" s="53"/>
      <c r="E71" s="53"/>
      <c r="F71" s="53"/>
      <c r="G71" s="53"/>
      <c r="H71" s="53"/>
      <c r="I71" s="53"/>
      <c r="J71" s="53"/>
      <c r="K71" s="53"/>
      <c r="L71" s="53"/>
    </row>
    <row r="72" spans="2:12" ht="15.95" customHeight="1" x14ac:dyDescent="0.2">
      <c r="B72" s="53"/>
      <c r="D72" s="53"/>
      <c r="E72" s="53"/>
      <c r="F72" s="53"/>
      <c r="G72" s="53"/>
      <c r="H72" s="53"/>
      <c r="I72" s="53"/>
      <c r="J72" s="53"/>
      <c r="K72" s="53"/>
      <c r="L72" s="53"/>
    </row>
    <row r="73" spans="2:12" ht="15.95" customHeight="1" x14ac:dyDescent="0.2">
      <c r="B73" s="53"/>
      <c r="D73" s="53"/>
      <c r="E73" s="53"/>
      <c r="F73" s="53"/>
      <c r="G73" s="53"/>
      <c r="H73" s="53"/>
      <c r="I73" s="53"/>
      <c r="J73" s="53"/>
      <c r="K73" s="53"/>
      <c r="L73" s="53"/>
    </row>
    <row r="74" spans="2:12" ht="15.95" customHeight="1" x14ac:dyDescent="0.2">
      <c r="B74" s="53"/>
      <c r="D74" s="53"/>
      <c r="E74" s="53"/>
      <c r="F74" s="53"/>
      <c r="G74" s="53"/>
      <c r="H74" s="53"/>
      <c r="I74" s="53"/>
      <c r="J74" s="53"/>
      <c r="K74" s="53"/>
      <c r="L74" s="53"/>
    </row>
    <row r="75" spans="2:12" ht="15.95" customHeight="1" x14ac:dyDescent="0.2">
      <c r="B75" s="53"/>
      <c r="D75" s="53"/>
      <c r="E75" s="53"/>
      <c r="F75" s="53"/>
      <c r="G75" s="53"/>
      <c r="H75" s="53"/>
      <c r="I75" s="53"/>
      <c r="J75" s="53"/>
      <c r="K75" s="53"/>
      <c r="L75" s="53"/>
    </row>
    <row r="76" spans="2:12" ht="15.95" customHeight="1" x14ac:dyDescent="0.2">
      <c r="B76" s="53"/>
      <c r="D76" s="53"/>
      <c r="E76" s="53"/>
      <c r="F76" s="53"/>
      <c r="G76" s="53"/>
      <c r="H76" s="53"/>
      <c r="I76" s="53"/>
      <c r="J76" s="53"/>
      <c r="K76" s="53"/>
      <c r="L76" s="53"/>
    </row>
    <row r="77" spans="2:12" ht="15.95" customHeight="1" x14ac:dyDescent="0.2">
      <c r="B77" s="53"/>
      <c r="D77" s="53"/>
      <c r="E77" s="53"/>
      <c r="F77" s="53"/>
      <c r="G77" s="53"/>
      <c r="H77" s="53"/>
      <c r="I77" s="53"/>
      <c r="J77" s="53"/>
      <c r="K77" s="53"/>
      <c r="L77" s="53"/>
    </row>
    <row r="78" spans="2:12" ht="15.95" customHeight="1" x14ac:dyDescent="0.2">
      <c r="B78" s="53"/>
      <c r="D78" s="53"/>
      <c r="E78" s="53"/>
      <c r="F78" s="53"/>
      <c r="G78" s="53"/>
      <c r="H78" s="53"/>
      <c r="I78" s="53"/>
      <c r="J78" s="53"/>
      <c r="K78" s="53"/>
      <c r="L78" s="53"/>
    </row>
    <row r="79" spans="2:12" ht="15.95" customHeight="1" x14ac:dyDescent="0.2">
      <c r="B79" s="53"/>
      <c r="D79" s="53"/>
      <c r="E79" s="53"/>
      <c r="F79" s="53"/>
      <c r="G79" s="53"/>
      <c r="H79" s="53"/>
      <c r="I79" s="53"/>
      <c r="J79" s="53"/>
      <c r="K79" s="53"/>
      <c r="L79" s="53"/>
    </row>
    <row r="80" spans="2:12" ht="15.95" customHeight="1" x14ac:dyDescent="0.2">
      <c r="B80" s="53"/>
      <c r="D80" s="53"/>
      <c r="E80" s="53"/>
      <c r="F80" s="53"/>
      <c r="G80" s="53"/>
      <c r="H80" s="53"/>
      <c r="I80" s="53"/>
      <c r="J80" s="53"/>
      <c r="K80" s="53"/>
      <c r="L80" s="53"/>
    </row>
    <row r="81" s="53" customFormat="1" ht="15.95" customHeight="1" x14ac:dyDescent="0.2"/>
    <row r="82" s="53" customFormat="1" ht="15.95" customHeight="1" x14ac:dyDescent="0.2"/>
    <row r="83" s="53" customFormat="1" ht="15.95" customHeight="1" x14ac:dyDescent="0.2"/>
    <row r="84" s="53" customFormat="1" ht="15.95" customHeight="1" x14ac:dyDescent="0.2"/>
    <row r="85" s="53" customFormat="1" ht="15.95" customHeight="1" x14ac:dyDescent="0.2"/>
    <row r="86" s="53" customFormat="1" ht="15.95" customHeight="1" x14ac:dyDescent="0.2"/>
    <row r="87" s="53" customFormat="1" ht="15.95" customHeight="1" x14ac:dyDescent="0.2"/>
    <row r="88" s="53" customFormat="1" ht="15.95" customHeight="1" x14ac:dyDescent="0.2"/>
    <row r="89" s="53" customFormat="1" ht="15.95" customHeight="1" x14ac:dyDescent="0.2"/>
    <row r="90" s="53" customFormat="1" ht="15.95" customHeight="1" x14ac:dyDescent="0.2"/>
    <row r="91" s="53" customFormat="1" ht="15.95" customHeight="1" x14ac:dyDescent="0.2"/>
    <row r="92" s="53" customFormat="1" ht="15.95" customHeight="1" x14ac:dyDescent="0.2"/>
    <row r="93" s="53" customFormat="1" ht="15.95" customHeight="1" x14ac:dyDescent="0.2"/>
    <row r="94" s="53" customFormat="1" ht="15.95" customHeight="1" x14ac:dyDescent="0.2"/>
    <row r="95" s="53" customFormat="1" ht="15.95" customHeight="1" x14ac:dyDescent="0.2"/>
    <row r="96" s="53" customFormat="1" ht="15.95" customHeight="1" x14ac:dyDescent="0.2"/>
    <row r="97" s="53" customFormat="1" ht="15.95" customHeight="1" x14ac:dyDescent="0.2"/>
    <row r="98" s="53" customFormat="1" ht="15.95" customHeight="1" x14ac:dyDescent="0.2"/>
    <row r="99" s="53" customFormat="1" ht="15.95" customHeight="1" x14ac:dyDescent="0.2"/>
    <row r="100" s="53" customFormat="1" ht="15.95" customHeight="1" x14ac:dyDescent="0.2"/>
    <row r="101" s="53" customFormat="1" ht="15.95" customHeight="1" x14ac:dyDescent="0.2"/>
    <row r="102" s="53" customFormat="1" ht="15.95" customHeight="1" x14ac:dyDescent="0.2"/>
    <row r="103" s="53" customFormat="1" ht="15.95" customHeight="1" x14ac:dyDescent="0.2"/>
    <row r="104" s="53" customFormat="1" ht="15.95" customHeight="1" x14ac:dyDescent="0.2"/>
    <row r="105" s="53" customFormat="1" ht="15.95" customHeight="1" x14ac:dyDescent="0.2"/>
    <row r="106" s="53" customFormat="1" ht="15.95" customHeight="1" x14ac:dyDescent="0.2"/>
    <row r="107" s="53" customFormat="1" ht="15.95" customHeight="1" x14ac:dyDescent="0.2"/>
    <row r="108" s="53" customFormat="1" ht="15.95" customHeight="1" x14ac:dyDescent="0.2"/>
    <row r="109" s="53" customFormat="1" ht="15.95" customHeight="1" x14ac:dyDescent="0.2"/>
    <row r="110" s="53" customFormat="1" ht="15.95" customHeight="1" x14ac:dyDescent="0.2"/>
    <row r="111" s="53" customFormat="1" ht="15.95" customHeight="1" x14ac:dyDescent="0.2"/>
    <row r="112" s="53" customFormat="1" ht="15.95" customHeight="1" x14ac:dyDescent="0.2"/>
    <row r="113" s="53" customFormat="1" ht="15.95" customHeight="1" x14ac:dyDescent="0.2"/>
    <row r="114" s="53" customFormat="1" ht="15.95" customHeight="1" x14ac:dyDescent="0.2"/>
    <row r="115" s="53" customFormat="1" ht="15.95" customHeight="1" x14ac:dyDescent="0.2"/>
    <row r="116" s="53" customFormat="1" ht="15.95" customHeight="1" x14ac:dyDescent="0.2"/>
    <row r="117" s="53" customFormat="1" ht="15.95" customHeight="1" x14ac:dyDescent="0.2"/>
    <row r="118" s="53" customFormat="1" ht="15.95" customHeight="1" x14ac:dyDescent="0.2"/>
    <row r="119" s="53" customFormat="1" ht="15.95" customHeight="1" x14ac:dyDescent="0.2"/>
    <row r="120" s="53" customFormat="1" ht="15.95" customHeight="1" x14ac:dyDescent="0.2"/>
    <row r="121" s="53" customFormat="1" ht="15.95" customHeight="1" x14ac:dyDescent="0.2"/>
    <row r="122" s="53" customFormat="1" ht="15.95" customHeight="1" x14ac:dyDescent="0.2"/>
    <row r="123" s="53" customFormat="1" ht="15.95" customHeight="1" x14ac:dyDescent="0.2"/>
    <row r="124" s="53" customFormat="1" ht="15.95" customHeight="1" x14ac:dyDescent="0.2"/>
    <row r="125" s="53" customFormat="1" ht="15.95" customHeight="1" x14ac:dyDescent="0.2"/>
    <row r="126" s="53" customFormat="1" ht="15.95" customHeight="1" x14ac:dyDescent="0.2"/>
    <row r="127" s="53" customFormat="1" ht="15.95" customHeight="1" x14ac:dyDescent="0.2"/>
    <row r="128" s="53" customFormat="1" ht="15.95" customHeight="1" x14ac:dyDescent="0.2"/>
    <row r="129" s="53" customFormat="1" ht="15.95" customHeight="1" x14ac:dyDescent="0.2"/>
    <row r="130" s="53" customFormat="1" ht="15.95" customHeight="1" x14ac:dyDescent="0.2"/>
    <row r="131" s="53" customFormat="1" ht="15.95" customHeight="1" x14ac:dyDescent="0.2"/>
    <row r="132" s="53" customFormat="1" ht="15.95" customHeight="1" x14ac:dyDescent="0.2"/>
    <row r="133" s="53" customFormat="1" ht="15.95" customHeight="1" x14ac:dyDescent="0.2"/>
    <row r="134" s="53" customFormat="1" ht="15.95" customHeight="1" x14ac:dyDescent="0.2"/>
    <row r="135" s="53" customFormat="1" ht="15.95" customHeight="1" x14ac:dyDescent="0.2"/>
    <row r="136" s="53" customFormat="1" ht="15.95" customHeight="1" x14ac:dyDescent="0.2"/>
    <row r="137" s="53" customFormat="1" ht="15.95" customHeight="1" x14ac:dyDescent="0.2"/>
    <row r="138" s="53" customFormat="1" ht="15.95" customHeight="1" x14ac:dyDescent="0.2"/>
    <row r="139" s="53" customFormat="1" ht="15.95" customHeight="1" x14ac:dyDescent="0.2"/>
    <row r="140" s="53" customFormat="1" ht="15.95" customHeight="1" x14ac:dyDescent="0.2"/>
    <row r="141" s="53" customFormat="1" ht="15.95" customHeight="1" x14ac:dyDescent="0.2"/>
    <row r="142" s="53" customFormat="1" ht="15.95" customHeight="1" x14ac:dyDescent="0.2"/>
    <row r="143" s="53" customFormat="1" ht="15.95" customHeight="1" x14ac:dyDescent="0.2"/>
    <row r="144" s="53" customFormat="1" ht="15.95" customHeight="1" x14ac:dyDescent="0.2"/>
    <row r="145" s="53" customFormat="1" ht="15.95" customHeight="1" x14ac:dyDescent="0.2"/>
    <row r="146" s="53" customFormat="1" ht="15.95" customHeight="1" x14ac:dyDescent="0.2"/>
    <row r="147" s="53" customFormat="1" ht="15.95" customHeight="1" x14ac:dyDescent="0.2"/>
    <row r="148" s="53" customFormat="1" ht="15.95" customHeight="1" x14ac:dyDescent="0.2"/>
    <row r="149" s="53" customFormat="1" ht="15.95" customHeight="1" x14ac:dyDescent="0.2"/>
    <row r="150" s="53" customFormat="1" ht="15.95" customHeight="1" x14ac:dyDescent="0.2"/>
    <row r="151" s="53" customFormat="1" ht="15.95" customHeight="1" x14ac:dyDescent="0.2"/>
    <row r="152" s="53" customFormat="1" ht="15.95" customHeight="1" x14ac:dyDescent="0.2"/>
    <row r="153" s="53" customFormat="1" ht="15.95" customHeight="1" x14ac:dyDescent="0.2"/>
    <row r="154" s="53" customFormat="1" ht="15.95" customHeight="1" x14ac:dyDescent="0.2"/>
    <row r="155" s="53" customFormat="1" ht="15.95" customHeight="1" x14ac:dyDescent="0.2"/>
    <row r="156" s="53" customFormat="1" ht="15.95" customHeight="1" x14ac:dyDescent="0.2"/>
    <row r="157" s="53" customFormat="1" ht="15.95" customHeight="1" x14ac:dyDescent="0.2"/>
    <row r="158" s="53" customFormat="1" ht="15.95" customHeight="1" x14ac:dyDescent="0.2"/>
    <row r="159" s="53" customFormat="1" ht="15.95" customHeight="1" x14ac:dyDescent="0.2"/>
    <row r="160" s="53" customFormat="1" ht="15.95" customHeight="1" x14ac:dyDescent="0.2"/>
    <row r="161" s="53" customFormat="1" ht="15.95" customHeight="1" x14ac:dyDescent="0.2"/>
    <row r="162" s="53" customFormat="1" ht="15.95" customHeight="1" x14ac:dyDescent="0.2"/>
    <row r="163" s="53" customFormat="1" ht="15.95" customHeight="1" x14ac:dyDescent="0.2"/>
    <row r="164" s="53" customFormat="1" ht="15.95" customHeight="1" x14ac:dyDescent="0.2"/>
    <row r="165" s="53" customFormat="1" ht="15.95" customHeight="1" x14ac:dyDescent="0.2"/>
    <row r="166" s="53" customFormat="1" ht="15.95" customHeight="1" x14ac:dyDescent="0.2"/>
    <row r="167" s="53" customFormat="1" ht="15.95" customHeight="1" x14ac:dyDescent="0.2"/>
    <row r="168" s="53" customFormat="1" ht="15.95" customHeight="1" x14ac:dyDescent="0.2"/>
    <row r="169" s="53" customFormat="1" ht="15.95" customHeight="1" x14ac:dyDescent="0.2"/>
    <row r="170" s="53" customFormat="1" ht="15.95" customHeight="1" x14ac:dyDescent="0.2"/>
    <row r="171" s="53" customFormat="1" ht="15.95" customHeight="1" x14ac:dyDescent="0.2"/>
    <row r="172" s="53" customFormat="1" ht="15.95" customHeight="1" x14ac:dyDescent="0.2"/>
    <row r="173" s="53" customFormat="1" ht="15.95" customHeight="1" x14ac:dyDescent="0.2"/>
    <row r="174" s="53" customFormat="1" ht="15.95" customHeight="1" x14ac:dyDescent="0.2"/>
    <row r="175" s="53" customFormat="1" ht="15.95" customHeight="1" x14ac:dyDescent="0.2"/>
    <row r="176" s="53" customFormat="1" ht="15.95" customHeight="1" x14ac:dyDescent="0.2"/>
    <row r="177" s="53" customFormat="1" ht="15.95" customHeight="1" x14ac:dyDescent="0.2"/>
    <row r="178" s="53" customFormat="1" ht="15.95" customHeight="1" x14ac:dyDescent="0.2"/>
    <row r="179" s="53" customFormat="1" ht="15.95" customHeight="1" x14ac:dyDescent="0.2"/>
    <row r="180" s="53" customFormat="1" ht="15.95" customHeight="1" x14ac:dyDescent="0.2"/>
    <row r="181" s="53" customFormat="1" ht="15.95" customHeight="1" x14ac:dyDescent="0.2"/>
    <row r="182" s="53" customFormat="1" ht="15.95" customHeight="1" x14ac:dyDescent="0.2"/>
    <row r="183" s="53" customFormat="1" ht="15.95" customHeight="1" x14ac:dyDescent="0.2"/>
    <row r="184" s="53" customFormat="1" ht="15.95" customHeight="1" x14ac:dyDescent="0.2"/>
    <row r="185" s="53" customFormat="1" ht="15.95" customHeight="1" x14ac:dyDescent="0.2"/>
    <row r="186" s="53" customFormat="1" ht="15.95" customHeight="1" x14ac:dyDescent="0.2"/>
    <row r="187" s="53" customFormat="1" ht="15.95" customHeight="1" x14ac:dyDescent="0.2"/>
    <row r="188" s="53" customFormat="1" ht="15.95" customHeight="1" x14ac:dyDescent="0.2"/>
    <row r="189" s="53" customFormat="1" ht="15.95" customHeight="1" x14ac:dyDescent="0.2"/>
    <row r="190" s="53" customFormat="1" ht="15.95" customHeight="1" x14ac:dyDescent="0.2"/>
    <row r="191" s="53" customFormat="1" ht="15.95" customHeight="1" x14ac:dyDescent="0.2"/>
    <row r="192" s="53" customFormat="1" ht="15.95" customHeight="1" x14ac:dyDescent="0.2"/>
    <row r="193" s="53" customFormat="1" ht="15.95" customHeight="1" x14ac:dyDescent="0.2"/>
    <row r="194" s="53" customFormat="1" ht="15.95" customHeight="1" x14ac:dyDescent="0.2"/>
    <row r="195" s="53" customFormat="1" ht="15.95" customHeight="1" x14ac:dyDescent="0.2"/>
    <row r="196" s="53" customFormat="1" ht="15.95" customHeight="1" x14ac:dyDescent="0.2"/>
    <row r="197" s="53" customFormat="1" ht="15.95" customHeight="1" x14ac:dyDescent="0.2"/>
    <row r="198" s="53" customFormat="1" ht="15.95" customHeight="1" x14ac:dyDescent="0.2"/>
    <row r="199" s="53" customFormat="1" ht="15.95" customHeight="1" x14ac:dyDescent="0.2"/>
    <row r="200" s="53" customFormat="1" ht="15.95" customHeight="1" x14ac:dyDescent="0.2"/>
  </sheetData>
  <mergeCells count="15">
    <mergeCell ref="A11:E11"/>
    <mergeCell ref="A24:E24"/>
    <mergeCell ref="A59:L59"/>
    <mergeCell ref="A60:L60"/>
    <mergeCell ref="A61:L61"/>
    <mergeCell ref="A3:L3"/>
    <mergeCell ref="A5:D5"/>
    <mergeCell ref="A7:E10"/>
    <mergeCell ref="F7:L7"/>
    <mergeCell ref="F8:F9"/>
    <mergeCell ref="G8:G9"/>
    <mergeCell ref="H8:H9"/>
    <mergeCell ref="I8:I9"/>
    <mergeCell ref="J8:J9"/>
    <mergeCell ref="K8:L8"/>
  </mergeCells>
  <printOptions horizontalCentered="1"/>
  <pageMargins left="0.7" right="0.7" top="0.75" bottom="0.75" header="0.3" footer="0.3"/>
  <pageSetup paperSize="9" scale="77" orientation="portrait"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0D3C16-3614-44EA-B47D-EC5EAB3F1C42}">
  <sheetPr codeName="Tabelle23">
    <pageSetUpPr fitToPage="1"/>
  </sheetPr>
  <dimension ref="A1:O200"/>
  <sheetViews>
    <sheetView showGridLines="0" zoomScaleNormal="100" workbookViewId="0"/>
  </sheetViews>
  <sheetFormatPr baseColWidth="10" defaultColWidth="8.85546875" defaultRowHeight="15.95" customHeight="1" x14ac:dyDescent="0.2"/>
  <cols>
    <col min="1" max="1" width="9.7109375" style="53" customWidth="1"/>
    <col min="2" max="2" width="48.7109375" style="53" customWidth="1"/>
    <col min="3" max="3" width="6.7109375" style="87" customWidth="1"/>
    <col min="4" max="9" width="9.7109375" style="120" customWidth="1"/>
    <col min="10" max="10" width="9.7109375" style="121" customWidth="1"/>
    <col min="11" max="11" width="9.7109375" style="53" customWidth="1"/>
    <col min="12" max="16384" width="8.85546875" style="53"/>
  </cols>
  <sheetData>
    <row r="1" spans="1:15" customFormat="1" ht="36.75" customHeight="1" x14ac:dyDescent="0.2">
      <c r="A1" s="32"/>
      <c r="B1" s="33"/>
      <c r="C1" s="202"/>
      <c r="D1" s="33"/>
      <c r="E1" s="33"/>
      <c r="F1" s="33"/>
      <c r="G1" s="33"/>
      <c r="H1" s="33"/>
      <c r="I1" s="33"/>
      <c r="J1" s="34" t="s">
        <v>38</v>
      </c>
    </row>
    <row r="2" spans="1:15" customFormat="1" ht="11.25" customHeight="1" x14ac:dyDescent="0.2">
      <c r="A2" s="35"/>
      <c r="B2" s="36"/>
      <c r="C2" s="204"/>
      <c r="D2" s="36"/>
      <c r="E2" s="36"/>
      <c r="F2" s="36"/>
      <c r="G2" s="36"/>
      <c r="H2" s="36"/>
      <c r="I2" s="36"/>
      <c r="J2" s="36"/>
    </row>
    <row r="3" spans="1:15" s="39" customFormat="1" ht="24.95" customHeight="1" x14ac:dyDescent="0.2">
      <c r="A3" s="37" t="s">
        <v>357</v>
      </c>
      <c r="B3" s="38"/>
      <c r="C3" s="38"/>
      <c r="D3" s="38"/>
      <c r="E3" s="38"/>
      <c r="F3" s="38"/>
      <c r="G3" s="38"/>
      <c r="H3" s="38"/>
      <c r="I3" s="38"/>
      <c r="J3" s="38"/>
    </row>
    <row r="4" spans="1:15" s="39" customFormat="1" ht="12" customHeight="1" x14ac:dyDescent="0.2">
      <c r="A4" s="40" t="s">
        <v>84</v>
      </c>
      <c r="B4" s="40"/>
      <c r="C4" s="40"/>
      <c r="D4" s="40"/>
      <c r="E4" s="40"/>
      <c r="F4" s="40"/>
      <c r="G4" s="40"/>
      <c r="H4" s="40"/>
      <c r="I4" s="40"/>
      <c r="J4" s="40"/>
    </row>
    <row r="5" spans="1:15" s="39" customFormat="1" ht="12" customHeight="1" x14ac:dyDescent="0.2">
      <c r="A5" s="41" t="s">
        <v>335</v>
      </c>
      <c r="B5" s="41"/>
      <c r="C5" s="41"/>
      <c r="D5" s="41"/>
      <c r="E5" s="206"/>
      <c r="F5" s="206"/>
      <c r="G5" s="206"/>
      <c r="H5" s="206"/>
      <c r="I5" s="206"/>
      <c r="J5" s="206"/>
    </row>
    <row r="6" spans="1:15" s="39" customFormat="1" ht="11.25" customHeight="1" x14ac:dyDescent="0.2">
      <c r="A6" s="186"/>
      <c r="B6" s="187"/>
      <c r="C6" s="187"/>
      <c r="D6" s="187"/>
      <c r="E6" s="187"/>
      <c r="F6" s="187"/>
      <c r="G6" s="187"/>
      <c r="H6" s="187"/>
      <c r="I6" s="187"/>
      <c r="J6" s="187"/>
    </row>
    <row r="7" spans="1:15" customFormat="1" ht="24.95" customHeight="1" x14ac:dyDescent="0.2">
      <c r="A7" s="51" t="s">
        <v>207</v>
      </c>
      <c r="B7" s="52"/>
      <c r="C7" s="47" t="s">
        <v>86</v>
      </c>
      <c r="D7" s="375" t="s">
        <v>358</v>
      </c>
      <c r="E7" s="376"/>
      <c r="F7" s="376"/>
      <c r="G7" s="376"/>
      <c r="H7" s="377"/>
      <c r="I7" s="378" t="s">
        <v>359</v>
      </c>
      <c r="J7" s="379"/>
      <c r="K7" s="53"/>
      <c r="L7" s="53"/>
      <c r="M7" s="53"/>
      <c r="N7" s="53"/>
      <c r="O7" s="53"/>
    </row>
    <row r="8" spans="1:15" ht="21.75" customHeight="1" x14ac:dyDescent="0.2">
      <c r="A8" s="229"/>
      <c r="B8" s="230"/>
      <c r="C8" s="56"/>
      <c r="D8" s="57" t="s">
        <v>335</v>
      </c>
      <c r="E8" s="57" t="s">
        <v>337</v>
      </c>
      <c r="F8" s="57" t="s">
        <v>338</v>
      </c>
      <c r="G8" s="57" t="s">
        <v>339</v>
      </c>
      <c r="H8" s="57" t="s">
        <v>340</v>
      </c>
      <c r="I8" s="380"/>
      <c r="J8" s="381"/>
    </row>
    <row r="9" spans="1:15" ht="12" customHeight="1" x14ac:dyDescent="0.2">
      <c r="A9" s="229"/>
      <c r="B9" s="230"/>
      <c r="C9" s="56"/>
      <c r="D9" s="60"/>
      <c r="E9" s="60"/>
      <c r="F9" s="60"/>
      <c r="G9" s="60"/>
      <c r="H9" s="60"/>
      <c r="I9" s="61" t="s">
        <v>94</v>
      </c>
      <c r="J9" s="62" t="s">
        <v>95</v>
      </c>
    </row>
    <row r="10" spans="1:15" ht="12" customHeight="1" x14ac:dyDescent="0.2">
      <c r="A10" s="231"/>
      <c r="B10" s="232"/>
      <c r="C10" s="65"/>
      <c r="D10" s="66">
        <v>1</v>
      </c>
      <c r="E10" s="66">
        <v>2</v>
      </c>
      <c r="F10" s="66">
        <v>3</v>
      </c>
      <c r="G10" s="66">
        <v>4</v>
      </c>
      <c r="H10" s="66">
        <v>5</v>
      </c>
      <c r="I10" s="66">
        <v>6</v>
      </c>
      <c r="J10" s="66">
        <v>7</v>
      </c>
      <c r="K10" s="67"/>
    </row>
    <row r="11" spans="1:15" s="157" customFormat="1" ht="24.95" customHeight="1" x14ac:dyDescent="0.2">
      <c r="A11" s="233" t="s">
        <v>96</v>
      </c>
      <c r="B11" s="234"/>
      <c r="C11" s="78">
        <v>100</v>
      </c>
      <c r="D11" s="80">
        <v>8364</v>
      </c>
      <c r="E11" s="79">
        <v>17091</v>
      </c>
      <c r="F11" s="79">
        <v>9873</v>
      </c>
      <c r="G11" s="79">
        <v>11137</v>
      </c>
      <c r="H11" s="105">
        <v>8527</v>
      </c>
      <c r="I11" s="80">
        <v>-163</v>
      </c>
      <c r="J11" s="81">
        <v>-1.9115749970681366</v>
      </c>
    </row>
    <row r="12" spans="1:15" ht="24.95" customHeight="1" x14ac:dyDescent="0.2">
      <c r="A12" s="158" t="s">
        <v>124</v>
      </c>
      <c r="B12" s="159" t="s">
        <v>125</v>
      </c>
      <c r="C12" s="78">
        <v>2.1281683405069343</v>
      </c>
      <c r="D12" s="80">
        <v>178</v>
      </c>
      <c r="E12" s="79">
        <v>357</v>
      </c>
      <c r="F12" s="79">
        <v>248</v>
      </c>
      <c r="G12" s="79">
        <v>257</v>
      </c>
      <c r="H12" s="105">
        <v>135</v>
      </c>
      <c r="I12" s="80">
        <v>43</v>
      </c>
      <c r="J12" s="81">
        <v>31.851851851851851</v>
      </c>
    </row>
    <row r="13" spans="1:15" ht="24.95" customHeight="1" x14ac:dyDescent="0.2">
      <c r="A13" s="158" t="s">
        <v>126</v>
      </c>
      <c r="B13" s="164" t="s">
        <v>208</v>
      </c>
      <c r="C13" s="78">
        <v>1.5423242467718794</v>
      </c>
      <c r="D13" s="80">
        <v>129</v>
      </c>
      <c r="E13" s="79">
        <v>458</v>
      </c>
      <c r="F13" s="79">
        <v>157</v>
      </c>
      <c r="G13" s="79">
        <v>181</v>
      </c>
      <c r="H13" s="105">
        <v>128</v>
      </c>
      <c r="I13" s="80">
        <v>1</v>
      </c>
      <c r="J13" s="81">
        <v>0.78125</v>
      </c>
    </row>
    <row r="14" spans="1:15" s="180" customFormat="1" ht="24.95" customHeight="1" x14ac:dyDescent="0.2">
      <c r="A14" s="158" t="s">
        <v>209</v>
      </c>
      <c r="B14" s="164" t="s">
        <v>129</v>
      </c>
      <c r="C14" s="78">
        <v>19.213295074127213</v>
      </c>
      <c r="D14" s="80">
        <v>1607</v>
      </c>
      <c r="E14" s="79">
        <v>5143</v>
      </c>
      <c r="F14" s="79">
        <v>1642</v>
      </c>
      <c r="G14" s="79">
        <v>2308</v>
      </c>
      <c r="H14" s="105">
        <v>1529</v>
      </c>
      <c r="I14" s="80">
        <v>78</v>
      </c>
      <c r="J14" s="81">
        <v>5.1013734466971874</v>
      </c>
      <c r="K14" s="53"/>
      <c r="L14" s="53"/>
      <c r="M14" s="53"/>
      <c r="N14" s="53"/>
      <c r="O14" s="53"/>
    </row>
    <row r="15" spans="1:15" ht="24.95" customHeight="1" x14ac:dyDescent="0.2">
      <c r="A15" s="158" t="s">
        <v>210</v>
      </c>
      <c r="B15" s="164" t="s">
        <v>211</v>
      </c>
      <c r="C15" s="78">
        <v>7.1616451458632238</v>
      </c>
      <c r="D15" s="80">
        <v>599</v>
      </c>
      <c r="E15" s="79">
        <v>3172</v>
      </c>
      <c r="F15" s="79">
        <v>544</v>
      </c>
      <c r="G15" s="79">
        <v>619</v>
      </c>
      <c r="H15" s="105">
        <v>616</v>
      </c>
      <c r="I15" s="80">
        <v>-17</v>
      </c>
      <c r="J15" s="81">
        <v>-2.7597402597402598</v>
      </c>
    </row>
    <row r="16" spans="1:15" s="180" customFormat="1" ht="24.95" customHeight="1" x14ac:dyDescent="0.2">
      <c r="A16" s="158" t="s">
        <v>212</v>
      </c>
      <c r="B16" s="164" t="s">
        <v>133</v>
      </c>
      <c r="C16" s="78">
        <v>7.9507412721186039</v>
      </c>
      <c r="D16" s="80">
        <v>665</v>
      </c>
      <c r="E16" s="79">
        <v>1257</v>
      </c>
      <c r="F16" s="79">
        <v>673</v>
      </c>
      <c r="G16" s="79">
        <v>1187</v>
      </c>
      <c r="H16" s="105">
        <v>623</v>
      </c>
      <c r="I16" s="80">
        <v>42</v>
      </c>
      <c r="J16" s="81">
        <v>6.7415730337078648</v>
      </c>
      <c r="K16" s="53"/>
      <c r="L16" s="53"/>
      <c r="M16" s="53"/>
      <c r="N16" s="53"/>
      <c r="O16" s="53"/>
    </row>
    <row r="17" spans="1:15" ht="24.95" customHeight="1" x14ac:dyDescent="0.2">
      <c r="A17" s="158" t="s">
        <v>134</v>
      </c>
      <c r="B17" s="164" t="s">
        <v>214</v>
      </c>
      <c r="C17" s="78">
        <v>4.1009086561453847</v>
      </c>
      <c r="D17" s="80">
        <v>343</v>
      </c>
      <c r="E17" s="79">
        <v>714</v>
      </c>
      <c r="F17" s="79">
        <v>425</v>
      </c>
      <c r="G17" s="79">
        <v>502</v>
      </c>
      <c r="H17" s="105">
        <v>290</v>
      </c>
      <c r="I17" s="80">
        <v>53</v>
      </c>
      <c r="J17" s="81">
        <v>18.275862068965516</v>
      </c>
    </row>
    <row r="18" spans="1:15" s="180" customFormat="1" ht="24.95" customHeight="1" x14ac:dyDescent="0.2">
      <c r="A18" s="167" t="s">
        <v>136</v>
      </c>
      <c r="B18" s="168" t="s">
        <v>137</v>
      </c>
      <c r="C18" s="78">
        <v>5.0693448110951698</v>
      </c>
      <c r="D18" s="80">
        <v>424</v>
      </c>
      <c r="E18" s="79">
        <v>1213</v>
      </c>
      <c r="F18" s="79">
        <v>1217</v>
      </c>
      <c r="G18" s="79">
        <v>1068</v>
      </c>
      <c r="H18" s="105">
        <v>461</v>
      </c>
      <c r="I18" s="80">
        <v>-37</v>
      </c>
      <c r="J18" s="81">
        <v>-8.026030368763557</v>
      </c>
      <c r="K18" s="53"/>
      <c r="L18" s="53"/>
      <c r="M18" s="53"/>
      <c r="N18" s="53"/>
      <c r="O18" s="53"/>
    </row>
    <row r="19" spans="1:15" ht="24.95" customHeight="1" x14ac:dyDescent="0.2">
      <c r="A19" s="158" t="s">
        <v>138</v>
      </c>
      <c r="B19" s="164" t="s">
        <v>139</v>
      </c>
      <c r="C19" s="78">
        <v>16.965566714490674</v>
      </c>
      <c r="D19" s="80">
        <v>1419</v>
      </c>
      <c r="E19" s="79">
        <v>2215</v>
      </c>
      <c r="F19" s="79">
        <v>1496</v>
      </c>
      <c r="G19" s="79">
        <v>1618</v>
      </c>
      <c r="H19" s="105">
        <v>1542</v>
      </c>
      <c r="I19" s="80">
        <v>-123</v>
      </c>
      <c r="J19" s="81">
        <v>-7.9766536964980546</v>
      </c>
    </row>
    <row r="20" spans="1:15" s="180" customFormat="1" ht="24.95" customHeight="1" x14ac:dyDescent="0.2">
      <c r="A20" s="158" t="s">
        <v>140</v>
      </c>
      <c r="B20" s="164" t="s">
        <v>141</v>
      </c>
      <c r="C20" s="78">
        <v>7.2333811573409852</v>
      </c>
      <c r="D20" s="80">
        <v>605</v>
      </c>
      <c r="E20" s="79">
        <v>920</v>
      </c>
      <c r="F20" s="79">
        <v>597</v>
      </c>
      <c r="G20" s="79">
        <v>806</v>
      </c>
      <c r="H20" s="105">
        <v>633</v>
      </c>
      <c r="I20" s="80">
        <v>-28</v>
      </c>
      <c r="J20" s="81">
        <v>-4.4233807266982623</v>
      </c>
      <c r="K20" s="53"/>
      <c r="L20" s="53"/>
      <c r="M20" s="53"/>
      <c r="N20" s="53"/>
      <c r="O20" s="53"/>
    </row>
    <row r="21" spans="1:15" ht="24.95" customHeight="1" x14ac:dyDescent="0.2">
      <c r="A21" s="167" t="s">
        <v>142</v>
      </c>
      <c r="B21" s="168" t="s">
        <v>143</v>
      </c>
      <c r="C21" s="78">
        <v>7.1377331420373027</v>
      </c>
      <c r="D21" s="80">
        <v>597</v>
      </c>
      <c r="E21" s="79">
        <v>725</v>
      </c>
      <c r="F21" s="79">
        <v>900</v>
      </c>
      <c r="G21" s="79">
        <v>751</v>
      </c>
      <c r="H21" s="105">
        <v>514</v>
      </c>
      <c r="I21" s="80">
        <v>83</v>
      </c>
      <c r="J21" s="81">
        <v>16.147859922178988</v>
      </c>
    </row>
    <row r="22" spans="1:15" ht="24.95" customHeight="1" x14ac:dyDescent="0.2">
      <c r="A22" s="167" t="s">
        <v>144</v>
      </c>
      <c r="B22" s="164" t="s">
        <v>145</v>
      </c>
      <c r="C22" s="78">
        <v>1.0043041606886658</v>
      </c>
      <c r="D22" s="80">
        <v>84</v>
      </c>
      <c r="E22" s="79">
        <v>109</v>
      </c>
      <c r="F22" s="79">
        <v>104</v>
      </c>
      <c r="G22" s="79">
        <v>121</v>
      </c>
      <c r="H22" s="105">
        <v>87</v>
      </c>
      <c r="I22" s="80">
        <v>-3</v>
      </c>
      <c r="J22" s="81">
        <v>-3.4482758620689653</v>
      </c>
    </row>
    <row r="23" spans="1:15" ht="24.95" customHeight="1" x14ac:dyDescent="0.2">
      <c r="A23" s="158" t="s">
        <v>146</v>
      </c>
      <c r="B23" s="164" t="s">
        <v>147</v>
      </c>
      <c r="C23" s="78">
        <v>1.0640841702534671</v>
      </c>
      <c r="D23" s="80">
        <v>89</v>
      </c>
      <c r="E23" s="79">
        <v>201</v>
      </c>
      <c r="F23" s="79">
        <v>76</v>
      </c>
      <c r="G23" s="79">
        <v>131</v>
      </c>
      <c r="H23" s="105">
        <v>80</v>
      </c>
      <c r="I23" s="80">
        <v>9</v>
      </c>
      <c r="J23" s="81">
        <v>11.25</v>
      </c>
    </row>
    <row r="24" spans="1:15" ht="24.95" customHeight="1" x14ac:dyDescent="0.2">
      <c r="A24" s="158" t="s">
        <v>148</v>
      </c>
      <c r="B24" s="164" t="s">
        <v>215</v>
      </c>
      <c r="C24" s="78">
        <v>3.598756575801052</v>
      </c>
      <c r="D24" s="80">
        <v>301</v>
      </c>
      <c r="E24" s="79">
        <v>474</v>
      </c>
      <c r="F24" s="79">
        <v>294</v>
      </c>
      <c r="G24" s="79">
        <v>357</v>
      </c>
      <c r="H24" s="105">
        <v>282</v>
      </c>
      <c r="I24" s="80">
        <v>19</v>
      </c>
      <c r="J24" s="81">
        <v>6.7375886524822697</v>
      </c>
    </row>
    <row r="25" spans="1:15" ht="24.95" customHeight="1" x14ac:dyDescent="0.2">
      <c r="A25" s="158" t="s">
        <v>150</v>
      </c>
      <c r="B25" s="171" t="s">
        <v>151</v>
      </c>
      <c r="C25" s="78">
        <v>9.1702534672405545</v>
      </c>
      <c r="D25" s="80">
        <v>767</v>
      </c>
      <c r="E25" s="79">
        <v>1199</v>
      </c>
      <c r="F25" s="79">
        <v>1092</v>
      </c>
      <c r="G25" s="79">
        <v>1047</v>
      </c>
      <c r="H25" s="105">
        <v>901</v>
      </c>
      <c r="I25" s="80">
        <v>-134</v>
      </c>
      <c r="J25" s="81">
        <v>-14.872364039955604</v>
      </c>
    </row>
    <row r="26" spans="1:15" ht="24.95" customHeight="1" x14ac:dyDescent="0.2">
      <c r="A26" s="158" t="s">
        <v>217</v>
      </c>
      <c r="B26" s="171" t="s">
        <v>153</v>
      </c>
      <c r="C26" s="78">
        <v>3.0846484935437588</v>
      </c>
      <c r="D26" s="80">
        <v>258</v>
      </c>
      <c r="E26" s="79">
        <v>449</v>
      </c>
      <c r="F26" s="79">
        <v>369</v>
      </c>
      <c r="G26" s="79">
        <v>402</v>
      </c>
      <c r="H26" s="105">
        <v>287</v>
      </c>
      <c r="I26" s="80">
        <v>-29</v>
      </c>
      <c r="J26" s="81">
        <v>-10.104529616724738</v>
      </c>
    </row>
    <row r="27" spans="1:15" ht="24.95" customHeight="1" x14ac:dyDescent="0.2">
      <c r="A27" s="167">
        <v>782.78300000000002</v>
      </c>
      <c r="B27" s="170" t="s">
        <v>154</v>
      </c>
      <c r="C27" s="78">
        <v>6.0856049736967961</v>
      </c>
      <c r="D27" s="80">
        <v>509</v>
      </c>
      <c r="E27" s="79">
        <v>750</v>
      </c>
      <c r="F27" s="79">
        <v>723</v>
      </c>
      <c r="G27" s="79">
        <v>645</v>
      </c>
      <c r="H27" s="105">
        <v>614</v>
      </c>
      <c r="I27" s="80">
        <v>-105</v>
      </c>
      <c r="J27" s="81">
        <v>-17.10097719869707</v>
      </c>
    </row>
    <row r="28" spans="1:15" ht="24.95" customHeight="1" x14ac:dyDescent="0.2">
      <c r="A28" s="158" t="s">
        <v>155</v>
      </c>
      <c r="B28" s="164" t="s">
        <v>156</v>
      </c>
      <c r="C28" s="78">
        <v>3.2520325203252032</v>
      </c>
      <c r="D28" s="80">
        <v>272</v>
      </c>
      <c r="E28" s="79">
        <v>477</v>
      </c>
      <c r="F28" s="79">
        <v>318</v>
      </c>
      <c r="G28" s="79">
        <v>316</v>
      </c>
      <c r="H28" s="105">
        <v>269</v>
      </c>
      <c r="I28" s="80">
        <v>3</v>
      </c>
      <c r="J28" s="81">
        <v>1.1152416356877324</v>
      </c>
    </row>
    <row r="29" spans="1:15" ht="24.95" customHeight="1" x14ac:dyDescent="0.2">
      <c r="A29" s="158" t="s">
        <v>157</v>
      </c>
      <c r="B29" s="164" t="s">
        <v>158</v>
      </c>
      <c r="C29" s="78">
        <v>3.8857006217120995</v>
      </c>
      <c r="D29" s="80">
        <v>325</v>
      </c>
      <c r="E29" s="79">
        <v>798</v>
      </c>
      <c r="F29" s="79">
        <v>219</v>
      </c>
      <c r="G29" s="79">
        <v>334</v>
      </c>
      <c r="H29" s="105">
        <v>336</v>
      </c>
      <c r="I29" s="80">
        <v>-11</v>
      </c>
      <c r="J29" s="81">
        <v>-3.2738095238095237</v>
      </c>
    </row>
    <row r="30" spans="1:15" ht="24.95" customHeight="1" x14ac:dyDescent="0.2">
      <c r="A30" s="158">
        <v>86</v>
      </c>
      <c r="B30" s="164" t="s">
        <v>159</v>
      </c>
      <c r="C30" s="78">
        <v>7.1377331420373027</v>
      </c>
      <c r="D30" s="80">
        <v>597</v>
      </c>
      <c r="E30" s="79">
        <v>1045</v>
      </c>
      <c r="F30" s="79">
        <v>527</v>
      </c>
      <c r="G30" s="79">
        <v>718</v>
      </c>
      <c r="H30" s="105">
        <v>686</v>
      </c>
      <c r="I30" s="80">
        <v>-89</v>
      </c>
      <c r="J30" s="81">
        <v>-12.973760932944606</v>
      </c>
    </row>
    <row r="31" spans="1:15" ht="24.95" customHeight="1" x14ac:dyDescent="0.2">
      <c r="A31" s="158">
        <v>87.88</v>
      </c>
      <c r="B31" s="171" t="s">
        <v>160</v>
      </c>
      <c r="C31" s="78">
        <v>8.4289813486370164</v>
      </c>
      <c r="D31" s="80">
        <v>705</v>
      </c>
      <c r="E31" s="79">
        <v>1312</v>
      </c>
      <c r="F31" s="79">
        <v>628</v>
      </c>
      <c r="G31" s="79">
        <v>798</v>
      </c>
      <c r="H31" s="105">
        <v>664</v>
      </c>
      <c r="I31" s="80">
        <v>41</v>
      </c>
      <c r="J31" s="81">
        <v>6.1746987951807233</v>
      </c>
    </row>
    <row r="32" spans="1:15" ht="24.95" customHeight="1" x14ac:dyDescent="0.2">
      <c r="A32" s="158" t="s">
        <v>161</v>
      </c>
      <c r="B32" s="164" t="s">
        <v>162</v>
      </c>
      <c r="C32" s="78">
        <v>3.1563845050215207</v>
      </c>
      <c r="D32" s="80">
        <v>264</v>
      </c>
      <c r="E32" s="79">
        <v>444</v>
      </c>
      <c r="F32" s="79">
        <v>357</v>
      </c>
      <c r="G32" s="79">
        <v>323</v>
      </c>
      <c r="H32" s="105">
        <v>279</v>
      </c>
      <c r="I32" s="80">
        <v>-15</v>
      </c>
      <c r="J32" s="81">
        <v>-5.376344086021505</v>
      </c>
    </row>
    <row r="33" spans="1:10" ht="24.95" customHeight="1" x14ac:dyDescent="0.2">
      <c r="A33" s="158"/>
      <c r="B33" s="171" t="s">
        <v>163</v>
      </c>
      <c r="C33" s="78" t="s">
        <v>547</v>
      </c>
      <c r="D33" s="80" t="s">
        <v>547</v>
      </c>
      <c r="E33" s="79" t="s">
        <v>547</v>
      </c>
      <c r="F33" s="79" t="s">
        <v>547</v>
      </c>
      <c r="G33" s="79" t="s">
        <v>547</v>
      </c>
      <c r="H33" s="105" t="s">
        <v>547</v>
      </c>
      <c r="I33" s="80" t="s">
        <v>547</v>
      </c>
      <c r="J33" s="81" t="s">
        <v>547</v>
      </c>
    </row>
    <row r="34" spans="1:10" ht="24.95" customHeight="1" x14ac:dyDescent="0.2">
      <c r="A34" s="172" t="s">
        <v>164</v>
      </c>
      <c r="B34" s="173"/>
      <c r="C34" s="236"/>
      <c r="D34" s="80"/>
      <c r="E34" s="79"/>
      <c r="F34" s="79"/>
      <c r="G34" s="79"/>
      <c r="H34" s="105"/>
      <c r="I34" s="102"/>
      <c r="J34" s="103"/>
    </row>
    <row r="35" spans="1:10" ht="24.95" customHeight="1" x14ac:dyDescent="0.2">
      <c r="A35" s="237" t="s">
        <v>124</v>
      </c>
      <c r="B35" s="238" t="s">
        <v>125</v>
      </c>
      <c r="C35" s="78">
        <v>2.1281683405069343</v>
      </c>
      <c r="D35" s="80">
        <v>178</v>
      </c>
      <c r="E35" s="79">
        <v>357</v>
      </c>
      <c r="F35" s="79">
        <v>248</v>
      </c>
      <c r="G35" s="79">
        <v>257</v>
      </c>
      <c r="H35" s="105">
        <v>135</v>
      </c>
      <c r="I35" s="80">
        <v>43</v>
      </c>
      <c r="J35" s="81">
        <v>31.851851851851851</v>
      </c>
    </row>
    <row r="36" spans="1:10" ht="24.95" customHeight="1" x14ac:dyDescent="0.2">
      <c r="A36" s="239" t="s">
        <v>165</v>
      </c>
      <c r="B36" s="240" t="s">
        <v>166</v>
      </c>
      <c r="C36" s="78">
        <v>25.82496413199426</v>
      </c>
      <c r="D36" s="80">
        <v>2160</v>
      </c>
      <c r="E36" s="79">
        <v>6814</v>
      </c>
      <c r="F36" s="79">
        <v>3016</v>
      </c>
      <c r="G36" s="79">
        <v>3557</v>
      </c>
      <c r="H36" s="105">
        <v>2118</v>
      </c>
      <c r="I36" s="80">
        <v>42</v>
      </c>
      <c r="J36" s="81">
        <v>1.9830028328611897</v>
      </c>
    </row>
    <row r="37" spans="1:10" ht="24.95" customHeight="1" x14ac:dyDescent="0.2">
      <c r="A37" s="241" t="s">
        <v>167</v>
      </c>
      <c r="B37" s="242" t="s">
        <v>168</v>
      </c>
      <c r="C37" s="90">
        <v>72.034911525585841</v>
      </c>
      <c r="D37" s="108">
        <v>6025</v>
      </c>
      <c r="E37" s="109">
        <v>9919</v>
      </c>
      <c r="F37" s="109">
        <v>6608</v>
      </c>
      <c r="G37" s="109">
        <v>7320</v>
      </c>
      <c r="H37" s="110">
        <v>6273</v>
      </c>
      <c r="I37" s="108">
        <v>-248</v>
      </c>
      <c r="J37" s="111">
        <v>-3.9534512992188744</v>
      </c>
    </row>
    <row r="38" spans="1:10" s="113" customFormat="1" ht="11.25" customHeight="1" x14ac:dyDescent="0.2">
      <c r="A38" s="287"/>
      <c r="J38" s="114" t="s">
        <v>35</v>
      </c>
    </row>
    <row r="39" spans="1:10" s="113" customFormat="1" ht="12.75" customHeight="1" x14ac:dyDescent="0.15">
      <c r="A39" s="113" t="s">
        <v>114</v>
      </c>
    </row>
    <row r="40" spans="1:10" s="86" customFormat="1" ht="21" customHeight="1" x14ac:dyDescent="0.2">
      <c r="A40" s="382" t="s">
        <v>360</v>
      </c>
      <c r="B40" s="279"/>
      <c r="C40" s="279"/>
      <c r="D40" s="279"/>
      <c r="E40" s="279"/>
      <c r="F40" s="279"/>
      <c r="G40" s="279"/>
      <c r="H40" s="279"/>
      <c r="I40" s="279"/>
      <c r="J40" s="279"/>
    </row>
    <row r="41" spans="1:10" s="86" customFormat="1" ht="30.6" customHeight="1" x14ac:dyDescent="0.2">
      <c r="A41" s="279" t="s">
        <v>361</v>
      </c>
      <c r="B41" s="279"/>
      <c r="C41" s="279"/>
      <c r="D41" s="279"/>
      <c r="E41" s="279"/>
      <c r="F41" s="279"/>
      <c r="G41" s="279"/>
      <c r="H41" s="279"/>
      <c r="I41" s="279"/>
      <c r="J41" s="279"/>
    </row>
    <row r="42" spans="1:10" s="86" customFormat="1" ht="12.75" customHeight="1" x14ac:dyDescent="0.2"/>
    <row r="43" spans="1:10" s="86" customFormat="1" ht="12.75" customHeight="1" x14ac:dyDescent="0.2"/>
    <row r="44" spans="1:10" ht="12.75" customHeight="1" x14ac:dyDescent="0.2">
      <c r="C44" s="53"/>
      <c r="D44" s="53"/>
      <c r="E44" s="53"/>
      <c r="F44" s="53"/>
      <c r="G44" s="53"/>
      <c r="H44" s="53"/>
      <c r="I44" s="53"/>
      <c r="J44" s="53"/>
    </row>
    <row r="45" spans="1:10" ht="15.95" customHeight="1" x14ac:dyDescent="0.2">
      <c r="C45" s="53"/>
      <c r="D45" s="53"/>
      <c r="E45" s="53"/>
      <c r="F45" s="53"/>
      <c r="G45" s="53"/>
      <c r="H45" s="53"/>
      <c r="I45" s="53"/>
      <c r="J45" s="53"/>
    </row>
    <row r="46" spans="1:10" ht="15.95" customHeight="1" x14ac:dyDescent="0.2">
      <c r="C46" s="53"/>
      <c r="D46" s="53"/>
      <c r="E46" s="53"/>
      <c r="F46" s="53"/>
      <c r="G46" s="53"/>
      <c r="H46" s="53"/>
      <c r="I46" s="53"/>
      <c r="J46" s="53"/>
    </row>
    <row r="47" spans="1:10" ht="15.95" customHeight="1" x14ac:dyDescent="0.2">
      <c r="C47" s="53"/>
      <c r="D47" s="53"/>
      <c r="E47" s="53"/>
      <c r="F47" s="53"/>
      <c r="G47" s="53"/>
      <c r="H47" s="53"/>
      <c r="I47" s="53"/>
      <c r="J47" s="53"/>
    </row>
    <row r="48" spans="1:10" ht="15.95" customHeight="1" x14ac:dyDescent="0.2">
      <c r="C48" s="53"/>
      <c r="D48" s="53"/>
      <c r="E48" s="53"/>
      <c r="F48" s="53"/>
      <c r="G48" s="53"/>
      <c r="H48" s="53"/>
      <c r="I48" s="53"/>
      <c r="J48" s="53"/>
    </row>
    <row r="49" s="53" customFormat="1" ht="15.95" customHeight="1" x14ac:dyDescent="0.2"/>
    <row r="50" s="53" customFormat="1" ht="15.95" customHeight="1" x14ac:dyDescent="0.2"/>
    <row r="51" s="53" customFormat="1" ht="15.95" customHeight="1" x14ac:dyDescent="0.2"/>
    <row r="52" s="53" customFormat="1" ht="15.95" customHeight="1" x14ac:dyDescent="0.2"/>
    <row r="53" s="53" customFormat="1" ht="15.95" customHeight="1" x14ac:dyDescent="0.2"/>
    <row r="54" s="53" customFormat="1" ht="15.95" customHeight="1" x14ac:dyDescent="0.2"/>
    <row r="55" s="53" customFormat="1" ht="15.95" customHeight="1" x14ac:dyDescent="0.2"/>
    <row r="56" s="53" customFormat="1" ht="15.95" customHeight="1" x14ac:dyDescent="0.2"/>
    <row r="57" s="53" customFormat="1" ht="15.95" customHeight="1" x14ac:dyDescent="0.2"/>
    <row r="58" s="53" customFormat="1" ht="15.95" customHeight="1" x14ac:dyDescent="0.2"/>
    <row r="59" s="53" customFormat="1" ht="15.95" customHeight="1" x14ac:dyDescent="0.2"/>
    <row r="60" s="53" customFormat="1" ht="15.95" customHeight="1" x14ac:dyDescent="0.2"/>
    <row r="61" s="53" customFormat="1" ht="15.95" customHeight="1" x14ac:dyDescent="0.2"/>
    <row r="62" s="53" customFormat="1" ht="15.95" customHeight="1" x14ac:dyDescent="0.2"/>
    <row r="63" s="53" customFormat="1" ht="15.95" customHeight="1" x14ac:dyDescent="0.2"/>
    <row r="64" s="53" customFormat="1" ht="15.95" customHeight="1" x14ac:dyDescent="0.2"/>
    <row r="65" s="53" customFormat="1" ht="15.95" customHeight="1" x14ac:dyDescent="0.2"/>
    <row r="66" s="53" customFormat="1" ht="15.95" customHeight="1" x14ac:dyDescent="0.2"/>
    <row r="67" s="53" customFormat="1" ht="15.95" customHeight="1" x14ac:dyDescent="0.2"/>
    <row r="68" s="53" customFormat="1" ht="15.95" customHeight="1" x14ac:dyDescent="0.2"/>
    <row r="69" s="53" customFormat="1" ht="15.95" customHeight="1" x14ac:dyDescent="0.2"/>
    <row r="70" s="53" customFormat="1" ht="15.95" customHeight="1" x14ac:dyDescent="0.2"/>
    <row r="71" s="53" customFormat="1" ht="15.95" customHeight="1" x14ac:dyDescent="0.2"/>
    <row r="72" s="53" customFormat="1" ht="15.95" customHeight="1" x14ac:dyDescent="0.2"/>
    <row r="73" s="53" customFormat="1" ht="15.95" customHeight="1" x14ac:dyDescent="0.2"/>
    <row r="74" s="53" customFormat="1" ht="15.95" customHeight="1" x14ac:dyDescent="0.2"/>
    <row r="75" s="53" customFormat="1" ht="15.95" customHeight="1" x14ac:dyDescent="0.2"/>
    <row r="76" s="53" customFormat="1" ht="15.95" customHeight="1" x14ac:dyDescent="0.2"/>
    <row r="77" s="53" customFormat="1" ht="15.95" customHeight="1" x14ac:dyDescent="0.2"/>
    <row r="78" s="53" customFormat="1" ht="15.95" customHeight="1" x14ac:dyDescent="0.2"/>
    <row r="79" s="53" customFormat="1" ht="15.95" customHeight="1" x14ac:dyDescent="0.2"/>
    <row r="80" s="53" customFormat="1" ht="15.95" customHeight="1" x14ac:dyDescent="0.2"/>
    <row r="81" s="53" customFormat="1" ht="15.95" customHeight="1" x14ac:dyDescent="0.2"/>
    <row r="82" s="53" customFormat="1" ht="15.95" customHeight="1" x14ac:dyDescent="0.2"/>
    <row r="83" s="53" customFormat="1" ht="15.95" customHeight="1" x14ac:dyDescent="0.2"/>
    <row r="84" s="53" customFormat="1" ht="15.95" customHeight="1" x14ac:dyDescent="0.2"/>
    <row r="85" s="53" customFormat="1" ht="15.95" customHeight="1" x14ac:dyDescent="0.2"/>
    <row r="86" s="53" customFormat="1" ht="15.95" customHeight="1" x14ac:dyDescent="0.2"/>
    <row r="87" s="53" customFormat="1" ht="15.95" customHeight="1" x14ac:dyDescent="0.2"/>
    <row r="88" s="53" customFormat="1" ht="15.95" customHeight="1" x14ac:dyDescent="0.2"/>
    <row r="89" s="53" customFormat="1" ht="15.95" customHeight="1" x14ac:dyDescent="0.2"/>
    <row r="90" s="53" customFormat="1" ht="15.95" customHeight="1" x14ac:dyDescent="0.2"/>
    <row r="91" s="53" customFormat="1" ht="15.95" customHeight="1" x14ac:dyDescent="0.2"/>
    <row r="92" s="53" customFormat="1" ht="15.95" customHeight="1" x14ac:dyDescent="0.2"/>
    <row r="93" s="53" customFormat="1" ht="15.95" customHeight="1" x14ac:dyDescent="0.2"/>
    <row r="94" s="53" customFormat="1" ht="15.95" customHeight="1" x14ac:dyDescent="0.2"/>
    <row r="95" s="53" customFormat="1" ht="15.95" customHeight="1" x14ac:dyDescent="0.2"/>
    <row r="96" s="53" customFormat="1" ht="15.95" customHeight="1" x14ac:dyDescent="0.2"/>
    <row r="97" s="53" customFormat="1" ht="15.95" customHeight="1" x14ac:dyDescent="0.2"/>
    <row r="98" s="53" customFormat="1" ht="15.95" customHeight="1" x14ac:dyDescent="0.2"/>
    <row r="99" s="53" customFormat="1" ht="15.95" customHeight="1" x14ac:dyDescent="0.2"/>
    <row r="100" s="53" customFormat="1" ht="15.95" customHeight="1" x14ac:dyDescent="0.2"/>
    <row r="101" s="53" customFormat="1" ht="15.95" customHeight="1" x14ac:dyDescent="0.2"/>
    <row r="102" s="53" customFormat="1" ht="15.95" customHeight="1" x14ac:dyDescent="0.2"/>
    <row r="103" s="53" customFormat="1" ht="15.95" customHeight="1" x14ac:dyDescent="0.2"/>
    <row r="104" s="53" customFormat="1" ht="15.95" customHeight="1" x14ac:dyDescent="0.2"/>
    <row r="105" s="53" customFormat="1" ht="15.95" customHeight="1" x14ac:dyDescent="0.2"/>
    <row r="106" s="53" customFormat="1" ht="15.95" customHeight="1" x14ac:dyDescent="0.2"/>
    <row r="107" s="53" customFormat="1" ht="15.95" customHeight="1" x14ac:dyDescent="0.2"/>
    <row r="108" s="53" customFormat="1" ht="15.95" customHeight="1" x14ac:dyDescent="0.2"/>
    <row r="109" s="53" customFormat="1" ht="15.95" customHeight="1" x14ac:dyDescent="0.2"/>
    <row r="110" s="53" customFormat="1" ht="15.95" customHeight="1" x14ac:dyDescent="0.2"/>
    <row r="111" s="53" customFormat="1" ht="15.95" customHeight="1" x14ac:dyDescent="0.2"/>
    <row r="112" s="53" customFormat="1" ht="15.95" customHeight="1" x14ac:dyDescent="0.2"/>
    <row r="113" s="53" customFormat="1" ht="15.95" customHeight="1" x14ac:dyDescent="0.2"/>
    <row r="114" s="53" customFormat="1" ht="15.95" customHeight="1" x14ac:dyDescent="0.2"/>
    <row r="115" s="53" customFormat="1" ht="15.95" customHeight="1" x14ac:dyDescent="0.2"/>
    <row r="116" s="53" customFormat="1" ht="15.95" customHeight="1" x14ac:dyDescent="0.2"/>
    <row r="117" s="53" customFormat="1" ht="15.95" customHeight="1" x14ac:dyDescent="0.2"/>
    <row r="118" s="53" customFormat="1" ht="15.95" customHeight="1" x14ac:dyDescent="0.2"/>
    <row r="119" s="53" customFormat="1" ht="15.95" customHeight="1" x14ac:dyDescent="0.2"/>
    <row r="120" s="53" customFormat="1" ht="15.95" customHeight="1" x14ac:dyDescent="0.2"/>
    <row r="121" s="53" customFormat="1" ht="15.95" customHeight="1" x14ac:dyDescent="0.2"/>
    <row r="122" s="53" customFormat="1" ht="15.95" customHeight="1" x14ac:dyDescent="0.2"/>
    <row r="123" s="53" customFormat="1" ht="15.95" customHeight="1" x14ac:dyDescent="0.2"/>
    <row r="124" s="53" customFormat="1" ht="15.95" customHeight="1" x14ac:dyDescent="0.2"/>
    <row r="125" s="53" customFormat="1" ht="15.95" customHeight="1" x14ac:dyDescent="0.2"/>
    <row r="126" s="53" customFormat="1" ht="15.95" customHeight="1" x14ac:dyDescent="0.2"/>
    <row r="127" s="53" customFormat="1" ht="15.95" customHeight="1" x14ac:dyDescent="0.2"/>
    <row r="128" s="53" customFormat="1" ht="15.95" customHeight="1" x14ac:dyDescent="0.2"/>
    <row r="129" s="53" customFormat="1" ht="15.95" customHeight="1" x14ac:dyDescent="0.2"/>
    <row r="130" s="53" customFormat="1" ht="15.95" customHeight="1" x14ac:dyDescent="0.2"/>
    <row r="131" s="53" customFormat="1" ht="15.95" customHeight="1" x14ac:dyDescent="0.2"/>
    <row r="132" s="53" customFormat="1" ht="15.95" customHeight="1" x14ac:dyDescent="0.2"/>
    <row r="133" s="53" customFormat="1" ht="15.95" customHeight="1" x14ac:dyDescent="0.2"/>
    <row r="134" s="53" customFormat="1" ht="15.95" customHeight="1" x14ac:dyDescent="0.2"/>
    <row r="135" s="53" customFormat="1" ht="15.95" customHeight="1" x14ac:dyDescent="0.2"/>
    <row r="136" s="53" customFormat="1" ht="15.95" customHeight="1" x14ac:dyDescent="0.2"/>
    <row r="137" s="53" customFormat="1" ht="15.95" customHeight="1" x14ac:dyDescent="0.2"/>
    <row r="138" s="53" customFormat="1" ht="15.95" customHeight="1" x14ac:dyDescent="0.2"/>
    <row r="139" s="53" customFormat="1" ht="15.95" customHeight="1" x14ac:dyDescent="0.2"/>
    <row r="140" s="53" customFormat="1" ht="15.95" customHeight="1" x14ac:dyDescent="0.2"/>
    <row r="141" s="53" customFormat="1" ht="15.95" customHeight="1" x14ac:dyDescent="0.2"/>
    <row r="142" s="53" customFormat="1" ht="15.95" customHeight="1" x14ac:dyDescent="0.2"/>
    <row r="143" s="53" customFormat="1" ht="15.95" customHeight="1" x14ac:dyDescent="0.2"/>
    <row r="144" s="53" customFormat="1" ht="15.95" customHeight="1" x14ac:dyDescent="0.2"/>
    <row r="145" s="53" customFormat="1" ht="15.95" customHeight="1" x14ac:dyDescent="0.2"/>
    <row r="146" s="53" customFormat="1" ht="15.95" customHeight="1" x14ac:dyDescent="0.2"/>
    <row r="147" s="53" customFormat="1" ht="15.95" customHeight="1" x14ac:dyDescent="0.2"/>
    <row r="148" s="53" customFormat="1" ht="15.95" customHeight="1" x14ac:dyDescent="0.2"/>
    <row r="149" s="53" customFormat="1" ht="15.95" customHeight="1" x14ac:dyDescent="0.2"/>
    <row r="150" s="53" customFormat="1" ht="15.95" customHeight="1" x14ac:dyDescent="0.2"/>
    <row r="151" s="53" customFormat="1" ht="15.95" customHeight="1" x14ac:dyDescent="0.2"/>
    <row r="152" s="53" customFormat="1" ht="15.95" customHeight="1" x14ac:dyDescent="0.2"/>
    <row r="153" s="53" customFormat="1" ht="15.95" customHeight="1" x14ac:dyDescent="0.2"/>
    <row r="154" s="53" customFormat="1" ht="15.95" customHeight="1" x14ac:dyDescent="0.2"/>
    <row r="155" s="53" customFormat="1" ht="15.95" customHeight="1" x14ac:dyDescent="0.2"/>
    <row r="156" s="53" customFormat="1" ht="15.95" customHeight="1" x14ac:dyDescent="0.2"/>
    <row r="157" s="53" customFormat="1" ht="15.95" customHeight="1" x14ac:dyDescent="0.2"/>
    <row r="158" s="53" customFormat="1" ht="15.95" customHeight="1" x14ac:dyDescent="0.2"/>
    <row r="159" s="53" customFormat="1" ht="15.95" customHeight="1" x14ac:dyDescent="0.2"/>
    <row r="160" s="53" customFormat="1" ht="15.95" customHeight="1" x14ac:dyDescent="0.2"/>
    <row r="161" s="53" customFormat="1" ht="15.95" customHeight="1" x14ac:dyDescent="0.2"/>
    <row r="162" s="53" customFormat="1" ht="15.95" customHeight="1" x14ac:dyDescent="0.2"/>
    <row r="163" s="53" customFormat="1" ht="15.95" customHeight="1" x14ac:dyDescent="0.2"/>
    <row r="164" s="53" customFormat="1" ht="15.95" customHeight="1" x14ac:dyDescent="0.2"/>
    <row r="165" s="53" customFormat="1" ht="15.95" customHeight="1" x14ac:dyDescent="0.2"/>
    <row r="166" s="53" customFormat="1" ht="15.95" customHeight="1" x14ac:dyDescent="0.2"/>
    <row r="167" s="53" customFormat="1" ht="15.95" customHeight="1" x14ac:dyDescent="0.2"/>
    <row r="168" s="53" customFormat="1" ht="15.95" customHeight="1" x14ac:dyDescent="0.2"/>
    <row r="169" s="53" customFormat="1" ht="15.95" customHeight="1" x14ac:dyDescent="0.2"/>
    <row r="170" s="53" customFormat="1" ht="15.95" customHeight="1" x14ac:dyDescent="0.2"/>
    <row r="171" s="53" customFormat="1" ht="15.95" customHeight="1" x14ac:dyDescent="0.2"/>
    <row r="172" s="53" customFormat="1" ht="15.95" customHeight="1" x14ac:dyDescent="0.2"/>
    <row r="173" s="53" customFormat="1" ht="15.95" customHeight="1" x14ac:dyDescent="0.2"/>
    <row r="174" s="53" customFormat="1" ht="15.95" customHeight="1" x14ac:dyDescent="0.2"/>
    <row r="175" s="53" customFormat="1" ht="15.95" customHeight="1" x14ac:dyDescent="0.2"/>
    <row r="176" s="53" customFormat="1" ht="15.95" customHeight="1" x14ac:dyDescent="0.2"/>
    <row r="177" s="53" customFormat="1" ht="15.95" customHeight="1" x14ac:dyDescent="0.2"/>
    <row r="178" s="53" customFormat="1" ht="15.95" customHeight="1" x14ac:dyDescent="0.2"/>
    <row r="179" s="53" customFormat="1" ht="15.95" customHeight="1" x14ac:dyDescent="0.2"/>
    <row r="180" s="53" customFormat="1" ht="15.95" customHeight="1" x14ac:dyDescent="0.2"/>
    <row r="181" s="53" customFormat="1" ht="15.95" customHeight="1" x14ac:dyDescent="0.2"/>
    <row r="182" s="53" customFormat="1" ht="15.95" customHeight="1" x14ac:dyDescent="0.2"/>
    <row r="183" s="53" customFormat="1" ht="15.95" customHeight="1" x14ac:dyDescent="0.2"/>
    <row r="184" s="53" customFormat="1" ht="15.95" customHeight="1" x14ac:dyDescent="0.2"/>
    <row r="185" s="53" customFormat="1" ht="15.95" customHeight="1" x14ac:dyDescent="0.2"/>
    <row r="186" s="53" customFormat="1" ht="15.95" customHeight="1" x14ac:dyDescent="0.2"/>
    <row r="187" s="53" customFormat="1" ht="15.95" customHeight="1" x14ac:dyDescent="0.2"/>
    <row r="188" s="53" customFormat="1" ht="15.95" customHeight="1" x14ac:dyDescent="0.2"/>
    <row r="189" s="53" customFormat="1" ht="15.95" customHeight="1" x14ac:dyDescent="0.2"/>
    <row r="190" s="53" customFormat="1" ht="15.95" customHeight="1" x14ac:dyDescent="0.2"/>
    <row r="191" s="53" customFormat="1" ht="15.95" customHeight="1" x14ac:dyDescent="0.2"/>
    <row r="192" s="53" customFormat="1" ht="15.95" customHeight="1" x14ac:dyDescent="0.2"/>
    <row r="193" s="53" customFormat="1" ht="15.95" customHeight="1" x14ac:dyDescent="0.2"/>
    <row r="194" s="53" customFormat="1" ht="15.95" customHeight="1" x14ac:dyDescent="0.2"/>
    <row r="195" s="53" customFormat="1" ht="15.95" customHeight="1" x14ac:dyDescent="0.2"/>
    <row r="196" s="53" customFormat="1" ht="15.95" customHeight="1" x14ac:dyDescent="0.2"/>
    <row r="197" s="53" customFormat="1" ht="15.95" customHeight="1" x14ac:dyDescent="0.2"/>
    <row r="198" s="53" customFormat="1" ht="15.95" customHeight="1" x14ac:dyDescent="0.2"/>
    <row r="199" s="53" customFormat="1" ht="15.95" customHeight="1" x14ac:dyDescent="0.2"/>
    <row r="200" s="53" customFormat="1" ht="15.95" customHeight="1" x14ac:dyDescent="0.2"/>
  </sheetData>
  <mergeCells count="15">
    <mergeCell ref="G8:G9"/>
    <mergeCell ref="H8:H9"/>
    <mergeCell ref="A11:B11"/>
    <mergeCell ref="A40:J40"/>
    <mergeCell ref="A41:J41"/>
    <mergeCell ref="A3:J3"/>
    <mergeCell ref="A4:J4"/>
    <mergeCell ref="A5:D5"/>
    <mergeCell ref="A7:B9"/>
    <mergeCell ref="C7:C10"/>
    <mergeCell ref="D7:H7"/>
    <mergeCell ref="I7:J8"/>
    <mergeCell ref="D8:D9"/>
    <mergeCell ref="E8:E9"/>
    <mergeCell ref="F8:F9"/>
  </mergeCells>
  <printOptions horizontalCentered="1"/>
  <pageMargins left="0.7" right="0.7" top="0.75" bottom="0.75" header="0.3" footer="0.3"/>
  <pageSetup paperSize="9" scale="67" orientation="portrait"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5140D9-D478-48B5-BA4B-9259CA9531B6}">
  <sheetPr codeName="Tabelle29">
    <pageSetUpPr fitToPage="1"/>
  </sheetPr>
  <dimension ref="A1:O197"/>
  <sheetViews>
    <sheetView showGridLines="0" zoomScaleNormal="100" workbookViewId="0"/>
  </sheetViews>
  <sheetFormatPr baseColWidth="10" defaultColWidth="8.85546875" defaultRowHeight="15.95" customHeight="1" x14ac:dyDescent="0.2"/>
  <cols>
    <col min="1" max="1" width="6.7109375" style="53" customWidth="1"/>
    <col min="2" max="2" width="29.7109375" style="53" customWidth="1"/>
    <col min="3" max="3" width="6.7109375" style="53" customWidth="1"/>
    <col min="4" max="4" width="9.7109375" style="87" customWidth="1"/>
    <col min="5" max="10" width="9.7109375" style="120" customWidth="1"/>
    <col min="11" max="11" width="9.7109375" style="121" customWidth="1"/>
    <col min="12" max="12" width="2.140625" style="53" customWidth="1"/>
    <col min="13" max="16384" width="8.85546875" style="53"/>
  </cols>
  <sheetData>
    <row r="1" spans="1:15" customFormat="1" ht="36.75" customHeight="1" x14ac:dyDescent="0.2">
      <c r="A1" s="32"/>
      <c r="B1" s="33"/>
      <c r="C1" s="33"/>
      <c r="D1" s="33"/>
      <c r="E1" s="33"/>
      <c r="F1" s="33"/>
      <c r="G1" s="33"/>
      <c r="H1" s="33"/>
      <c r="I1" s="33"/>
      <c r="J1" s="33"/>
      <c r="K1" s="34" t="s">
        <v>38</v>
      </c>
    </row>
    <row r="2" spans="1:15" customFormat="1" ht="6.2" customHeight="1" x14ac:dyDescent="0.2">
      <c r="A2" s="35"/>
      <c r="B2" s="36"/>
      <c r="C2" s="36"/>
      <c r="D2" s="36"/>
      <c r="E2" s="36"/>
      <c r="F2" s="36"/>
      <c r="G2" s="36"/>
      <c r="H2" s="36"/>
      <c r="I2" s="36"/>
      <c r="J2" s="36"/>
      <c r="K2" s="36"/>
    </row>
    <row r="3" spans="1:15" s="39" customFormat="1" ht="24.95" customHeight="1" x14ac:dyDescent="0.2">
      <c r="A3" s="37" t="s">
        <v>362</v>
      </c>
      <c r="B3" s="38"/>
      <c r="C3" s="38"/>
      <c r="D3" s="38"/>
      <c r="E3" s="38"/>
      <c r="F3" s="38"/>
      <c r="G3" s="38"/>
      <c r="H3" s="38"/>
      <c r="I3" s="38"/>
      <c r="J3" s="38"/>
      <c r="K3" s="38"/>
    </row>
    <row r="4" spans="1:15" s="39" customFormat="1" ht="12" customHeight="1" x14ac:dyDescent="0.2">
      <c r="A4" s="40" t="s">
        <v>84</v>
      </c>
      <c r="B4" s="40"/>
      <c r="C4" s="40"/>
      <c r="D4" s="40"/>
      <c r="E4" s="40"/>
      <c r="F4" s="40"/>
      <c r="G4" s="40"/>
      <c r="H4" s="40"/>
      <c r="I4" s="40"/>
      <c r="J4" s="40"/>
      <c r="K4" s="40"/>
    </row>
    <row r="5" spans="1:15" s="39" customFormat="1" ht="12" customHeight="1" x14ac:dyDescent="0.2">
      <c r="A5" s="41" t="s">
        <v>335</v>
      </c>
      <c r="B5" s="41"/>
      <c r="C5" s="41"/>
      <c r="D5" s="41"/>
      <c r="E5" s="41"/>
      <c r="F5" s="206"/>
      <c r="G5" s="206"/>
      <c r="H5" s="206"/>
      <c r="I5" s="206"/>
      <c r="J5" s="206"/>
      <c r="K5" s="206"/>
    </row>
    <row r="6" spans="1:15" s="39" customFormat="1" ht="11.25" customHeight="1" x14ac:dyDescent="0.2">
      <c r="A6" s="186"/>
      <c r="B6" s="187"/>
      <c r="C6" s="187"/>
      <c r="D6" s="187"/>
      <c r="E6" s="187"/>
      <c r="F6" s="187"/>
      <c r="G6" s="187"/>
      <c r="H6" s="187"/>
      <c r="I6" s="187"/>
      <c r="J6" s="187"/>
    </row>
    <row r="7" spans="1:15" customFormat="1" ht="24.95" customHeight="1" x14ac:dyDescent="0.2">
      <c r="A7" s="51" t="s">
        <v>333</v>
      </c>
      <c r="B7" s="46"/>
      <c r="C7" s="46"/>
      <c r="D7" s="47" t="s">
        <v>86</v>
      </c>
      <c r="E7" s="383" t="s">
        <v>363</v>
      </c>
      <c r="F7" s="49"/>
      <c r="G7" s="49"/>
      <c r="H7" s="49"/>
      <c r="I7" s="50"/>
      <c r="J7" s="378" t="s">
        <v>359</v>
      </c>
      <c r="K7" s="379"/>
      <c r="L7" s="53"/>
      <c r="M7" s="53"/>
      <c r="N7" s="53"/>
      <c r="O7" s="53"/>
    </row>
    <row r="8" spans="1:15" ht="21.75" customHeight="1" x14ac:dyDescent="0.2">
      <c r="A8" s="54"/>
      <c r="B8" s="55"/>
      <c r="C8" s="55"/>
      <c r="D8" s="56"/>
      <c r="E8" s="57" t="s">
        <v>335</v>
      </c>
      <c r="F8" s="57" t="s">
        <v>337</v>
      </c>
      <c r="G8" s="57" t="s">
        <v>338</v>
      </c>
      <c r="H8" s="57" t="s">
        <v>339</v>
      </c>
      <c r="I8" s="57" t="s">
        <v>340</v>
      </c>
      <c r="J8" s="380"/>
      <c r="K8" s="381"/>
    </row>
    <row r="9" spans="1:15" ht="12" customHeight="1" x14ac:dyDescent="0.2">
      <c r="A9" s="54"/>
      <c r="B9" s="55"/>
      <c r="C9" s="55"/>
      <c r="D9" s="56"/>
      <c r="E9" s="60"/>
      <c r="F9" s="60"/>
      <c r="G9" s="60"/>
      <c r="H9" s="60"/>
      <c r="I9" s="60"/>
      <c r="J9" s="61" t="s">
        <v>94</v>
      </c>
      <c r="K9" s="62" t="s">
        <v>95</v>
      </c>
    </row>
    <row r="10" spans="1:15" ht="12" customHeight="1" x14ac:dyDescent="0.2">
      <c r="A10" s="63"/>
      <c r="B10" s="64"/>
      <c r="C10" s="64"/>
      <c r="D10" s="65"/>
      <c r="E10" s="66">
        <v>1</v>
      </c>
      <c r="F10" s="66">
        <v>2</v>
      </c>
      <c r="G10" s="66">
        <v>3</v>
      </c>
      <c r="H10" s="66">
        <v>4</v>
      </c>
      <c r="I10" s="66">
        <v>5</v>
      </c>
      <c r="J10" s="66">
        <v>6</v>
      </c>
      <c r="K10" s="66">
        <v>7</v>
      </c>
    </row>
    <row r="11" spans="1:15" ht="18" customHeight="1" x14ac:dyDescent="0.2">
      <c r="A11" s="243" t="s">
        <v>96</v>
      </c>
      <c r="B11" s="244"/>
      <c r="C11" s="245"/>
      <c r="D11" s="246">
        <v>100</v>
      </c>
      <c r="E11" s="250">
        <v>8364</v>
      </c>
      <c r="F11" s="295">
        <v>17091</v>
      </c>
      <c r="G11" s="295">
        <v>9873</v>
      </c>
      <c r="H11" s="295">
        <v>11137</v>
      </c>
      <c r="I11" s="249">
        <v>8527</v>
      </c>
      <c r="J11" s="250">
        <v>-163</v>
      </c>
      <c r="K11" s="251">
        <v>-1.9115749970681366</v>
      </c>
    </row>
    <row r="12" spans="1:15" ht="18" customHeight="1" x14ac:dyDescent="0.2">
      <c r="A12" s="252" t="s">
        <v>222</v>
      </c>
      <c r="B12" s="253"/>
      <c r="C12" s="253"/>
      <c r="D12" s="254"/>
      <c r="E12" s="267"/>
      <c r="F12" s="267"/>
      <c r="G12" s="267"/>
      <c r="H12" s="267"/>
      <c r="I12" s="267"/>
      <c r="J12" s="254"/>
      <c r="K12" s="255"/>
    </row>
    <row r="13" spans="1:15" ht="15.95" customHeight="1" x14ac:dyDescent="0.2">
      <c r="A13" s="256" t="s">
        <v>223</v>
      </c>
      <c r="B13" s="257"/>
      <c r="C13" s="258"/>
      <c r="D13" s="259">
        <v>32.604017216642752</v>
      </c>
      <c r="E13" s="260">
        <v>2727</v>
      </c>
      <c r="F13" s="261">
        <v>4488</v>
      </c>
      <c r="G13" s="261">
        <v>3451</v>
      </c>
      <c r="H13" s="261">
        <v>3305</v>
      </c>
      <c r="I13" s="262">
        <v>2703</v>
      </c>
      <c r="J13" s="260">
        <v>24</v>
      </c>
      <c r="K13" s="263">
        <v>0.88790233074361824</v>
      </c>
    </row>
    <row r="14" spans="1:15" ht="15.95" customHeight="1" x14ac:dyDescent="0.2">
      <c r="A14" s="256" t="s">
        <v>224</v>
      </c>
      <c r="B14" s="257"/>
      <c r="C14" s="258"/>
      <c r="D14" s="259">
        <v>50.944524151123865</v>
      </c>
      <c r="E14" s="260">
        <v>4261</v>
      </c>
      <c r="F14" s="261">
        <v>10027</v>
      </c>
      <c r="G14" s="261">
        <v>4766</v>
      </c>
      <c r="H14" s="261">
        <v>6092</v>
      </c>
      <c r="I14" s="262">
        <v>4372</v>
      </c>
      <c r="J14" s="260">
        <v>-111</v>
      </c>
      <c r="K14" s="263">
        <v>-2.5388838060384264</v>
      </c>
    </row>
    <row r="15" spans="1:15" ht="15.95" customHeight="1" x14ac:dyDescent="0.2">
      <c r="A15" s="256" t="s">
        <v>225</v>
      </c>
      <c r="B15" s="257"/>
      <c r="C15" s="258"/>
      <c r="D15" s="259">
        <v>8.8115734098517464</v>
      </c>
      <c r="E15" s="260">
        <v>737</v>
      </c>
      <c r="F15" s="261">
        <v>1625</v>
      </c>
      <c r="G15" s="261">
        <v>791</v>
      </c>
      <c r="H15" s="261">
        <v>948</v>
      </c>
      <c r="I15" s="262">
        <v>762</v>
      </c>
      <c r="J15" s="260">
        <v>-25</v>
      </c>
      <c r="K15" s="263">
        <v>-3.2808398950131235</v>
      </c>
    </row>
    <row r="16" spans="1:15" ht="15.95" customHeight="1" x14ac:dyDescent="0.2">
      <c r="A16" s="256" t="s">
        <v>226</v>
      </c>
      <c r="B16" s="257"/>
      <c r="C16" s="258"/>
      <c r="D16" s="259">
        <v>7.4725011956001914</v>
      </c>
      <c r="E16" s="260">
        <v>625</v>
      </c>
      <c r="F16" s="261">
        <v>899</v>
      </c>
      <c r="G16" s="261">
        <v>852</v>
      </c>
      <c r="H16" s="261">
        <v>772</v>
      </c>
      <c r="I16" s="262">
        <v>668</v>
      </c>
      <c r="J16" s="260">
        <v>-43</v>
      </c>
      <c r="K16" s="263">
        <v>-6.4371257485029938</v>
      </c>
    </row>
    <row r="17" spans="1:11" ht="18" customHeight="1" x14ac:dyDescent="0.2">
      <c r="A17" s="252" t="s">
        <v>233</v>
      </c>
      <c r="B17" s="253"/>
      <c r="C17" s="253"/>
      <c r="D17" s="254"/>
      <c r="E17" s="267"/>
      <c r="F17" s="267"/>
      <c r="G17" s="267"/>
      <c r="H17" s="267"/>
      <c r="I17" s="267"/>
      <c r="J17" s="254"/>
      <c r="K17" s="255"/>
    </row>
    <row r="18" spans="1:11" ht="13.5" customHeight="1" x14ac:dyDescent="0.2">
      <c r="A18" s="256">
        <v>11</v>
      </c>
      <c r="B18" s="257" t="s">
        <v>234</v>
      </c>
      <c r="C18" s="258"/>
      <c r="D18" s="259">
        <v>2.3912003825920611</v>
      </c>
      <c r="E18" s="260">
        <v>200</v>
      </c>
      <c r="F18" s="261">
        <v>382</v>
      </c>
      <c r="G18" s="261">
        <v>253</v>
      </c>
      <c r="H18" s="261">
        <v>218</v>
      </c>
      <c r="I18" s="262">
        <v>139</v>
      </c>
      <c r="J18" s="260">
        <v>61</v>
      </c>
      <c r="K18" s="263">
        <v>43.884892086330936</v>
      </c>
    </row>
    <row r="19" spans="1:11" ht="13.5" customHeight="1" x14ac:dyDescent="0.2">
      <c r="A19" s="256" t="s">
        <v>235</v>
      </c>
      <c r="B19" s="257" t="s">
        <v>236</v>
      </c>
      <c r="C19" s="258"/>
      <c r="D19" s="259">
        <v>1.7455762792922047</v>
      </c>
      <c r="E19" s="260">
        <v>146</v>
      </c>
      <c r="F19" s="261">
        <v>337</v>
      </c>
      <c r="G19" s="261">
        <v>217</v>
      </c>
      <c r="H19" s="261">
        <v>176</v>
      </c>
      <c r="I19" s="554">
        <v>95</v>
      </c>
      <c r="J19" s="260">
        <v>51</v>
      </c>
      <c r="K19" s="263">
        <v>53.684210526315788</v>
      </c>
    </row>
    <row r="20" spans="1:11" ht="13.5" customHeight="1" x14ac:dyDescent="0.2">
      <c r="A20" s="256">
        <v>12</v>
      </c>
      <c r="B20" s="257" t="s">
        <v>237</v>
      </c>
      <c r="C20" s="258"/>
      <c r="D20" s="259">
        <v>0.45432807269249165</v>
      </c>
      <c r="E20" s="552">
        <v>38</v>
      </c>
      <c r="F20" s="261">
        <v>100</v>
      </c>
      <c r="G20" s="553">
        <v>97</v>
      </c>
      <c r="H20" s="261">
        <v>160</v>
      </c>
      <c r="I20" s="554">
        <v>43</v>
      </c>
      <c r="J20" s="260">
        <v>-5</v>
      </c>
      <c r="K20" s="263">
        <v>-11.627906976744185</v>
      </c>
    </row>
    <row r="21" spans="1:11" ht="13.5" customHeight="1" x14ac:dyDescent="0.2">
      <c r="A21" s="256">
        <v>21</v>
      </c>
      <c r="B21" s="257" t="s">
        <v>238</v>
      </c>
      <c r="C21" s="258"/>
      <c r="D21" s="259">
        <v>0.25107604017216645</v>
      </c>
      <c r="E21" s="552">
        <v>21</v>
      </c>
      <c r="F21" s="553">
        <v>62</v>
      </c>
      <c r="G21" s="553">
        <v>69</v>
      </c>
      <c r="H21" s="553">
        <v>62</v>
      </c>
      <c r="I21" s="554">
        <v>14</v>
      </c>
      <c r="J21" s="260">
        <v>7</v>
      </c>
      <c r="K21" s="263">
        <v>50</v>
      </c>
    </row>
    <row r="22" spans="1:11" ht="13.5" customHeight="1" x14ac:dyDescent="0.2">
      <c r="A22" s="256">
        <v>22</v>
      </c>
      <c r="B22" s="257" t="s">
        <v>239</v>
      </c>
      <c r="C22" s="258"/>
      <c r="D22" s="259">
        <v>3.5389765662362507</v>
      </c>
      <c r="E22" s="260">
        <v>296</v>
      </c>
      <c r="F22" s="261">
        <v>1484</v>
      </c>
      <c r="G22" s="261">
        <v>466</v>
      </c>
      <c r="H22" s="261">
        <v>406</v>
      </c>
      <c r="I22" s="262">
        <v>321</v>
      </c>
      <c r="J22" s="260">
        <v>-25</v>
      </c>
      <c r="K22" s="263">
        <v>-7.7881619937694708</v>
      </c>
    </row>
    <row r="23" spans="1:11" ht="13.5" customHeight="1" x14ac:dyDescent="0.2">
      <c r="A23" s="256">
        <v>23</v>
      </c>
      <c r="B23" s="257" t="s">
        <v>240</v>
      </c>
      <c r="C23" s="258"/>
      <c r="D23" s="259">
        <v>0.63366810138689622</v>
      </c>
      <c r="E23" s="552">
        <v>53</v>
      </c>
      <c r="F23" s="261">
        <v>133</v>
      </c>
      <c r="G23" s="553">
        <v>34</v>
      </c>
      <c r="H23" s="553">
        <v>36</v>
      </c>
      <c r="I23" s="554">
        <v>41</v>
      </c>
      <c r="J23" s="260">
        <v>12</v>
      </c>
      <c r="K23" s="263">
        <v>29.26829268292683</v>
      </c>
    </row>
    <row r="24" spans="1:11" ht="13.5" customHeight="1" x14ac:dyDescent="0.2">
      <c r="A24" s="256">
        <v>24</v>
      </c>
      <c r="B24" s="257" t="s">
        <v>241</v>
      </c>
      <c r="C24" s="258"/>
      <c r="D24" s="259">
        <v>3.0607364897178382</v>
      </c>
      <c r="E24" s="260">
        <v>256</v>
      </c>
      <c r="F24" s="261">
        <v>522</v>
      </c>
      <c r="G24" s="261">
        <v>371</v>
      </c>
      <c r="H24" s="261">
        <v>388</v>
      </c>
      <c r="I24" s="262">
        <v>244</v>
      </c>
      <c r="J24" s="260">
        <v>12</v>
      </c>
      <c r="K24" s="263">
        <v>4.918032786885246</v>
      </c>
    </row>
    <row r="25" spans="1:11" ht="13.5" customHeight="1" x14ac:dyDescent="0.2">
      <c r="A25" s="256">
        <v>25</v>
      </c>
      <c r="B25" s="257" t="s">
        <v>242</v>
      </c>
      <c r="C25" s="258"/>
      <c r="D25" s="259">
        <v>3.8498326159732184</v>
      </c>
      <c r="E25" s="260">
        <v>322</v>
      </c>
      <c r="F25" s="261">
        <v>868</v>
      </c>
      <c r="G25" s="261">
        <v>423</v>
      </c>
      <c r="H25" s="261">
        <v>660</v>
      </c>
      <c r="I25" s="262">
        <v>378</v>
      </c>
      <c r="J25" s="260">
        <v>-56</v>
      </c>
      <c r="K25" s="263">
        <v>-14.814814814814815</v>
      </c>
    </row>
    <row r="26" spans="1:11" ht="13.5" customHeight="1" x14ac:dyDescent="0.2">
      <c r="A26" s="256">
        <v>26</v>
      </c>
      <c r="B26" s="257" t="s">
        <v>243</v>
      </c>
      <c r="C26" s="258"/>
      <c r="D26" s="259">
        <v>1.4108082257293162</v>
      </c>
      <c r="E26" s="260">
        <v>118</v>
      </c>
      <c r="F26" s="261">
        <v>516</v>
      </c>
      <c r="G26" s="261">
        <v>179</v>
      </c>
      <c r="H26" s="261">
        <v>292</v>
      </c>
      <c r="I26" s="262">
        <v>160</v>
      </c>
      <c r="J26" s="260">
        <v>-42</v>
      </c>
      <c r="K26" s="263">
        <v>-26.25</v>
      </c>
    </row>
    <row r="27" spans="1:11" ht="13.5" customHeight="1" x14ac:dyDescent="0.2">
      <c r="A27" s="256">
        <v>27</v>
      </c>
      <c r="B27" s="257" t="s">
        <v>244</v>
      </c>
      <c r="C27" s="258"/>
      <c r="D27" s="259">
        <v>1.4108082257293162</v>
      </c>
      <c r="E27" s="260">
        <v>118</v>
      </c>
      <c r="F27" s="261">
        <v>314</v>
      </c>
      <c r="G27" s="261">
        <v>104</v>
      </c>
      <c r="H27" s="261">
        <v>163</v>
      </c>
      <c r="I27" s="554">
        <v>94</v>
      </c>
      <c r="J27" s="260">
        <v>24</v>
      </c>
      <c r="K27" s="263">
        <v>25.531914893617021</v>
      </c>
    </row>
    <row r="28" spans="1:11" ht="13.5" customHeight="1" x14ac:dyDescent="0.2">
      <c r="A28" s="256">
        <v>28</v>
      </c>
      <c r="B28" s="257" t="s">
        <v>245</v>
      </c>
      <c r="C28" s="258"/>
      <c r="D28" s="259">
        <v>0.14347202295552366</v>
      </c>
      <c r="E28" s="552">
        <v>12</v>
      </c>
      <c r="F28" s="553">
        <v>17</v>
      </c>
      <c r="G28" s="553">
        <v>20</v>
      </c>
      <c r="H28" s="553">
        <v>30</v>
      </c>
      <c r="I28" s="554">
        <v>21</v>
      </c>
      <c r="J28" s="260">
        <v>-9</v>
      </c>
      <c r="K28" s="263">
        <v>-42.857142857142854</v>
      </c>
    </row>
    <row r="29" spans="1:11" ht="13.5" customHeight="1" x14ac:dyDescent="0.2">
      <c r="A29" s="256">
        <v>29</v>
      </c>
      <c r="B29" s="257" t="s">
        <v>246</v>
      </c>
      <c r="C29" s="258"/>
      <c r="D29" s="259">
        <v>5.6432329029172648</v>
      </c>
      <c r="E29" s="260">
        <v>472</v>
      </c>
      <c r="F29" s="261">
        <v>584</v>
      </c>
      <c r="G29" s="261">
        <v>588</v>
      </c>
      <c r="H29" s="261">
        <v>591</v>
      </c>
      <c r="I29" s="262">
        <v>470</v>
      </c>
      <c r="J29" s="260">
        <v>2</v>
      </c>
      <c r="K29" s="263">
        <v>0.42553191489361702</v>
      </c>
    </row>
    <row r="30" spans="1:11" ht="13.5" customHeight="1" x14ac:dyDescent="0.2">
      <c r="A30" s="256" t="s">
        <v>247</v>
      </c>
      <c r="B30" s="257" t="s">
        <v>248</v>
      </c>
      <c r="C30" s="258"/>
      <c r="D30" s="259" t="s">
        <v>547</v>
      </c>
      <c r="E30" s="260" t="s">
        <v>547</v>
      </c>
      <c r="F30" s="261">
        <v>307</v>
      </c>
      <c r="G30" s="261">
        <v>251</v>
      </c>
      <c r="H30" s="261">
        <v>318</v>
      </c>
      <c r="I30" s="262">
        <v>256</v>
      </c>
      <c r="J30" s="260" t="s">
        <v>547</v>
      </c>
      <c r="K30" s="263" t="s">
        <v>547</v>
      </c>
    </row>
    <row r="31" spans="1:11" ht="13.5" customHeight="1" x14ac:dyDescent="0.2">
      <c r="A31" s="256" t="s">
        <v>249</v>
      </c>
      <c r="B31" s="257" t="s">
        <v>250</v>
      </c>
      <c r="C31" s="258"/>
      <c r="D31" s="259">
        <v>3.2161645145863225</v>
      </c>
      <c r="E31" s="260">
        <v>269</v>
      </c>
      <c r="F31" s="261">
        <v>265</v>
      </c>
      <c r="G31" s="261">
        <v>333</v>
      </c>
      <c r="H31" s="261">
        <v>270</v>
      </c>
      <c r="I31" s="262" t="s">
        <v>547</v>
      </c>
      <c r="J31" s="260" t="s">
        <v>547</v>
      </c>
      <c r="K31" s="263" t="s">
        <v>547</v>
      </c>
    </row>
    <row r="32" spans="1:11" ht="13.5" customHeight="1" x14ac:dyDescent="0.2">
      <c r="A32" s="256">
        <v>31</v>
      </c>
      <c r="B32" s="257" t="s">
        <v>251</v>
      </c>
      <c r="C32" s="258"/>
      <c r="D32" s="259">
        <v>0.46628407460545196</v>
      </c>
      <c r="E32" s="552">
        <v>39</v>
      </c>
      <c r="F32" s="553">
        <v>62</v>
      </c>
      <c r="G32" s="553">
        <v>62</v>
      </c>
      <c r="H32" s="553">
        <v>55</v>
      </c>
      <c r="I32" s="554">
        <v>51</v>
      </c>
      <c r="J32" s="260">
        <v>-12</v>
      </c>
      <c r="K32" s="263">
        <v>-23.529411764705884</v>
      </c>
    </row>
    <row r="33" spans="1:11" ht="13.5" customHeight="1" x14ac:dyDescent="0.2">
      <c r="A33" s="256">
        <v>32</v>
      </c>
      <c r="B33" s="257" t="s">
        <v>252</v>
      </c>
      <c r="C33" s="258"/>
      <c r="D33" s="259">
        <v>1.4347202295552368</v>
      </c>
      <c r="E33" s="260">
        <v>120</v>
      </c>
      <c r="F33" s="261">
        <v>323</v>
      </c>
      <c r="G33" s="261">
        <v>327</v>
      </c>
      <c r="H33" s="261">
        <v>291</v>
      </c>
      <c r="I33" s="262">
        <v>140</v>
      </c>
      <c r="J33" s="260">
        <v>-20</v>
      </c>
      <c r="K33" s="263">
        <v>-14.285714285714286</v>
      </c>
    </row>
    <row r="34" spans="1:11" ht="13.5" customHeight="1" x14ac:dyDescent="0.2">
      <c r="A34" s="256">
        <v>33</v>
      </c>
      <c r="B34" s="257" t="s">
        <v>253</v>
      </c>
      <c r="C34" s="258"/>
      <c r="D34" s="259">
        <v>1.4347202295552368</v>
      </c>
      <c r="E34" s="260">
        <v>120</v>
      </c>
      <c r="F34" s="261">
        <v>392</v>
      </c>
      <c r="G34" s="261">
        <v>255</v>
      </c>
      <c r="H34" s="261">
        <v>299</v>
      </c>
      <c r="I34" s="262">
        <v>102</v>
      </c>
      <c r="J34" s="260">
        <v>18</v>
      </c>
      <c r="K34" s="263">
        <v>17.647058823529413</v>
      </c>
    </row>
    <row r="35" spans="1:11" ht="13.5" customHeight="1" x14ac:dyDescent="0.2">
      <c r="A35" s="256">
        <v>34</v>
      </c>
      <c r="B35" s="257" t="s">
        <v>254</v>
      </c>
      <c r="C35" s="258"/>
      <c r="D35" s="259">
        <v>2.187948350071736</v>
      </c>
      <c r="E35" s="260">
        <v>183</v>
      </c>
      <c r="F35" s="261">
        <v>428</v>
      </c>
      <c r="G35" s="261">
        <v>276</v>
      </c>
      <c r="H35" s="261">
        <v>320</v>
      </c>
      <c r="I35" s="262">
        <v>185</v>
      </c>
      <c r="J35" s="260">
        <v>-2</v>
      </c>
      <c r="K35" s="263">
        <v>-1.0810810810810811</v>
      </c>
    </row>
    <row r="36" spans="1:11" ht="13.5" customHeight="1" x14ac:dyDescent="0.2">
      <c r="A36" s="256">
        <v>41</v>
      </c>
      <c r="B36" s="257" t="s">
        <v>255</v>
      </c>
      <c r="C36" s="258"/>
      <c r="D36" s="259">
        <v>0.54997608799617403</v>
      </c>
      <c r="E36" s="552">
        <v>46</v>
      </c>
      <c r="F36" s="553">
        <v>86</v>
      </c>
      <c r="G36" s="553">
        <v>47</v>
      </c>
      <c r="H36" s="553">
        <v>62</v>
      </c>
      <c r="I36" s="554">
        <v>47</v>
      </c>
      <c r="J36" s="260">
        <v>-1</v>
      </c>
      <c r="K36" s="263">
        <v>-2.1276595744680851</v>
      </c>
    </row>
    <row r="37" spans="1:11" ht="13.5" customHeight="1" x14ac:dyDescent="0.2">
      <c r="A37" s="256">
        <v>42</v>
      </c>
      <c r="B37" s="257" t="s">
        <v>256</v>
      </c>
      <c r="C37" s="258"/>
      <c r="D37" s="259">
        <v>0.23912003825920611</v>
      </c>
      <c r="E37" s="552">
        <v>20</v>
      </c>
      <c r="F37" s="553">
        <v>50</v>
      </c>
      <c r="G37" s="553">
        <v>39</v>
      </c>
      <c r="H37" s="553">
        <v>27</v>
      </c>
      <c r="I37" s="554">
        <v>28</v>
      </c>
      <c r="J37" s="260">
        <v>-8</v>
      </c>
      <c r="K37" s="263">
        <v>-28.571428571428573</v>
      </c>
    </row>
    <row r="38" spans="1:11" ht="13.5" customHeight="1" x14ac:dyDescent="0.2">
      <c r="A38" s="256">
        <v>43</v>
      </c>
      <c r="B38" s="257" t="s">
        <v>257</v>
      </c>
      <c r="C38" s="258"/>
      <c r="D38" s="259">
        <v>0.98039215686274506</v>
      </c>
      <c r="E38" s="552">
        <v>82</v>
      </c>
      <c r="F38" s="261">
        <v>269</v>
      </c>
      <c r="G38" s="553">
        <v>90</v>
      </c>
      <c r="H38" s="261">
        <v>103</v>
      </c>
      <c r="I38" s="554">
        <v>64</v>
      </c>
      <c r="J38" s="260">
        <v>18</v>
      </c>
      <c r="K38" s="263">
        <v>28.125</v>
      </c>
    </row>
    <row r="39" spans="1:11" ht="13.5" customHeight="1" x14ac:dyDescent="0.2">
      <c r="A39" s="256">
        <v>51</v>
      </c>
      <c r="B39" s="257" t="s">
        <v>258</v>
      </c>
      <c r="C39" s="258"/>
      <c r="D39" s="259">
        <v>10.772357723577235</v>
      </c>
      <c r="E39" s="260">
        <v>901</v>
      </c>
      <c r="F39" s="261">
        <v>1548</v>
      </c>
      <c r="G39" s="261">
        <v>854</v>
      </c>
      <c r="H39" s="261">
        <v>1012</v>
      </c>
      <c r="I39" s="262">
        <v>925</v>
      </c>
      <c r="J39" s="260">
        <v>-24</v>
      </c>
      <c r="K39" s="263">
        <v>-2.5945945945945947</v>
      </c>
    </row>
    <row r="40" spans="1:11" ht="13.5" customHeight="1" x14ac:dyDescent="0.2">
      <c r="A40" s="256" t="s">
        <v>259</v>
      </c>
      <c r="B40" s="257" t="s">
        <v>260</v>
      </c>
      <c r="C40" s="258"/>
      <c r="D40" s="259">
        <v>10.18651362984218</v>
      </c>
      <c r="E40" s="260">
        <v>852</v>
      </c>
      <c r="F40" s="261">
        <v>1389</v>
      </c>
      <c r="G40" s="261">
        <v>786</v>
      </c>
      <c r="H40" s="261">
        <v>933</v>
      </c>
      <c r="I40" s="262">
        <v>837</v>
      </c>
      <c r="J40" s="260">
        <v>15</v>
      </c>
      <c r="K40" s="263">
        <v>1.7921146953405018</v>
      </c>
    </row>
    <row r="41" spans="1:11" ht="13.5" customHeight="1" x14ac:dyDescent="0.2">
      <c r="A41" s="256"/>
      <c r="B41" s="257" t="s">
        <v>261</v>
      </c>
      <c r="C41" s="258"/>
      <c r="D41" s="259">
        <v>8.5126733620277371</v>
      </c>
      <c r="E41" s="260">
        <v>712</v>
      </c>
      <c r="F41" s="261">
        <v>1270</v>
      </c>
      <c r="G41" s="261">
        <v>714</v>
      </c>
      <c r="H41" s="261">
        <v>827</v>
      </c>
      <c r="I41" s="262">
        <v>724</v>
      </c>
      <c r="J41" s="260">
        <v>-12</v>
      </c>
      <c r="K41" s="263">
        <v>-1.6574585635359116</v>
      </c>
    </row>
    <row r="42" spans="1:11" ht="13.5" customHeight="1" x14ac:dyDescent="0.2">
      <c r="A42" s="256">
        <v>52</v>
      </c>
      <c r="B42" s="257" t="s">
        <v>262</v>
      </c>
      <c r="C42" s="258"/>
      <c r="D42" s="259">
        <v>5.87039693926351</v>
      </c>
      <c r="E42" s="260">
        <v>491</v>
      </c>
      <c r="F42" s="261">
        <v>1013</v>
      </c>
      <c r="G42" s="261">
        <v>614</v>
      </c>
      <c r="H42" s="261">
        <v>707</v>
      </c>
      <c r="I42" s="262">
        <v>491</v>
      </c>
      <c r="J42" s="260">
        <v>0</v>
      </c>
      <c r="K42" s="263">
        <v>0</v>
      </c>
    </row>
    <row r="43" spans="1:11" ht="13.5" customHeight="1" x14ac:dyDescent="0.2">
      <c r="A43" s="256" t="s">
        <v>263</v>
      </c>
      <c r="B43" s="257" t="s">
        <v>264</v>
      </c>
      <c r="C43" s="258"/>
      <c r="D43" s="259">
        <v>4.5671927307508371</v>
      </c>
      <c r="E43" s="260">
        <v>382</v>
      </c>
      <c r="F43" s="261">
        <v>852</v>
      </c>
      <c r="G43" s="261">
        <v>492</v>
      </c>
      <c r="H43" s="261">
        <v>536</v>
      </c>
      <c r="I43" s="262">
        <v>402</v>
      </c>
      <c r="J43" s="260">
        <v>-20</v>
      </c>
      <c r="K43" s="263">
        <v>-4.9751243781094523</v>
      </c>
    </row>
    <row r="44" spans="1:11" ht="13.5" customHeight="1" x14ac:dyDescent="0.2">
      <c r="A44" s="256">
        <v>53</v>
      </c>
      <c r="B44" s="257" t="s">
        <v>265</v>
      </c>
      <c r="C44" s="258"/>
      <c r="D44" s="259">
        <v>0.56193208990913435</v>
      </c>
      <c r="E44" s="552">
        <v>47</v>
      </c>
      <c r="F44" s="261">
        <v>105</v>
      </c>
      <c r="G44" s="553">
        <v>69</v>
      </c>
      <c r="H44" s="553">
        <v>89</v>
      </c>
      <c r="I44" s="554">
        <v>84</v>
      </c>
      <c r="J44" s="260">
        <v>-37</v>
      </c>
      <c r="K44" s="263">
        <v>-44.047619047619051</v>
      </c>
    </row>
    <row r="45" spans="1:11" ht="13.5" customHeight="1" x14ac:dyDescent="0.2">
      <c r="A45" s="256" t="s">
        <v>266</v>
      </c>
      <c r="B45" s="257" t="s">
        <v>267</v>
      </c>
      <c r="C45" s="258"/>
      <c r="D45" s="259">
        <v>0.56193208990913435</v>
      </c>
      <c r="E45" s="552">
        <v>47</v>
      </c>
      <c r="F45" s="261">
        <v>103</v>
      </c>
      <c r="G45" s="553">
        <v>65</v>
      </c>
      <c r="H45" s="553">
        <v>86</v>
      </c>
      <c r="I45" s="554">
        <v>82</v>
      </c>
      <c r="J45" s="260">
        <v>-35</v>
      </c>
      <c r="K45" s="263">
        <v>-42.68292682926829</v>
      </c>
    </row>
    <row r="46" spans="1:11" ht="13.5" customHeight="1" x14ac:dyDescent="0.2">
      <c r="A46" s="256">
        <v>54</v>
      </c>
      <c r="B46" s="257" t="s">
        <v>268</v>
      </c>
      <c r="C46" s="258"/>
      <c r="D46" s="259">
        <v>2.6064084170253468</v>
      </c>
      <c r="E46" s="260">
        <v>218</v>
      </c>
      <c r="F46" s="261">
        <v>238</v>
      </c>
      <c r="G46" s="261">
        <v>268</v>
      </c>
      <c r="H46" s="261">
        <v>292</v>
      </c>
      <c r="I46" s="262">
        <v>227</v>
      </c>
      <c r="J46" s="260">
        <v>-9</v>
      </c>
      <c r="K46" s="263">
        <v>-3.9647577092511015</v>
      </c>
    </row>
    <row r="47" spans="1:11" ht="13.5" customHeight="1" x14ac:dyDescent="0.2">
      <c r="A47" s="256">
        <v>61</v>
      </c>
      <c r="B47" s="257" t="s">
        <v>269</v>
      </c>
      <c r="C47" s="258"/>
      <c r="D47" s="259">
        <v>2.462936394069823</v>
      </c>
      <c r="E47" s="260">
        <v>206</v>
      </c>
      <c r="F47" s="261">
        <v>378</v>
      </c>
      <c r="G47" s="261">
        <v>423</v>
      </c>
      <c r="H47" s="261">
        <v>257</v>
      </c>
      <c r="I47" s="262">
        <v>199</v>
      </c>
      <c r="J47" s="260">
        <v>7</v>
      </c>
      <c r="K47" s="263">
        <v>3.5175879396984926</v>
      </c>
    </row>
    <row r="48" spans="1:11" ht="13.5" customHeight="1" x14ac:dyDescent="0.2">
      <c r="A48" s="256">
        <v>62</v>
      </c>
      <c r="B48" s="257" t="s">
        <v>270</v>
      </c>
      <c r="C48" s="258"/>
      <c r="D48" s="259">
        <v>10.868005738880917</v>
      </c>
      <c r="E48" s="260">
        <v>909</v>
      </c>
      <c r="F48" s="261">
        <v>1140</v>
      </c>
      <c r="G48" s="261">
        <v>773</v>
      </c>
      <c r="H48" s="261">
        <v>817</v>
      </c>
      <c r="I48" s="262">
        <v>950</v>
      </c>
      <c r="J48" s="260">
        <v>-41</v>
      </c>
      <c r="K48" s="263">
        <v>-4.3157894736842106</v>
      </c>
    </row>
    <row r="49" spans="1:11" ht="13.5" customHeight="1" x14ac:dyDescent="0.2">
      <c r="A49" s="256">
        <v>63</v>
      </c>
      <c r="B49" s="257" t="s">
        <v>271</v>
      </c>
      <c r="C49" s="258"/>
      <c r="D49" s="259">
        <v>4.7704447632711622</v>
      </c>
      <c r="E49" s="260">
        <v>399</v>
      </c>
      <c r="F49" s="261">
        <v>553</v>
      </c>
      <c r="G49" s="261">
        <v>626</v>
      </c>
      <c r="H49" s="261">
        <v>481</v>
      </c>
      <c r="I49" s="262">
        <v>365</v>
      </c>
      <c r="J49" s="260">
        <v>34</v>
      </c>
      <c r="K49" s="263">
        <v>9.3150684931506849</v>
      </c>
    </row>
    <row r="50" spans="1:11" ht="13.5" customHeight="1" x14ac:dyDescent="0.2">
      <c r="A50" s="256" t="s">
        <v>272</v>
      </c>
      <c r="B50" s="257" t="s">
        <v>273</v>
      </c>
      <c r="C50" s="258"/>
      <c r="D50" s="259">
        <v>0.78909612625538017</v>
      </c>
      <c r="E50" s="552">
        <v>66</v>
      </c>
      <c r="F50" s="261">
        <v>100</v>
      </c>
      <c r="G50" s="261">
        <v>114</v>
      </c>
      <c r="H50" s="261">
        <v>100</v>
      </c>
      <c r="I50" s="554">
        <v>63</v>
      </c>
      <c r="J50" s="260">
        <v>3</v>
      </c>
      <c r="K50" s="263">
        <v>4.7619047619047619</v>
      </c>
    </row>
    <row r="51" spans="1:11" ht="13.5" customHeight="1" x14ac:dyDescent="0.2">
      <c r="A51" s="256" t="s">
        <v>274</v>
      </c>
      <c r="B51" s="257" t="s">
        <v>275</v>
      </c>
      <c r="C51" s="258"/>
      <c r="D51" s="259">
        <v>3.7183165949306551</v>
      </c>
      <c r="E51" s="260">
        <v>311</v>
      </c>
      <c r="F51" s="261">
        <v>417</v>
      </c>
      <c r="G51" s="261">
        <v>483</v>
      </c>
      <c r="H51" s="261">
        <v>362</v>
      </c>
      <c r="I51" s="262">
        <v>282</v>
      </c>
      <c r="J51" s="260">
        <v>29</v>
      </c>
      <c r="K51" s="263">
        <v>10.283687943262411</v>
      </c>
    </row>
    <row r="52" spans="1:11" ht="13.5" customHeight="1" x14ac:dyDescent="0.2">
      <c r="A52" s="256">
        <v>71</v>
      </c>
      <c r="B52" s="257" t="s">
        <v>276</v>
      </c>
      <c r="C52" s="258"/>
      <c r="D52" s="259">
        <v>7.4485891917742704</v>
      </c>
      <c r="E52" s="260">
        <v>623</v>
      </c>
      <c r="F52" s="261">
        <v>1402</v>
      </c>
      <c r="G52" s="261">
        <v>668</v>
      </c>
      <c r="H52" s="261">
        <v>908</v>
      </c>
      <c r="I52" s="262">
        <v>655</v>
      </c>
      <c r="J52" s="260">
        <v>-32</v>
      </c>
      <c r="K52" s="263">
        <v>-4.885496183206107</v>
      </c>
    </row>
    <row r="53" spans="1:11" ht="13.5" customHeight="1" x14ac:dyDescent="0.2">
      <c r="A53" s="256" t="s">
        <v>277</v>
      </c>
      <c r="B53" s="257" t="s">
        <v>278</v>
      </c>
      <c r="C53" s="258"/>
      <c r="D53" s="259">
        <v>1.9966523194643711</v>
      </c>
      <c r="E53" s="260">
        <v>167</v>
      </c>
      <c r="F53" s="261">
        <v>657</v>
      </c>
      <c r="G53" s="261">
        <v>159</v>
      </c>
      <c r="H53" s="261">
        <v>246</v>
      </c>
      <c r="I53" s="262">
        <v>156</v>
      </c>
      <c r="J53" s="260">
        <v>11</v>
      </c>
      <c r="K53" s="263">
        <v>7.0512820512820511</v>
      </c>
    </row>
    <row r="54" spans="1:11" ht="13.5" customHeight="1" x14ac:dyDescent="0.2">
      <c r="A54" s="256" t="s">
        <v>279</v>
      </c>
      <c r="B54" s="257" t="s">
        <v>280</v>
      </c>
      <c r="C54" s="258"/>
      <c r="D54" s="259">
        <v>4.555236728837877</v>
      </c>
      <c r="E54" s="260">
        <v>381</v>
      </c>
      <c r="F54" s="261">
        <v>640</v>
      </c>
      <c r="G54" s="261">
        <v>441</v>
      </c>
      <c r="H54" s="261">
        <v>551</v>
      </c>
      <c r="I54" s="262">
        <v>427</v>
      </c>
      <c r="J54" s="260">
        <v>-46</v>
      </c>
      <c r="K54" s="263">
        <v>-10.772833723653395</v>
      </c>
    </row>
    <row r="55" spans="1:11" ht="13.5" customHeight="1" x14ac:dyDescent="0.2">
      <c r="A55" s="256">
        <v>72</v>
      </c>
      <c r="B55" s="257" t="s">
        <v>281</v>
      </c>
      <c r="C55" s="258"/>
      <c r="D55" s="259">
        <v>1.9607843137254901</v>
      </c>
      <c r="E55" s="260">
        <v>164</v>
      </c>
      <c r="F55" s="261">
        <v>404</v>
      </c>
      <c r="G55" s="261">
        <v>165</v>
      </c>
      <c r="H55" s="261">
        <v>247</v>
      </c>
      <c r="I55" s="262">
        <v>151</v>
      </c>
      <c r="J55" s="260">
        <v>13</v>
      </c>
      <c r="K55" s="263">
        <v>8.6092715231788084</v>
      </c>
    </row>
    <row r="56" spans="1:11" ht="13.5" customHeight="1" x14ac:dyDescent="0.2">
      <c r="A56" s="256" t="s">
        <v>282</v>
      </c>
      <c r="B56" s="257" t="s">
        <v>283</v>
      </c>
      <c r="C56" s="258"/>
      <c r="D56" s="259">
        <v>0.62171209947393591</v>
      </c>
      <c r="E56" s="552">
        <v>52</v>
      </c>
      <c r="F56" s="261">
        <v>169</v>
      </c>
      <c r="G56" s="553">
        <v>60</v>
      </c>
      <c r="H56" s="261">
        <v>105</v>
      </c>
      <c r="I56" s="554">
        <v>58</v>
      </c>
      <c r="J56" s="260">
        <v>-6</v>
      </c>
      <c r="K56" s="263">
        <v>-10.344827586206897</v>
      </c>
    </row>
    <row r="57" spans="1:11" ht="13.5" customHeight="1" x14ac:dyDescent="0.2">
      <c r="A57" s="256" t="s">
        <v>284</v>
      </c>
      <c r="B57" s="257" t="s">
        <v>285</v>
      </c>
      <c r="C57" s="258"/>
      <c r="D57" s="259">
        <v>0.99234815877570537</v>
      </c>
      <c r="E57" s="552">
        <v>83</v>
      </c>
      <c r="F57" s="261">
        <v>162</v>
      </c>
      <c r="G57" s="553">
        <v>84</v>
      </c>
      <c r="H57" s="261">
        <v>105</v>
      </c>
      <c r="I57" s="554">
        <v>67</v>
      </c>
      <c r="J57" s="260">
        <v>16</v>
      </c>
      <c r="K57" s="263">
        <v>23.880597014925375</v>
      </c>
    </row>
    <row r="58" spans="1:11" ht="13.5" customHeight="1" x14ac:dyDescent="0.2">
      <c r="A58" s="256">
        <v>73</v>
      </c>
      <c r="B58" s="257" t="s">
        <v>286</v>
      </c>
      <c r="C58" s="258"/>
      <c r="D58" s="259">
        <v>1.8053562888570063</v>
      </c>
      <c r="E58" s="260">
        <v>151</v>
      </c>
      <c r="F58" s="261">
        <v>297</v>
      </c>
      <c r="G58" s="261">
        <v>136</v>
      </c>
      <c r="H58" s="261">
        <v>194</v>
      </c>
      <c r="I58" s="262">
        <v>185</v>
      </c>
      <c r="J58" s="260">
        <v>-34</v>
      </c>
      <c r="K58" s="263">
        <v>-18.378378378378379</v>
      </c>
    </row>
    <row r="59" spans="1:11" ht="13.5" customHeight="1" x14ac:dyDescent="0.2">
      <c r="A59" s="256" t="s">
        <v>287</v>
      </c>
      <c r="B59" s="257" t="s">
        <v>288</v>
      </c>
      <c r="C59" s="258"/>
      <c r="D59" s="259">
        <v>1.5064562410329985</v>
      </c>
      <c r="E59" s="260">
        <v>126</v>
      </c>
      <c r="F59" s="261">
        <v>237</v>
      </c>
      <c r="G59" s="261">
        <v>117</v>
      </c>
      <c r="H59" s="261">
        <v>167</v>
      </c>
      <c r="I59" s="262">
        <v>160</v>
      </c>
      <c r="J59" s="260">
        <v>-34</v>
      </c>
      <c r="K59" s="263">
        <v>-21.25</v>
      </c>
    </row>
    <row r="60" spans="1:11" ht="13.5" customHeight="1" x14ac:dyDescent="0.2">
      <c r="A60" s="256">
        <v>81</v>
      </c>
      <c r="B60" s="257" t="s">
        <v>289</v>
      </c>
      <c r="C60" s="258"/>
      <c r="D60" s="259">
        <v>7.6040172166427551</v>
      </c>
      <c r="E60" s="260">
        <v>636</v>
      </c>
      <c r="F60" s="261">
        <v>1125</v>
      </c>
      <c r="G60" s="261">
        <v>562</v>
      </c>
      <c r="H60" s="261">
        <v>776</v>
      </c>
      <c r="I60" s="262">
        <v>704</v>
      </c>
      <c r="J60" s="260">
        <v>-68</v>
      </c>
      <c r="K60" s="263">
        <v>-9.6590909090909083</v>
      </c>
    </row>
    <row r="61" spans="1:11" ht="13.5" customHeight="1" x14ac:dyDescent="0.2">
      <c r="A61" s="256" t="s">
        <v>290</v>
      </c>
      <c r="B61" s="257" t="s">
        <v>291</v>
      </c>
      <c r="C61" s="258"/>
      <c r="D61" s="259">
        <v>1.9966523194643711</v>
      </c>
      <c r="E61" s="260">
        <v>167</v>
      </c>
      <c r="F61" s="261">
        <v>441</v>
      </c>
      <c r="G61" s="261">
        <v>172</v>
      </c>
      <c r="H61" s="261">
        <v>257</v>
      </c>
      <c r="I61" s="262">
        <v>202</v>
      </c>
      <c r="J61" s="260">
        <v>-35</v>
      </c>
      <c r="K61" s="263">
        <v>-17.326732673267326</v>
      </c>
    </row>
    <row r="62" spans="1:11" ht="13.5" customHeight="1" x14ac:dyDescent="0.2">
      <c r="A62" s="256" t="s">
        <v>292</v>
      </c>
      <c r="B62" s="257" t="s">
        <v>364</v>
      </c>
      <c r="C62" s="258"/>
      <c r="D62" s="259">
        <v>2.9172644667623149</v>
      </c>
      <c r="E62" s="260">
        <v>244</v>
      </c>
      <c r="F62" s="261">
        <v>484</v>
      </c>
      <c r="G62" s="261">
        <v>208</v>
      </c>
      <c r="H62" s="261">
        <v>271</v>
      </c>
      <c r="I62" s="262">
        <v>238</v>
      </c>
      <c r="J62" s="260">
        <v>6</v>
      </c>
      <c r="K62" s="263">
        <v>2.5210084033613445</v>
      </c>
    </row>
    <row r="63" spans="1:11" ht="13.5" customHeight="1" x14ac:dyDescent="0.2">
      <c r="A63" s="256" t="s">
        <v>294</v>
      </c>
      <c r="B63" s="257" t="s">
        <v>295</v>
      </c>
      <c r="C63" s="258"/>
      <c r="D63" s="259">
        <v>0.69344811095169778</v>
      </c>
      <c r="E63" s="552">
        <v>58</v>
      </c>
      <c r="F63" s="553">
        <v>59</v>
      </c>
      <c r="G63" s="553">
        <v>57</v>
      </c>
      <c r="H63" s="553">
        <v>91</v>
      </c>
      <c r="I63" s="554">
        <v>77</v>
      </c>
      <c r="J63" s="260">
        <v>-19</v>
      </c>
      <c r="K63" s="263">
        <v>-24.675324675324674</v>
      </c>
    </row>
    <row r="64" spans="1:11" ht="13.5" customHeight="1" x14ac:dyDescent="0.2">
      <c r="A64" s="256" t="s">
        <v>296</v>
      </c>
      <c r="B64" s="257" t="s">
        <v>297</v>
      </c>
      <c r="C64" s="258"/>
      <c r="D64" s="259">
        <v>1.0043041606886658</v>
      </c>
      <c r="E64" s="552">
        <v>84</v>
      </c>
      <c r="F64" s="553">
        <v>68</v>
      </c>
      <c r="G64" s="553">
        <v>48</v>
      </c>
      <c r="H64" s="553">
        <v>82</v>
      </c>
      <c r="I64" s="554">
        <v>80</v>
      </c>
      <c r="J64" s="260">
        <v>4</v>
      </c>
      <c r="K64" s="263">
        <v>5</v>
      </c>
    </row>
    <row r="65" spans="1:11" ht="13.5" customHeight="1" x14ac:dyDescent="0.2">
      <c r="A65" s="256">
        <v>82</v>
      </c>
      <c r="B65" s="257" t="s">
        <v>298</v>
      </c>
      <c r="C65" s="258"/>
      <c r="D65" s="259">
        <v>3.6465805834528933</v>
      </c>
      <c r="E65" s="260">
        <v>305</v>
      </c>
      <c r="F65" s="261">
        <v>559</v>
      </c>
      <c r="G65" s="261">
        <v>289</v>
      </c>
      <c r="H65" s="261">
        <v>323</v>
      </c>
      <c r="I65" s="262">
        <v>277</v>
      </c>
      <c r="J65" s="260">
        <v>28</v>
      </c>
      <c r="K65" s="263">
        <v>10.108303249097473</v>
      </c>
    </row>
    <row r="66" spans="1:11" ht="13.5" customHeight="1" x14ac:dyDescent="0.2">
      <c r="A66" s="256" t="s">
        <v>299</v>
      </c>
      <c r="B66" s="257" t="s">
        <v>548</v>
      </c>
      <c r="C66" s="258"/>
      <c r="D66" s="259">
        <v>2.5705404112864656</v>
      </c>
      <c r="E66" s="260">
        <v>215</v>
      </c>
      <c r="F66" s="261">
        <v>380</v>
      </c>
      <c r="G66" s="261">
        <v>209</v>
      </c>
      <c r="H66" s="261">
        <v>220</v>
      </c>
      <c r="I66" s="262">
        <v>187</v>
      </c>
      <c r="J66" s="260">
        <v>28</v>
      </c>
      <c r="K66" s="263">
        <v>14.973262032085561</v>
      </c>
    </row>
    <row r="67" spans="1:11" ht="13.5" customHeight="1" x14ac:dyDescent="0.2">
      <c r="A67" s="256" t="s">
        <v>300</v>
      </c>
      <c r="B67" s="257" t="s">
        <v>301</v>
      </c>
      <c r="C67" s="258"/>
      <c r="D67" s="259">
        <v>0.6097560975609756</v>
      </c>
      <c r="E67" s="552">
        <v>51</v>
      </c>
      <c r="F67" s="261">
        <v>115</v>
      </c>
      <c r="G67" s="553">
        <v>51</v>
      </c>
      <c r="H67" s="553">
        <v>66</v>
      </c>
      <c r="I67" s="554">
        <v>60</v>
      </c>
      <c r="J67" s="260">
        <v>-9</v>
      </c>
      <c r="K67" s="263">
        <v>-15</v>
      </c>
    </row>
    <row r="68" spans="1:11" ht="13.5" customHeight="1" x14ac:dyDescent="0.2">
      <c r="A68" s="256">
        <v>83</v>
      </c>
      <c r="B68" s="257" t="s">
        <v>302</v>
      </c>
      <c r="C68" s="258"/>
      <c r="D68" s="259">
        <v>5.9899569583931136</v>
      </c>
      <c r="E68" s="260">
        <v>501</v>
      </c>
      <c r="F68" s="261">
        <v>1190</v>
      </c>
      <c r="G68" s="261">
        <v>416</v>
      </c>
      <c r="H68" s="261">
        <v>568</v>
      </c>
      <c r="I68" s="262">
        <v>484</v>
      </c>
      <c r="J68" s="260">
        <v>17</v>
      </c>
      <c r="K68" s="263">
        <v>3.5123966942148761</v>
      </c>
    </row>
    <row r="69" spans="1:11" ht="13.5" customHeight="1" x14ac:dyDescent="0.2">
      <c r="A69" s="256" t="s">
        <v>303</v>
      </c>
      <c r="B69" s="257" t="s">
        <v>304</v>
      </c>
      <c r="C69" s="258"/>
      <c r="D69" s="259">
        <v>4.6508847441415595</v>
      </c>
      <c r="E69" s="260">
        <v>389</v>
      </c>
      <c r="F69" s="261">
        <v>1055</v>
      </c>
      <c r="G69" s="261">
        <v>322</v>
      </c>
      <c r="H69" s="261">
        <v>447</v>
      </c>
      <c r="I69" s="262">
        <v>390</v>
      </c>
      <c r="J69" s="260">
        <v>-1</v>
      </c>
      <c r="K69" s="263">
        <v>-0.25641025641025639</v>
      </c>
    </row>
    <row r="70" spans="1:11" ht="13.5" customHeight="1" x14ac:dyDescent="0.2">
      <c r="A70" s="256"/>
      <c r="B70" s="257" t="s">
        <v>305</v>
      </c>
      <c r="C70" s="258"/>
      <c r="D70" s="259">
        <v>2.2596843615494979</v>
      </c>
      <c r="E70" s="260">
        <v>189</v>
      </c>
      <c r="F70" s="261">
        <v>646</v>
      </c>
      <c r="G70" s="261">
        <v>155</v>
      </c>
      <c r="H70" s="261">
        <v>224</v>
      </c>
      <c r="I70" s="262">
        <v>225</v>
      </c>
      <c r="J70" s="260">
        <v>-36</v>
      </c>
      <c r="K70" s="263">
        <v>-16</v>
      </c>
    </row>
    <row r="71" spans="1:11" ht="13.5" customHeight="1" x14ac:dyDescent="0.2">
      <c r="A71" s="256">
        <v>84</v>
      </c>
      <c r="B71" s="257" t="s">
        <v>306</v>
      </c>
      <c r="C71" s="258"/>
      <c r="D71" s="259">
        <v>1.8412242945958872</v>
      </c>
      <c r="E71" s="260">
        <v>154</v>
      </c>
      <c r="F71" s="261">
        <v>285</v>
      </c>
      <c r="G71" s="553">
        <v>91</v>
      </c>
      <c r="H71" s="261">
        <v>133</v>
      </c>
      <c r="I71" s="262">
        <v>151</v>
      </c>
      <c r="J71" s="260">
        <v>3</v>
      </c>
      <c r="K71" s="263">
        <v>1.9867549668874172</v>
      </c>
    </row>
    <row r="72" spans="1:11" ht="13.5" customHeight="1" x14ac:dyDescent="0.2">
      <c r="A72" s="256" t="s">
        <v>307</v>
      </c>
      <c r="B72" s="257" t="s">
        <v>308</v>
      </c>
      <c r="C72" s="258"/>
      <c r="D72" s="259">
        <v>0.71736011477761841</v>
      </c>
      <c r="E72" s="552">
        <v>60</v>
      </c>
      <c r="F72" s="261">
        <v>173</v>
      </c>
      <c r="G72" s="553">
        <v>23</v>
      </c>
      <c r="H72" s="553">
        <v>63</v>
      </c>
      <c r="I72" s="554">
        <v>57</v>
      </c>
      <c r="J72" s="260">
        <v>3</v>
      </c>
      <c r="K72" s="263">
        <v>5.2631578947368425</v>
      </c>
    </row>
    <row r="73" spans="1:11" ht="13.5" customHeight="1" x14ac:dyDescent="0.2">
      <c r="A73" s="256" t="s">
        <v>309</v>
      </c>
      <c r="B73" s="257" t="s">
        <v>310</v>
      </c>
      <c r="C73" s="258"/>
      <c r="D73" s="259">
        <v>0.14347202295552366</v>
      </c>
      <c r="E73" s="552">
        <v>12</v>
      </c>
      <c r="F73" s="553">
        <v>33</v>
      </c>
      <c r="G73" s="553">
        <v>11</v>
      </c>
      <c r="H73" s="553">
        <v>11</v>
      </c>
      <c r="I73" s="554">
        <v>17</v>
      </c>
      <c r="J73" s="260">
        <v>-5</v>
      </c>
      <c r="K73" s="263">
        <v>-29.411764705882351</v>
      </c>
    </row>
    <row r="74" spans="1:11" s="86" customFormat="1" ht="13.5" customHeight="1" x14ac:dyDescent="0.2">
      <c r="A74" s="256" t="s">
        <v>311</v>
      </c>
      <c r="B74" s="257" t="s">
        <v>312</v>
      </c>
      <c r="C74" s="258"/>
      <c r="D74" s="259">
        <v>0.46628407460545196</v>
      </c>
      <c r="E74" s="552">
        <v>39</v>
      </c>
      <c r="F74" s="553">
        <v>29</v>
      </c>
      <c r="G74" s="553">
        <v>27</v>
      </c>
      <c r="H74" s="553">
        <v>11</v>
      </c>
      <c r="I74" s="554">
        <v>30</v>
      </c>
      <c r="J74" s="260">
        <v>9</v>
      </c>
      <c r="K74" s="263">
        <v>30</v>
      </c>
    </row>
    <row r="75" spans="1:11" s="113" customFormat="1" ht="13.5" customHeight="1" x14ac:dyDescent="0.15">
      <c r="A75" s="256">
        <v>91</v>
      </c>
      <c r="B75" s="257" t="s">
        <v>313</v>
      </c>
      <c r="C75" s="258"/>
      <c r="D75" s="259">
        <v>0.22716403634624582</v>
      </c>
      <c r="E75" s="552">
        <v>19</v>
      </c>
      <c r="F75" s="553">
        <v>50</v>
      </c>
      <c r="G75" s="553">
        <v>13</v>
      </c>
      <c r="H75" s="553">
        <v>28</v>
      </c>
      <c r="I75" s="554">
        <v>13</v>
      </c>
      <c r="J75" s="260">
        <v>6</v>
      </c>
      <c r="K75" s="263">
        <v>46.153846153846153</v>
      </c>
    </row>
    <row r="76" spans="1:11" s="113" customFormat="1" ht="13.5" customHeight="1" x14ac:dyDescent="0.15">
      <c r="A76" s="256">
        <v>92</v>
      </c>
      <c r="B76" s="257" t="s">
        <v>314</v>
      </c>
      <c r="C76" s="258"/>
      <c r="D76" s="259">
        <v>1.0760401721664274</v>
      </c>
      <c r="E76" s="552">
        <v>90</v>
      </c>
      <c r="F76" s="261">
        <v>108</v>
      </c>
      <c r="G76" s="261">
        <v>118</v>
      </c>
      <c r="H76" s="553">
        <v>78</v>
      </c>
      <c r="I76" s="554">
        <v>71</v>
      </c>
      <c r="J76" s="260">
        <v>19</v>
      </c>
      <c r="K76" s="263">
        <v>26.760563380281692</v>
      </c>
    </row>
    <row r="77" spans="1:11" s="86" customFormat="1" ht="13.5" customHeight="1" x14ac:dyDescent="0.2">
      <c r="A77" s="256">
        <v>93</v>
      </c>
      <c r="B77" s="257" t="s">
        <v>315</v>
      </c>
      <c r="C77" s="258"/>
      <c r="D77" s="259">
        <v>7.1736011477761832E-2</v>
      </c>
      <c r="E77" s="552">
        <v>6</v>
      </c>
      <c r="F77" s="553">
        <v>25</v>
      </c>
      <c r="G77" s="553">
        <v>11</v>
      </c>
      <c r="H77" s="553">
        <v>15</v>
      </c>
      <c r="I77" s="554">
        <v>6</v>
      </c>
      <c r="J77" s="260">
        <v>0</v>
      </c>
      <c r="K77" s="263">
        <v>0</v>
      </c>
    </row>
    <row r="78" spans="1:11" s="346" customFormat="1" ht="13.5" customHeight="1" x14ac:dyDescent="0.2">
      <c r="A78" s="256">
        <v>94</v>
      </c>
      <c r="B78" s="257" t="s">
        <v>316</v>
      </c>
      <c r="C78" s="258"/>
      <c r="D78" s="259">
        <v>0.16738402678144429</v>
      </c>
      <c r="E78" s="552">
        <v>14</v>
      </c>
      <c r="F78" s="553">
        <v>26</v>
      </c>
      <c r="G78" s="553">
        <v>62</v>
      </c>
      <c r="H78" s="553">
        <v>29</v>
      </c>
      <c r="I78" s="554">
        <v>24</v>
      </c>
      <c r="J78" s="260">
        <v>-10</v>
      </c>
      <c r="K78" s="263">
        <v>-41.666666666666664</v>
      </c>
    </row>
    <row r="79" spans="1:11" s="86" customFormat="1" ht="13.5" customHeight="1" x14ac:dyDescent="0.2">
      <c r="A79" s="270" t="s">
        <v>317</v>
      </c>
      <c r="B79" s="271" t="s">
        <v>318</v>
      </c>
      <c r="C79" s="272"/>
      <c r="D79" s="273">
        <v>0.16738402678144429</v>
      </c>
      <c r="E79" s="555">
        <v>14</v>
      </c>
      <c r="F79" s="556">
        <v>53</v>
      </c>
      <c r="G79" s="556">
        <v>15</v>
      </c>
      <c r="H79" s="556">
        <v>20</v>
      </c>
      <c r="I79" s="557">
        <v>23</v>
      </c>
      <c r="J79" s="274">
        <v>-9</v>
      </c>
      <c r="K79" s="551">
        <v>-39.130434782608695</v>
      </c>
    </row>
    <row r="80" spans="1:11" s="86" customFormat="1" ht="12.75" customHeight="1" x14ac:dyDescent="0.2">
      <c r="K80" s="114" t="s">
        <v>35</v>
      </c>
    </row>
    <row r="81" spans="1:11" s="86" customFormat="1" ht="15.75" customHeight="1" x14ac:dyDescent="0.2">
      <c r="A81" s="113" t="s">
        <v>114</v>
      </c>
      <c r="B81" s="113"/>
      <c r="C81" s="113"/>
      <c r="D81" s="113"/>
      <c r="E81" s="113"/>
      <c r="F81" s="113"/>
      <c r="G81" s="113"/>
      <c r="H81" s="113"/>
      <c r="I81" s="113"/>
      <c r="J81" s="113"/>
      <c r="K81" s="113"/>
    </row>
    <row r="82" spans="1:11" ht="21.95" customHeight="1" x14ac:dyDescent="0.2">
      <c r="A82" s="116" t="s">
        <v>365</v>
      </c>
      <c r="B82" s="116"/>
      <c r="C82" s="116"/>
      <c r="D82" s="116"/>
      <c r="E82" s="116"/>
      <c r="F82" s="116"/>
      <c r="G82" s="116"/>
      <c r="H82" s="116"/>
      <c r="I82" s="116"/>
      <c r="J82" s="116"/>
      <c r="K82" s="116"/>
    </row>
    <row r="83" spans="1:11" ht="21" customHeight="1" x14ac:dyDescent="0.2">
      <c r="A83" s="382" t="s">
        <v>366</v>
      </c>
      <c r="B83" s="382"/>
      <c r="C83" s="382"/>
      <c r="D83" s="382"/>
      <c r="E83" s="382"/>
      <c r="F83" s="382"/>
      <c r="G83" s="382"/>
      <c r="H83" s="382"/>
      <c r="I83" s="382"/>
      <c r="J83" s="382"/>
      <c r="K83" s="382"/>
    </row>
    <row r="84" spans="1:11" ht="21" customHeight="1" x14ac:dyDescent="0.2">
      <c r="A84" s="116" t="s">
        <v>321</v>
      </c>
      <c r="B84" s="116"/>
      <c r="C84" s="116"/>
      <c r="D84" s="116"/>
      <c r="E84" s="116"/>
      <c r="F84" s="116"/>
      <c r="G84" s="116"/>
      <c r="H84" s="116"/>
      <c r="I84" s="116"/>
      <c r="J84" s="116"/>
      <c r="K84" s="116"/>
    </row>
    <row r="85" spans="1:11" ht="15.75" customHeight="1" x14ac:dyDescent="0.2">
      <c r="A85" s="113" t="s">
        <v>367</v>
      </c>
      <c r="B85" s="86"/>
      <c r="C85" s="86"/>
      <c r="D85" s="86"/>
      <c r="E85" s="86"/>
      <c r="F85" s="86"/>
      <c r="G85" s="86"/>
      <c r="H85" s="86"/>
      <c r="I85" s="86"/>
      <c r="J85" s="86"/>
      <c r="K85" s="86"/>
    </row>
    <row r="86" spans="1:11" ht="15.75" customHeight="1" x14ac:dyDescent="0.2">
      <c r="A86" s="116" t="s">
        <v>322</v>
      </c>
      <c r="B86" s="116"/>
      <c r="C86" s="116"/>
      <c r="D86" s="116"/>
      <c r="E86" s="116"/>
      <c r="F86" s="116"/>
      <c r="G86" s="116"/>
      <c r="H86" s="116"/>
      <c r="I86" s="116"/>
      <c r="J86" s="116"/>
      <c r="K86" s="116"/>
    </row>
    <row r="87" spans="1:11" ht="15.75" customHeight="1" x14ac:dyDescent="0.2">
      <c r="A87" s="86"/>
      <c r="B87" s="86"/>
      <c r="C87" s="86"/>
      <c r="D87" s="86"/>
      <c r="E87" s="86"/>
      <c r="F87" s="86"/>
      <c r="G87" s="86"/>
      <c r="H87" s="86"/>
      <c r="I87" s="86"/>
      <c r="J87" s="86"/>
      <c r="K87" s="86"/>
    </row>
    <row r="88" spans="1:11" ht="15.75" customHeight="1" x14ac:dyDescent="0.2">
      <c r="D88" s="53"/>
      <c r="E88" s="53"/>
      <c r="F88" s="53"/>
      <c r="G88" s="53"/>
      <c r="H88" s="53"/>
      <c r="I88" s="53"/>
      <c r="J88" s="53"/>
      <c r="K88" s="53"/>
    </row>
    <row r="89" spans="1:11" ht="15.75" customHeight="1" x14ac:dyDescent="0.2">
      <c r="D89" s="53"/>
      <c r="E89" s="53"/>
      <c r="F89" s="53"/>
      <c r="G89" s="53"/>
      <c r="H89" s="53"/>
      <c r="I89" s="53"/>
      <c r="J89" s="53"/>
      <c r="K89" s="53"/>
    </row>
    <row r="90" spans="1:11" ht="15.75" customHeight="1" x14ac:dyDescent="0.2">
      <c r="D90" s="53"/>
      <c r="E90" s="53"/>
      <c r="F90" s="53"/>
      <c r="G90" s="53"/>
      <c r="H90" s="53"/>
      <c r="I90" s="53"/>
      <c r="J90" s="53"/>
      <c r="K90" s="53"/>
    </row>
    <row r="91" spans="1:11" ht="15.75" customHeight="1" x14ac:dyDescent="0.2">
      <c r="D91" s="53"/>
      <c r="E91" s="53"/>
      <c r="F91" s="53"/>
      <c r="G91" s="53"/>
      <c r="H91" s="53"/>
      <c r="I91" s="53"/>
      <c r="J91" s="53"/>
      <c r="K91" s="53"/>
    </row>
    <row r="92" spans="1:11" ht="15.75" customHeight="1" x14ac:dyDescent="0.2">
      <c r="D92" s="53"/>
      <c r="E92" s="53"/>
      <c r="F92" s="53"/>
      <c r="G92" s="53"/>
      <c r="H92" s="53"/>
      <c r="I92" s="53"/>
      <c r="J92" s="53"/>
      <c r="K92" s="53"/>
    </row>
    <row r="93" spans="1:11" ht="15.75" customHeight="1" x14ac:dyDescent="0.2">
      <c r="D93" s="53"/>
      <c r="E93" s="53"/>
      <c r="F93" s="53"/>
      <c r="G93" s="53"/>
      <c r="H93" s="53"/>
      <c r="I93" s="53"/>
      <c r="J93" s="53"/>
      <c r="K93" s="53"/>
    </row>
    <row r="94" spans="1:11" ht="15.95" customHeight="1" x14ac:dyDescent="0.2">
      <c r="D94" s="53"/>
      <c r="E94" s="53"/>
      <c r="F94" s="53"/>
      <c r="G94" s="53"/>
      <c r="H94" s="53"/>
      <c r="I94" s="53"/>
      <c r="J94" s="53"/>
      <c r="K94" s="53"/>
    </row>
    <row r="95" spans="1:11" ht="15.95" customHeight="1" x14ac:dyDescent="0.2">
      <c r="D95" s="53"/>
      <c r="E95" s="53"/>
      <c r="F95" s="53"/>
      <c r="G95" s="53"/>
      <c r="H95" s="53"/>
      <c r="I95" s="53"/>
      <c r="J95" s="53"/>
      <c r="K95" s="53"/>
    </row>
    <row r="96" spans="1:11" ht="15.95" customHeight="1" x14ac:dyDescent="0.2">
      <c r="D96" s="53"/>
      <c r="E96" s="53"/>
      <c r="F96" s="53"/>
      <c r="G96" s="53"/>
      <c r="H96" s="53"/>
      <c r="I96" s="53"/>
      <c r="J96" s="53"/>
      <c r="K96" s="53"/>
    </row>
    <row r="97" spans="4:11" ht="15.95" customHeight="1" x14ac:dyDescent="0.2">
      <c r="D97" s="53"/>
      <c r="E97" s="53"/>
      <c r="F97" s="53"/>
      <c r="G97" s="53"/>
      <c r="H97" s="53"/>
      <c r="I97" s="53"/>
      <c r="J97" s="53"/>
      <c r="K97" s="53"/>
    </row>
    <row r="98" spans="4:11" ht="15.95" customHeight="1" x14ac:dyDescent="0.2">
      <c r="D98" s="53"/>
      <c r="E98" s="53"/>
      <c r="F98" s="53"/>
      <c r="G98" s="53"/>
      <c r="H98" s="53"/>
      <c r="I98" s="53"/>
      <c r="J98" s="53"/>
      <c r="K98" s="53"/>
    </row>
    <row r="99" spans="4:11" ht="15.95" customHeight="1" x14ac:dyDescent="0.2">
      <c r="D99" s="53"/>
      <c r="E99" s="53"/>
      <c r="F99" s="53"/>
      <c r="G99" s="53"/>
      <c r="H99" s="53"/>
      <c r="I99" s="53"/>
      <c r="J99" s="53"/>
      <c r="K99" s="53"/>
    </row>
    <row r="100" spans="4:11" ht="15.95" customHeight="1" x14ac:dyDescent="0.2">
      <c r="D100" s="53"/>
      <c r="E100" s="53"/>
      <c r="F100" s="53"/>
      <c r="G100" s="53"/>
      <c r="H100" s="53"/>
      <c r="I100" s="53"/>
      <c r="J100" s="53"/>
      <c r="K100" s="53"/>
    </row>
    <row r="101" spans="4:11" ht="15.95" customHeight="1" x14ac:dyDescent="0.2">
      <c r="D101" s="53"/>
      <c r="E101" s="53"/>
      <c r="F101" s="53"/>
      <c r="G101" s="53"/>
      <c r="H101" s="53"/>
      <c r="I101" s="53"/>
      <c r="J101" s="53"/>
      <c r="K101" s="53"/>
    </row>
    <row r="102" spans="4:11" ht="15.95" customHeight="1" x14ac:dyDescent="0.2">
      <c r="D102" s="53"/>
      <c r="E102" s="53"/>
      <c r="F102" s="53"/>
      <c r="G102" s="53"/>
      <c r="H102" s="53"/>
      <c r="I102" s="53"/>
      <c r="J102" s="53"/>
      <c r="K102" s="53"/>
    </row>
    <row r="103" spans="4:11" ht="15.95" customHeight="1" x14ac:dyDescent="0.2">
      <c r="D103" s="53"/>
      <c r="E103" s="53"/>
      <c r="F103" s="53"/>
      <c r="G103" s="53"/>
      <c r="H103" s="53"/>
      <c r="I103" s="53"/>
      <c r="J103" s="53"/>
      <c r="K103" s="53"/>
    </row>
    <row r="104" spans="4:11" ht="15.95" customHeight="1" x14ac:dyDescent="0.2">
      <c r="D104" s="53"/>
      <c r="E104" s="53"/>
      <c r="F104" s="53"/>
      <c r="G104" s="53"/>
      <c r="H104" s="53"/>
      <c r="I104" s="53"/>
      <c r="J104" s="53"/>
      <c r="K104" s="53"/>
    </row>
    <row r="105" spans="4:11" ht="15.95" customHeight="1" x14ac:dyDescent="0.2">
      <c r="D105" s="53"/>
      <c r="E105" s="53"/>
      <c r="F105" s="53"/>
      <c r="G105" s="53"/>
      <c r="H105" s="53"/>
      <c r="I105" s="53"/>
      <c r="J105" s="53"/>
      <c r="K105" s="53"/>
    </row>
    <row r="106" spans="4:11" ht="15.95" customHeight="1" x14ac:dyDescent="0.2">
      <c r="D106" s="53"/>
      <c r="E106" s="53"/>
      <c r="F106" s="53"/>
      <c r="G106" s="53"/>
      <c r="H106" s="53"/>
      <c r="I106" s="53"/>
      <c r="J106" s="53"/>
      <c r="K106" s="53"/>
    </row>
    <row r="107" spans="4:11" ht="15.95" customHeight="1" x14ac:dyDescent="0.2">
      <c r="D107" s="53"/>
      <c r="E107" s="53"/>
      <c r="F107" s="53"/>
      <c r="G107" s="53"/>
      <c r="H107" s="53"/>
      <c r="I107" s="53"/>
      <c r="J107" s="53"/>
      <c r="K107" s="53"/>
    </row>
    <row r="108" spans="4:11" ht="15.95" customHeight="1" x14ac:dyDescent="0.2">
      <c r="D108" s="53"/>
      <c r="E108" s="53"/>
      <c r="F108" s="53"/>
      <c r="G108" s="53"/>
      <c r="H108" s="53"/>
      <c r="I108" s="53"/>
      <c r="J108" s="53"/>
      <c r="K108" s="53"/>
    </row>
    <row r="109" spans="4:11" ht="15.95" customHeight="1" x14ac:dyDescent="0.2">
      <c r="D109" s="53"/>
      <c r="E109" s="53"/>
      <c r="F109" s="53"/>
      <c r="G109" s="53"/>
      <c r="H109" s="53"/>
      <c r="I109" s="53"/>
      <c r="J109" s="53"/>
      <c r="K109" s="53"/>
    </row>
    <row r="110" spans="4:11" ht="15.95" customHeight="1" x14ac:dyDescent="0.2">
      <c r="D110" s="53"/>
      <c r="E110" s="53"/>
      <c r="F110" s="53"/>
      <c r="G110" s="53"/>
      <c r="H110" s="53"/>
      <c r="I110" s="53"/>
      <c r="J110" s="53"/>
      <c r="K110" s="53"/>
    </row>
    <row r="111" spans="4:11" ht="15.95" customHeight="1" x14ac:dyDescent="0.2">
      <c r="D111" s="53"/>
      <c r="E111" s="53"/>
      <c r="F111" s="53"/>
      <c r="G111" s="53"/>
      <c r="H111" s="53"/>
      <c r="I111" s="53"/>
      <c r="J111" s="53"/>
      <c r="K111" s="53"/>
    </row>
    <row r="112" spans="4:11" ht="15.95" customHeight="1" x14ac:dyDescent="0.2">
      <c r="D112" s="53"/>
      <c r="E112" s="53"/>
      <c r="F112" s="53"/>
      <c r="G112" s="53"/>
      <c r="H112" s="53"/>
      <c r="I112" s="53"/>
      <c r="J112" s="53"/>
      <c r="K112" s="53"/>
    </row>
    <row r="113" spans="4:11" ht="15.95" customHeight="1" x14ac:dyDescent="0.2">
      <c r="D113" s="53"/>
      <c r="E113" s="53"/>
      <c r="F113" s="53"/>
      <c r="G113" s="53"/>
      <c r="H113" s="53"/>
      <c r="I113" s="53"/>
      <c r="J113" s="53"/>
      <c r="K113" s="53"/>
    </row>
    <row r="114" spans="4:11" ht="15.95" customHeight="1" x14ac:dyDescent="0.2">
      <c r="D114" s="53"/>
      <c r="E114" s="53"/>
      <c r="F114" s="53"/>
      <c r="G114" s="53"/>
      <c r="H114" s="53"/>
      <c r="I114" s="53"/>
      <c r="J114" s="53"/>
      <c r="K114" s="53"/>
    </row>
    <row r="115" spans="4:11" ht="15.95" customHeight="1" x14ac:dyDescent="0.2">
      <c r="D115" s="53"/>
      <c r="E115" s="53"/>
      <c r="F115" s="53"/>
      <c r="G115" s="53"/>
      <c r="H115" s="53"/>
      <c r="I115" s="53"/>
      <c r="J115" s="53"/>
      <c r="K115" s="53"/>
    </row>
    <row r="116" spans="4:11" ht="15.95" customHeight="1" x14ac:dyDescent="0.2">
      <c r="D116" s="53"/>
      <c r="E116" s="53"/>
      <c r="F116" s="53"/>
      <c r="G116" s="53"/>
      <c r="H116" s="53"/>
      <c r="I116" s="53"/>
      <c r="J116" s="53"/>
      <c r="K116" s="53"/>
    </row>
    <row r="117" spans="4:11" ht="15.95" customHeight="1" x14ac:dyDescent="0.2">
      <c r="D117" s="53"/>
      <c r="E117" s="53"/>
      <c r="F117" s="53"/>
      <c r="G117" s="53"/>
      <c r="H117" s="53"/>
      <c r="I117" s="53"/>
      <c r="J117" s="53"/>
      <c r="K117" s="53"/>
    </row>
    <row r="118" spans="4:11" ht="15.95" customHeight="1" x14ac:dyDescent="0.2">
      <c r="D118" s="53"/>
      <c r="E118" s="53"/>
      <c r="F118" s="53"/>
      <c r="G118" s="53"/>
      <c r="H118" s="53"/>
      <c r="I118" s="53"/>
      <c r="J118" s="53"/>
      <c r="K118" s="53"/>
    </row>
    <row r="119" spans="4:11" ht="15.95" customHeight="1" x14ac:dyDescent="0.2">
      <c r="D119" s="53"/>
      <c r="E119" s="53"/>
      <c r="F119" s="53"/>
      <c r="G119" s="53"/>
      <c r="H119" s="53"/>
      <c r="I119" s="53"/>
      <c r="J119" s="53"/>
      <c r="K119" s="53"/>
    </row>
    <row r="120" spans="4:11" ht="15.95" customHeight="1" x14ac:dyDescent="0.2">
      <c r="D120" s="53"/>
      <c r="E120" s="53"/>
      <c r="F120" s="53"/>
      <c r="G120" s="53"/>
      <c r="H120" s="53"/>
      <c r="I120" s="53"/>
      <c r="J120" s="53"/>
      <c r="K120" s="53"/>
    </row>
    <row r="121" spans="4:11" ht="15.95" customHeight="1" x14ac:dyDescent="0.2">
      <c r="D121" s="53"/>
      <c r="E121" s="53"/>
      <c r="F121" s="53"/>
      <c r="G121" s="53"/>
      <c r="H121" s="53"/>
      <c r="I121" s="53"/>
      <c r="J121" s="53"/>
      <c r="K121" s="53"/>
    </row>
    <row r="122" spans="4:11" ht="15.95" customHeight="1" x14ac:dyDescent="0.2">
      <c r="D122" s="53"/>
      <c r="E122" s="53"/>
      <c r="F122" s="53"/>
      <c r="G122" s="53"/>
      <c r="H122" s="53"/>
      <c r="I122" s="53"/>
      <c r="J122" s="53"/>
      <c r="K122" s="53"/>
    </row>
    <row r="123" spans="4:11" ht="15.95" customHeight="1" x14ac:dyDescent="0.2">
      <c r="D123" s="53"/>
      <c r="E123" s="53"/>
      <c r="F123" s="53"/>
      <c r="G123" s="53"/>
      <c r="H123" s="53"/>
      <c r="I123" s="53"/>
      <c r="J123" s="53"/>
      <c r="K123" s="53"/>
    </row>
    <row r="124" spans="4:11" ht="15.95" customHeight="1" x14ac:dyDescent="0.2">
      <c r="D124" s="53"/>
      <c r="E124" s="53"/>
      <c r="F124" s="53"/>
      <c r="G124" s="53"/>
      <c r="H124" s="53"/>
      <c r="I124" s="53"/>
      <c r="J124" s="53"/>
      <c r="K124" s="53"/>
    </row>
    <row r="125" spans="4:11" ht="15.95" customHeight="1" x14ac:dyDescent="0.2">
      <c r="D125" s="53"/>
      <c r="E125" s="53"/>
      <c r="F125" s="53"/>
      <c r="G125" s="53"/>
      <c r="H125" s="53"/>
      <c r="I125" s="53"/>
      <c r="J125" s="53"/>
      <c r="K125" s="53"/>
    </row>
    <row r="126" spans="4:11" ht="15.95" customHeight="1" x14ac:dyDescent="0.2">
      <c r="D126" s="53"/>
      <c r="E126" s="53"/>
      <c r="F126" s="53"/>
      <c r="G126" s="53"/>
      <c r="H126" s="53"/>
      <c r="I126" s="53"/>
      <c r="J126" s="53"/>
      <c r="K126" s="53"/>
    </row>
    <row r="127" spans="4:11" ht="15.95" customHeight="1" x14ac:dyDescent="0.2">
      <c r="D127" s="53"/>
      <c r="E127" s="53"/>
      <c r="F127" s="53"/>
      <c r="G127" s="53"/>
      <c r="H127" s="53"/>
      <c r="I127" s="53"/>
      <c r="J127" s="53"/>
      <c r="K127" s="53"/>
    </row>
    <row r="128" spans="4:11" ht="15.95" customHeight="1" x14ac:dyDescent="0.2">
      <c r="D128" s="53"/>
      <c r="E128" s="53"/>
      <c r="F128" s="53"/>
      <c r="G128" s="53"/>
      <c r="H128" s="53"/>
      <c r="I128" s="53"/>
      <c r="J128" s="53"/>
      <c r="K128" s="53"/>
    </row>
    <row r="129" spans="4:11" ht="15.95" customHeight="1" x14ac:dyDescent="0.2">
      <c r="D129" s="53"/>
      <c r="E129" s="53"/>
      <c r="F129" s="53"/>
      <c r="G129" s="53"/>
      <c r="H129" s="53"/>
      <c r="I129" s="53"/>
      <c r="J129" s="53"/>
      <c r="K129" s="53"/>
    </row>
    <row r="130" spans="4:11" ht="15.95" customHeight="1" x14ac:dyDescent="0.2">
      <c r="D130" s="53"/>
      <c r="E130" s="53"/>
      <c r="F130" s="53"/>
      <c r="G130" s="53"/>
      <c r="H130" s="53"/>
      <c r="I130" s="53"/>
      <c r="J130" s="53"/>
      <c r="K130" s="53"/>
    </row>
    <row r="131" spans="4:11" ht="15.95" customHeight="1" x14ac:dyDescent="0.2">
      <c r="D131" s="53"/>
      <c r="E131" s="53"/>
      <c r="F131" s="53"/>
      <c r="G131" s="53"/>
      <c r="H131" s="53"/>
      <c r="I131" s="53"/>
      <c r="J131" s="53"/>
      <c r="K131" s="53"/>
    </row>
    <row r="132" spans="4:11" ht="15.95" customHeight="1" x14ac:dyDescent="0.2">
      <c r="D132" s="53"/>
      <c r="E132" s="53"/>
      <c r="F132" s="53"/>
      <c r="G132" s="53"/>
      <c r="H132" s="53"/>
      <c r="I132" s="53"/>
      <c r="J132" s="53"/>
      <c r="K132" s="53"/>
    </row>
    <row r="133" spans="4:11" ht="15.95" customHeight="1" x14ac:dyDescent="0.2">
      <c r="D133" s="53"/>
      <c r="E133" s="53"/>
      <c r="F133" s="53"/>
      <c r="G133" s="53"/>
      <c r="H133" s="53"/>
      <c r="I133" s="53"/>
      <c r="J133" s="53"/>
      <c r="K133" s="53"/>
    </row>
    <row r="134" spans="4:11" ht="15.95" customHeight="1" x14ac:dyDescent="0.2">
      <c r="D134" s="53"/>
      <c r="E134" s="53"/>
      <c r="F134" s="53"/>
      <c r="G134" s="53"/>
      <c r="H134" s="53"/>
      <c r="I134" s="53"/>
      <c r="J134" s="53"/>
      <c r="K134" s="53"/>
    </row>
    <row r="135" spans="4:11" ht="15.95" customHeight="1" x14ac:dyDescent="0.2">
      <c r="D135" s="53"/>
      <c r="E135" s="53"/>
      <c r="F135" s="53"/>
      <c r="G135" s="53"/>
      <c r="H135" s="53"/>
      <c r="I135" s="53"/>
      <c r="J135" s="53"/>
      <c r="K135" s="53"/>
    </row>
    <row r="136" spans="4:11" ht="15.95" customHeight="1" x14ac:dyDescent="0.2">
      <c r="D136" s="53"/>
      <c r="E136" s="53"/>
      <c r="F136" s="53"/>
      <c r="G136" s="53"/>
      <c r="H136" s="53"/>
      <c r="I136" s="53"/>
      <c r="J136" s="53"/>
      <c r="K136" s="53"/>
    </row>
    <row r="137" spans="4:11" ht="15.95" customHeight="1" x14ac:dyDescent="0.2">
      <c r="D137" s="53"/>
      <c r="E137" s="53"/>
      <c r="F137" s="53"/>
      <c r="G137" s="53"/>
      <c r="H137" s="53"/>
      <c r="I137" s="53"/>
      <c r="J137" s="53"/>
      <c r="K137" s="53"/>
    </row>
    <row r="138" spans="4:11" ht="15.95" customHeight="1" x14ac:dyDescent="0.2">
      <c r="D138" s="53"/>
      <c r="E138" s="53"/>
      <c r="F138" s="53"/>
      <c r="G138" s="53"/>
      <c r="H138" s="53"/>
      <c r="I138" s="53"/>
      <c r="J138" s="53"/>
      <c r="K138" s="53"/>
    </row>
    <row r="139" spans="4:11" ht="15.95" customHeight="1" x14ac:dyDescent="0.2">
      <c r="D139" s="53"/>
      <c r="E139" s="53"/>
      <c r="F139" s="53"/>
      <c r="G139" s="53"/>
      <c r="H139" s="53"/>
      <c r="I139" s="53"/>
      <c r="J139" s="53"/>
      <c r="K139" s="53"/>
    </row>
    <row r="140" spans="4:11" ht="15.95" customHeight="1" x14ac:dyDescent="0.2">
      <c r="D140" s="53"/>
      <c r="E140" s="53"/>
      <c r="F140" s="53"/>
      <c r="G140" s="53"/>
      <c r="H140" s="53"/>
      <c r="I140" s="53"/>
      <c r="J140" s="53"/>
      <c r="K140" s="53"/>
    </row>
    <row r="141" spans="4:11" ht="15.95" customHeight="1" x14ac:dyDescent="0.2">
      <c r="D141" s="53"/>
      <c r="E141" s="53"/>
      <c r="F141" s="53"/>
      <c r="G141" s="53"/>
      <c r="H141" s="53"/>
      <c r="I141" s="53"/>
      <c r="J141" s="53"/>
      <c r="K141" s="53"/>
    </row>
    <row r="142" spans="4:11" ht="15.95" customHeight="1" x14ac:dyDescent="0.2">
      <c r="D142" s="53"/>
      <c r="E142" s="53"/>
      <c r="F142" s="53"/>
      <c r="G142" s="53"/>
      <c r="H142" s="53"/>
      <c r="I142" s="53"/>
      <c r="J142" s="53"/>
      <c r="K142" s="53"/>
    </row>
    <row r="143" spans="4:11" ht="15.95" customHeight="1" x14ac:dyDescent="0.2">
      <c r="D143" s="53"/>
      <c r="E143" s="53"/>
      <c r="F143" s="53"/>
      <c r="G143" s="53"/>
      <c r="H143" s="53"/>
      <c r="I143" s="53"/>
      <c r="J143" s="53"/>
      <c r="K143" s="53"/>
    </row>
    <row r="144" spans="4:11" ht="15.95" customHeight="1" x14ac:dyDescent="0.2">
      <c r="D144" s="53"/>
      <c r="E144" s="53"/>
      <c r="F144" s="53"/>
      <c r="G144" s="53"/>
      <c r="H144" s="53"/>
      <c r="I144" s="53"/>
      <c r="J144" s="53"/>
      <c r="K144" s="53"/>
    </row>
    <row r="145" spans="4:11" ht="15.95" customHeight="1" x14ac:dyDescent="0.2">
      <c r="D145" s="53"/>
      <c r="E145" s="53"/>
      <c r="F145" s="53"/>
      <c r="G145" s="53"/>
      <c r="H145" s="53"/>
      <c r="I145" s="53"/>
      <c r="J145" s="53"/>
      <c r="K145" s="53"/>
    </row>
    <row r="146" spans="4:11" ht="15.95" customHeight="1" x14ac:dyDescent="0.2">
      <c r="D146" s="53"/>
      <c r="E146" s="53"/>
      <c r="F146" s="53"/>
      <c r="G146" s="53"/>
      <c r="H146" s="53"/>
      <c r="I146" s="53"/>
      <c r="J146" s="53"/>
      <c r="K146" s="53"/>
    </row>
    <row r="147" spans="4:11" ht="15.95" customHeight="1" x14ac:dyDescent="0.2">
      <c r="D147" s="53"/>
      <c r="E147" s="53"/>
      <c r="F147" s="53"/>
      <c r="G147" s="53"/>
      <c r="H147" s="53"/>
      <c r="I147" s="53"/>
      <c r="J147" s="53"/>
      <c r="K147" s="53"/>
    </row>
    <row r="148" spans="4:11" ht="15.95" customHeight="1" x14ac:dyDescent="0.2">
      <c r="D148" s="53"/>
      <c r="E148" s="53"/>
      <c r="F148" s="53"/>
      <c r="G148" s="53"/>
      <c r="H148" s="53"/>
      <c r="I148" s="53"/>
      <c r="J148" s="53"/>
      <c r="K148" s="53"/>
    </row>
    <row r="149" spans="4:11" ht="15.95" customHeight="1" x14ac:dyDescent="0.2">
      <c r="D149" s="53"/>
      <c r="E149" s="53"/>
      <c r="F149" s="53"/>
      <c r="G149" s="53"/>
      <c r="H149" s="53"/>
      <c r="I149" s="53"/>
      <c r="J149" s="53"/>
      <c r="K149" s="53"/>
    </row>
    <row r="150" spans="4:11" ht="15.95" customHeight="1" x14ac:dyDescent="0.2">
      <c r="D150" s="53"/>
      <c r="E150" s="53"/>
      <c r="F150" s="53"/>
      <c r="G150" s="53"/>
      <c r="H150" s="53"/>
      <c r="I150" s="53"/>
      <c r="J150" s="53"/>
      <c r="K150" s="53"/>
    </row>
    <row r="151" spans="4:11" ht="15.95" customHeight="1" x14ac:dyDescent="0.2">
      <c r="D151" s="53"/>
      <c r="E151" s="53"/>
      <c r="F151" s="53"/>
      <c r="G151" s="53"/>
      <c r="H151" s="53"/>
      <c r="I151" s="53"/>
      <c r="J151" s="53"/>
      <c r="K151" s="53"/>
    </row>
    <row r="152" spans="4:11" ht="15.95" customHeight="1" x14ac:dyDescent="0.2">
      <c r="D152" s="53"/>
      <c r="E152" s="53"/>
      <c r="F152" s="53"/>
      <c r="G152" s="53"/>
      <c r="H152" s="53"/>
      <c r="I152" s="53"/>
      <c r="J152" s="53"/>
      <c r="K152" s="53"/>
    </row>
    <row r="153" spans="4:11" ht="15.95" customHeight="1" x14ac:dyDescent="0.2">
      <c r="D153" s="53"/>
      <c r="E153" s="53"/>
      <c r="F153" s="53"/>
      <c r="G153" s="53"/>
      <c r="H153" s="53"/>
      <c r="I153" s="53"/>
      <c r="J153" s="53"/>
      <c r="K153" s="53"/>
    </row>
    <row r="154" spans="4:11" ht="15.95" customHeight="1" x14ac:dyDescent="0.2">
      <c r="D154" s="53"/>
      <c r="E154" s="53"/>
      <c r="F154" s="53"/>
      <c r="G154" s="53"/>
      <c r="H154" s="53"/>
      <c r="I154" s="53"/>
      <c r="J154" s="53"/>
      <c r="K154" s="53"/>
    </row>
    <row r="155" spans="4:11" ht="15.95" customHeight="1" x14ac:dyDescent="0.2">
      <c r="D155" s="53"/>
      <c r="E155" s="53"/>
      <c r="F155" s="53"/>
      <c r="G155" s="53"/>
      <c r="H155" s="53"/>
      <c r="I155" s="53"/>
      <c r="J155" s="53"/>
      <c r="K155" s="53"/>
    </row>
    <row r="156" spans="4:11" ht="15.95" customHeight="1" x14ac:dyDescent="0.2">
      <c r="D156" s="53"/>
      <c r="E156" s="53"/>
      <c r="F156" s="53"/>
      <c r="G156" s="53"/>
      <c r="H156" s="53"/>
      <c r="I156" s="53"/>
      <c r="J156" s="53"/>
      <c r="K156" s="53"/>
    </row>
    <row r="157" spans="4:11" ht="15.95" customHeight="1" x14ac:dyDescent="0.2">
      <c r="D157" s="53"/>
      <c r="E157" s="53"/>
      <c r="F157" s="53"/>
      <c r="G157" s="53"/>
      <c r="H157" s="53"/>
      <c r="I157" s="53"/>
      <c r="J157" s="53"/>
      <c r="K157" s="53"/>
    </row>
    <row r="158" spans="4:11" ht="15.95" customHeight="1" x14ac:dyDescent="0.2">
      <c r="D158" s="53"/>
      <c r="E158" s="53"/>
      <c r="F158" s="53"/>
      <c r="G158" s="53"/>
      <c r="H158" s="53"/>
      <c r="I158" s="53"/>
      <c r="J158" s="53"/>
      <c r="K158" s="53"/>
    </row>
    <row r="159" spans="4:11" ht="15.95" customHeight="1" x14ac:dyDescent="0.2">
      <c r="D159" s="53"/>
      <c r="E159" s="53"/>
      <c r="F159" s="53"/>
      <c r="G159" s="53"/>
      <c r="H159" s="53"/>
      <c r="I159" s="53"/>
      <c r="J159" s="53"/>
      <c r="K159" s="53"/>
    </row>
    <row r="160" spans="4:11" ht="15.95" customHeight="1" x14ac:dyDescent="0.2">
      <c r="D160" s="53"/>
      <c r="E160" s="53"/>
      <c r="F160" s="53"/>
      <c r="G160" s="53"/>
      <c r="H160" s="53"/>
      <c r="I160" s="53"/>
      <c r="J160" s="53"/>
      <c r="K160" s="53"/>
    </row>
    <row r="161" spans="4:11" ht="15.95" customHeight="1" x14ac:dyDescent="0.2">
      <c r="D161" s="53"/>
      <c r="E161" s="53"/>
      <c r="F161" s="53"/>
      <c r="G161" s="53"/>
      <c r="H161" s="53"/>
      <c r="I161" s="53"/>
      <c r="J161" s="53"/>
      <c r="K161" s="53"/>
    </row>
    <row r="162" spans="4:11" ht="15.95" customHeight="1" x14ac:dyDescent="0.2">
      <c r="D162" s="53"/>
      <c r="E162" s="53"/>
      <c r="F162" s="53"/>
      <c r="G162" s="53"/>
      <c r="H162" s="53"/>
      <c r="I162" s="53"/>
      <c r="J162" s="53"/>
      <c r="K162" s="53"/>
    </row>
    <row r="163" spans="4:11" ht="15.95" customHeight="1" x14ac:dyDescent="0.2">
      <c r="D163" s="53"/>
      <c r="E163" s="53"/>
      <c r="F163" s="53"/>
      <c r="G163" s="53"/>
      <c r="H163" s="53"/>
      <c r="I163" s="53"/>
      <c r="J163" s="53"/>
      <c r="K163" s="53"/>
    </row>
    <row r="164" spans="4:11" ht="15.95" customHeight="1" x14ac:dyDescent="0.2">
      <c r="D164" s="53"/>
      <c r="E164" s="53"/>
      <c r="F164" s="53"/>
      <c r="G164" s="53"/>
      <c r="H164" s="53"/>
      <c r="I164" s="53"/>
      <c r="J164" s="53"/>
      <c r="K164" s="53"/>
    </row>
    <row r="165" spans="4:11" ht="15.95" customHeight="1" x14ac:dyDescent="0.2">
      <c r="D165" s="53"/>
      <c r="E165" s="53"/>
      <c r="F165" s="53"/>
      <c r="G165" s="53"/>
      <c r="H165" s="53"/>
      <c r="I165" s="53"/>
      <c r="J165" s="53"/>
      <c r="K165" s="53"/>
    </row>
    <row r="166" spans="4:11" ht="15.95" customHeight="1" x14ac:dyDescent="0.2">
      <c r="D166" s="53"/>
      <c r="E166" s="53"/>
      <c r="F166" s="53"/>
      <c r="G166" s="53"/>
      <c r="H166" s="53"/>
      <c r="I166" s="53"/>
      <c r="J166" s="53"/>
      <c r="K166" s="53"/>
    </row>
    <row r="167" spans="4:11" ht="15.95" customHeight="1" x14ac:dyDescent="0.2">
      <c r="D167" s="53"/>
      <c r="E167" s="53"/>
      <c r="F167" s="53"/>
      <c r="G167" s="53"/>
      <c r="H167" s="53"/>
      <c r="I167" s="53"/>
      <c r="J167" s="53"/>
      <c r="K167" s="53"/>
    </row>
    <row r="168" spans="4:11" ht="15.95" customHeight="1" x14ac:dyDescent="0.2">
      <c r="D168" s="53"/>
      <c r="E168" s="53"/>
      <c r="F168" s="53"/>
      <c r="G168" s="53"/>
      <c r="H168" s="53"/>
      <c r="I168" s="53"/>
      <c r="J168" s="53"/>
      <c r="K168" s="53"/>
    </row>
    <row r="169" spans="4:11" ht="15.95" customHeight="1" x14ac:dyDescent="0.2">
      <c r="D169" s="53"/>
      <c r="E169" s="53"/>
      <c r="F169" s="53"/>
      <c r="G169" s="53"/>
      <c r="H169" s="53"/>
      <c r="I169" s="53"/>
      <c r="J169" s="53"/>
      <c r="K169" s="53"/>
    </row>
    <row r="170" spans="4:11" ht="15.95" customHeight="1" x14ac:dyDescent="0.2">
      <c r="D170" s="53"/>
      <c r="E170" s="53"/>
      <c r="F170" s="53"/>
      <c r="G170" s="53"/>
      <c r="H170" s="53"/>
      <c r="I170" s="53"/>
      <c r="J170" s="53"/>
      <c r="K170" s="53"/>
    </row>
    <row r="171" spans="4:11" ht="15.95" customHeight="1" x14ac:dyDescent="0.2">
      <c r="D171" s="53"/>
      <c r="E171" s="53"/>
      <c r="F171" s="53"/>
      <c r="G171" s="53"/>
      <c r="H171" s="53"/>
      <c r="I171" s="53"/>
      <c r="J171" s="53"/>
      <c r="K171" s="53"/>
    </row>
    <row r="172" spans="4:11" ht="15.95" customHeight="1" x14ac:dyDescent="0.2">
      <c r="D172" s="53"/>
      <c r="E172" s="53"/>
      <c r="F172" s="53"/>
      <c r="G172" s="53"/>
      <c r="H172" s="53"/>
      <c r="I172" s="53"/>
      <c r="J172" s="53"/>
      <c r="K172" s="53"/>
    </row>
    <row r="173" spans="4:11" ht="15.95" customHeight="1" x14ac:dyDescent="0.2">
      <c r="D173" s="53"/>
      <c r="E173" s="53"/>
      <c r="F173" s="53"/>
      <c r="G173" s="53"/>
      <c r="H173" s="53"/>
      <c r="I173" s="53"/>
      <c r="J173" s="53"/>
      <c r="K173" s="53"/>
    </row>
    <row r="174" spans="4:11" ht="15.95" customHeight="1" x14ac:dyDescent="0.2">
      <c r="D174" s="53"/>
      <c r="E174" s="53"/>
      <c r="F174" s="53"/>
      <c r="G174" s="53"/>
      <c r="H174" s="53"/>
      <c r="I174" s="53"/>
      <c r="J174" s="53"/>
      <c r="K174" s="53"/>
    </row>
    <row r="175" spans="4:11" ht="15.95" customHeight="1" x14ac:dyDescent="0.2">
      <c r="D175" s="53"/>
      <c r="E175" s="53"/>
      <c r="F175" s="53"/>
      <c r="G175" s="53"/>
      <c r="H175" s="53"/>
      <c r="I175" s="53"/>
      <c r="J175" s="53"/>
      <c r="K175" s="53"/>
    </row>
    <row r="176" spans="4:11" ht="15.95" customHeight="1" x14ac:dyDescent="0.2">
      <c r="D176" s="53"/>
      <c r="E176" s="53"/>
      <c r="F176" s="53"/>
      <c r="G176" s="53"/>
      <c r="H176" s="53"/>
      <c r="I176" s="53"/>
      <c r="J176" s="53"/>
      <c r="K176" s="53"/>
    </row>
    <row r="177" spans="4:11" ht="15.95" customHeight="1" x14ac:dyDescent="0.2">
      <c r="D177" s="53"/>
      <c r="E177" s="53"/>
      <c r="F177" s="53"/>
      <c r="G177" s="53"/>
      <c r="H177" s="53"/>
      <c r="I177" s="53"/>
      <c r="J177" s="53"/>
      <c r="K177" s="53"/>
    </row>
    <row r="178" spans="4:11" ht="15.95" customHeight="1" x14ac:dyDescent="0.2">
      <c r="D178" s="53"/>
      <c r="E178" s="53"/>
      <c r="F178" s="53"/>
      <c r="G178" s="53"/>
      <c r="H178" s="53"/>
      <c r="I178" s="53"/>
      <c r="J178" s="53"/>
      <c r="K178" s="53"/>
    </row>
    <row r="179" spans="4:11" ht="15.95" customHeight="1" x14ac:dyDescent="0.2">
      <c r="D179" s="53"/>
      <c r="E179" s="53"/>
      <c r="F179" s="53"/>
      <c r="G179" s="53"/>
      <c r="H179" s="53"/>
      <c r="I179" s="53"/>
      <c r="J179" s="53"/>
      <c r="K179" s="53"/>
    </row>
    <row r="180" spans="4:11" ht="15.95" customHeight="1" x14ac:dyDescent="0.2">
      <c r="D180" s="53"/>
      <c r="E180" s="53"/>
      <c r="F180" s="53"/>
      <c r="G180" s="53"/>
      <c r="H180" s="53"/>
      <c r="I180" s="53"/>
      <c r="J180" s="53"/>
      <c r="K180" s="53"/>
    </row>
    <row r="181" spans="4:11" ht="15.95" customHeight="1" x14ac:dyDescent="0.2">
      <c r="D181" s="53"/>
      <c r="E181" s="53"/>
      <c r="F181" s="53"/>
      <c r="G181" s="53"/>
      <c r="H181" s="53"/>
      <c r="I181" s="53"/>
      <c r="J181" s="53"/>
      <c r="K181" s="53"/>
    </row>
    <row r="182" spans="4:11" ht="15.95" customHeight="1" x14ac:dyDescent="0.2">
      <c r="D182" s="53"/>
      <c r="E182" s="53"/>
      <c r="F182" s="53"/>
      <c r="G182" s="53"/>
      <c r="H182" s="53"/>
      <c r="I182" s="53"/>
      <c r="J182" s="53"/>
      <c r="K182" s="53"/>
    </row>
    <row r="183" spans="4:11" ht="15.95" customHeight="1" x14ac:dyDescent="0.2">
      <c r="D183" s="53"/>
      <c r="E183" s="53"/>
      <c r="F183" s="53"/>
      <c r="G183" s="53"/>
      <c r="H183" s="53"/>
      <c r="I183" s="53"/>
      <c r="J183" s="53"/>
      <c r="K183" s="53"/>
    </row>
    <row r="184" spans="4:11" ht="15.95" customHeight="1" x14ac:dyDescent="0.2">
      <c r="D184" s="53"/>
      <c r="E184" s="53"/>
      <c r="F184" s="53"/>
      <c r="G184" s="53"/>
      <c r="H184" s="53"/>
      <c r="I184" s="53"/>
      <c r="J184" s="53"/>
      <c r="K184" s="53"/>
    </row>
    <row r="185" spans="4:11" ht="15.95" customHeight="1" x14ac:dyDescent="0.2">
      <c r="D185" s="53"/>
      <c r="E185" s="53"/>
      <c r="F185" s="53"/>
      <c r="G185" s="53"/>
      <c r="H185" s="53"/>
      <c r="I185" s="53"/>
      <c r="J185" s="53"/>
      <c r="K185" s="53"/>
    </row>
    <row r="186" spans="4:11" ht="15.95" customHeight="1" x14ac:dyDescent="0.2">
      <c r="D186" s="53"/>
      <c r="E186" s="53"/>
      <c r="F186" s="53"/>
      <c r="G186" s="53"/>
      <c r="H186" s="53"/>
      <c r="I186" s="53"/>
      <c r="J186" s="53"/>
      <c r="K186" s="53"/>
    </row>
    <row r="187" spans="4:11" ht="15.95" customHeight="1" x14ac:dyDescent="0.2">
      <c r="D187" s="53"/>
      <c r="E187" s="53"/>
      <c r="F187" s="53"/>
      <c r="G187" s="53"/>
      <c r="H187" s="53"/>
      <c r="I187" s="53"/>
      <c r="J187" s="53"/>
      <c r="K187" s="53"/>
    </row>
    <row r="188" spans="4:11" ht="15.95" customHeight="1" x14ac:dyDescent="0.2">
      <c r="D188" s="53"/>
      <c r="E188" s="53"/>
      <c r="F188" s="53"/>
      <c r="G188" s="53"/>
      <c r="H188" s="53"/>
      <c r="I188" s="53"/>
      <c r="J188" s="53"/>
      <c r="K188" s="53"/>
    </row>
    <row r="189" spans="4:11" ht="15.95" customHeight="1" x14ac:dyDescent="0.2">
      <c r="D189" s="53"/>
      <c r="E189" s="53"/>
      <c r="F189" s="53"/>
      <c r="G189" s="53"/>
      <c r="H189" s="53"/>
      <c r="I189" s="53"/>
      <c r="J189" s="53"/>
      <c r="K189" s="53"/>
    </row>
    <row r="190" spans="4:11" ht="15.95" customHeight="1" x14ac:dyDescent="0.2">
      <c r="D190" s="53"/>
      <c r="E190" s="53"/>
      <c r="F190" s="53"/>
      <c r="G190" s="53"/>
      <c r="H190" s="53"/>
      <c r="I190" s="53"/>
      <c r="J190" s="53"/>
      <c r="K190" s="53"/>
    </row>
    <row r="191" spans="4:11" ht="15.95" customHeight="1" x14ac:dyDescent="0.2">
      <c r="D191" s="53"/>
      <c r="E191" s="53"/>
      <c r="F191" s="53"/>
      <c r="G191" s="53"/>
      <c r="H191" s="53"/>
      <c r="I191" s="53"/>
      <c r="J191" s="53"/>
      <c r="K191" s="53"/>
    </row>
    <row r="192" spans="4:11" ht="15.95" customHeight="1" x14ac:dyDescent="0.2">
      <c r="D192" s="53"/>
      <c r="E192" s="53"/>
      <c r="F192" s="53"/>
      <c r="G192" s="53"/>
      <c r="H192" s="53"/>
      <c r="I192" s="53"/>
      <c r="J192" s="53"/>
      <c r="K192" s="53"/>
    </row>
    <row r="193" spans="4:11" ht="15.95" customHeight="1" x14ac:dyDescent="0.2">
      <c r="D193" s="53"/>
      <c r="E193" s="53"/>
      <c r="F193" s="53"/>
      <c r="G193" s="53"/>
      <c r="H193" s="53"/>
      <c r="I193" s="53"/>
      <c r="J193" s="53"/>
      <c r="K193" s="53"/>
    </row>
    <row r="194" spans="4:11" ht="15.95" customHeight="1" x14ac:dyDescent="0.2">
      <c r="D194" s="53"/>
      <c r="E194" s="53"/>
      <c r="F194" s="53"/>
      <c r="G194" s="53"/>
      <c r="H194" s="53"/>
      <c r="I194" s="53"/>
      <c r="J194" s="53"/>
      <c r="K194" s="53"/>
    </row>
    <row r="195" spans="4:11" ht="15.95" customHeight="1" x14ac:dyDescent="0.2">
      <c r="D195" s="53"/>
      <c r="E195" s="53"/>
      <c r="F195" s="53"/>
      <c r="G195" s="53"/>
      <c r="H195" s="53"/>
      <c r="I195" s="53"/>
      <c r="J195" s="53"/>
      <c r="K195" s="53"/>
    </row>
    <row r="196" spans="4:11" ht="15.95" customHeight="1" x14ac:dyDescent="0.2">
      <c r="D196" s="53"/>
      <c r="E196" s="53"/>
      <c r="F196" s="53"/>
      <c r="G196" s="53"/>
      <c r="H196" s="53"/>
      <c r="I196" s="53"/>
      <c r="J196" s="53"/>
      <c r="K196" s="53"/>
    </row>
    <row r="197" spans="4:11" ht="15.95" customHeight="1" x14ac:dyDescent="0.2">
      <c r="D197" s="53"/>
      <c r="E197" s="53"/>
      <c r="F197" s="53"/>
      <c r="G197" s="53"/>
      <c r="H197" s="53"/>
      <c r="I197" s="53"/>
      <c r="J197" s="53"/>
      <c r="K197" s="53"/>
    </row>
  </sheetData>
  <mergeCells count="16">
    <mergeCell ref="H8:H9"/>
    <mergeCell ref="I8:I9"/>
    <mergeCell ref="A82:K82"/>
    <mergeCell ref="A83:K83"/>
    <mergeCell ref="A84:K84"/>
    <mergeCell ref="A86:K86"/>
    <mergeCell ref="A3:K3"/>
    <mergeCell ref="A4:K4"/>
    <mergeCell ref="A5:E5"/>
    <mergeCell ref="A7:C10"/>
    <mergeCell ref="D7:D10"/>
    <mergeCell ref="E7:I7"/>
    <mergeCell ref="J7:K8"/>
    <mergeCell ref="E8:E9"/>
    <mergeCell ref="F8:F9"/>
    <mergeCell ref="G8:G9"/>
  </mergeCells>
  <printOptions horizontalCentered="1"/>
  <pageMargins left="0.70866141732283472" right="0.31496062992125984" top="0.74803149606299213" bottom="0.74803149606299213" header="0.31496062992125984" footer="0.31496062992125984"/>
  <pageSetup paperSize="9" scale="78" fitToHeight="0" orientation="portrait" r:id="rId1"/>
  <headerFooter alignWithMargins="0"/>
  <rowBreaks count="1" manualBreakCount="1">
    <brk id="59" max="10"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39EA32-A232-4FBD-84D8-9E169DD88918}">
  <sheetPr codeName="Tabelle22">
    <pageSetUpPr fitToPage="1"/>
  </sheetPr>
  <dimension ref="A1:O200"/>
  <sheetViews>
    <sheetView showGridLines="0" zoomScaleNormal="100" workbookViewId="0"/>
  </sheetViews>
  <sheetFormatPr baseColWidth="10" defaultColWidth="8.85546875" defaultRowHeight="15.95" customHeight="1" x14ac:dyDescent="0.2"/>
  <cols>
    <col min="1" max="1" width="9.7109375" style="53" customWidth="1"/>
    <col min="2" max="2" width="48.7109375" style="53" customWidth="1"/>
    <col min="3" max="3" width="6.7109375" style="87" customWidth="1"/>
    <col min="4" max="9" width="9.7109375" style="120" customWidth="1"/>
    <col min="10" max="10" width="9.7109375" style="121" customWidth="1"/>
    <col min="11" max="11" width="9.7109375" style="53" customWidth="1"/>
    <col min="12" max="16384" width="8.85546875" style="53"/>
  </cols>
  <sheetData>
    <row r="1" spans="1:15" customFormat="1" ht="36.75" customHeight="1" x14ac:dyDescent="0.2">
      <c r="A1" s="32"/>
      <c r="B1" s="33"/>
      <c r="C1" s="202"/>
      <c r="D1" s="33"/>
      <c r="E1" s="33"/>
      <c r="F1" s="33"/>
      <c r="G1" s="33"/>
      <c r="H1" s="33"/>
      <c r="I1" s="33"/>
      <c r="J1" s="34" t="s">
        <v>38</v>
      </c>
    </row>
    <row r="2" spans="1:15" customFormat="1" ht="6.2" customHeight="1" x14ac:dyDescent="0.2">
      <c r="A2" s="35"/>
      <c r="B2" s="36"/>
      <c r="C2" s="204"/>
      <c r="D2" s="36"/>
      <c r="E2" s="36"/>
      <c r="F2" s="36"/>
      <c r="G2" s="36"/>
      <c r="H2" s="36"/>
      <c r="I2" s="36"/>
      <c r="J2" s="36"/>
    </row>
    <row r="3" spans="1:15" s="39" customFormat="1" ht="24.95" customHeight="1" x14ac:dyDescent="0.2">
      <c r="A3" s="37" t="s">
        <v>368</v>
      </c>
      <c r="B3" s="38"/>
      <c r="C3" s="38"/>
      <c r="D3" s="38"/>
      <c r="E3" s="38"/>
      <c r="F3" s="38"/>
      <c r="G3" s="38"/>
      <c r="H3" s="38"/>
      <c r="I3" s="38"/>
      <c r="J3" s="38"/>
    </row>
    <row r="4" spans="1:15" s="39" customFormat="1" ht="12" customHeight="1" x14ac:dyDescent="0.2">
      <c r="A4" s="40" t="s">
        <v>84</v>
      </c>
      <c r="B4" s="40"/>
      <c r="C4" s="40"/>
      <c r="D4" s="40"/>
      <c r="E4" s="40"/>
      <c r="F4" s="40"/>
      <c r="G4" s="40"/>
      <c r="H4" s="40"/>
      <c r="I4" s="40"/>
      <c r="J4" s="40"/>
    </row>
    <row r="5" spans="1:15" s="39" customFormat="1" ht="12" customHeight="1" x14ac:dyDescent="0.2">
      <c r="A5" s="41" t="s">
        <v>335</v>
      </c>
      <c r="B5" s="41"/>
      <c r="C5" s="41"/>
      <c r="D5" s="41"/>
      <c r="E5" s="206"/>
      <c r="F5" s="206"/>
      <c r="G5" s="206"/>
      <c r="H5" s="206"/>
      <c r="I5" s="206"/>
      <c r="J5" s="206"/>
    </row>
    <row r="6" spans="1:15" s="39" customFormat="1" ht="11.25" customHeight="1" x14ac:dyDescent="0.2">
      <c r="A6" s="186"/>
      <c r="B6" s="187"/>
      <c r="C6" s="187"/>
      <c r="D6" s="187"/>
      <c r="E6" s="187"/>
      <c r="F6" s="187"/>
      <c r="G6" s="187"/>
      <c r="H6" s="187"/>
      <c r="I6" s="187"/>
      <c r="J6" s="187"/>
    </row>
    <row r="7" spans="1:15" customFormat="1" ht="24.95" customHeight="1" x14ac:dyDescent="0.2">
      <c r="A7" s="51" t="s">
        <v>207</v>
      </c>
      <c r="B7" s="52"/>
      <c r="C7" s="47" t="s">
        <v>86</v>
      </c>
      <c r="D7" s="383" t="s">
        <v>369</v>
      </c>
      <c r="E7" s="384"/>
      <c r="F7" s="384"/>
      <c r="G7" s="384"/>
      <c r="H7" s="385"/>
      <c r="I7" s="51" t="s">
        <v>359</v>
      </c>
      <c r="J7" s="52"/>
      <c r="K7" s="53"/>
      <c r="L7" s="53"/>
      <c r="M7" s="53"/>
      <c r="N7" s="53"/>
      <c r="O7" s="53"/>
    </row>
    <row r="8" spans="1:15" ht="21.75" customHeight="1" x14ac:dyDescent="0.2">
      <c r="A8" s="229"/>
      <c r="B8" s="230"/>
      <c r="C8" s="56"/>
      <c r="D8" s="57" t="s">
        <v>335</v>
      </c>
      <c r="E8" s="57" t="s">
        <v>337</v>
      </c>
      <c r="F8" s="57" t="s">
        <v>338</v>
      </c>
      <c r="G8" s="57" t="s">
        <v>339</v>
      </c>
      <c r="H8" s="57" t="s">
        <v>340</v>
      </c>
      <c r="I8" s="58"/>
      <c r="J8" s="59"/>
    </row>
    <row r="9" spans="1:15" ht="12" customHeight="1" x14ac:dyDescent="0.2">
      <c r="A9" s="229"/>
      <c r="B9" s="230"/>
      <c r="C9" s="56"/>
      <c r="D9" s="60"/>
      <c r="E9" s="60"/>
      <c r="F9" s="60"/>
      <c r="G9" s="60"/>
      <c r="H9" s="60"/>
      <c r="I9" s="61" t="s">
        <v>94</v>
      </c>
      <c r="J9" s="62" t="s">
        <v>95</v>
      </c>
    </row>
    <row r="10" spans="1:15" ht="12" customHeight="1" x14ac:dyDescent="0.2">
      <c r="A10" s="231"/>
      <c r="B10" s="232"/>
      <c r="C10" s="65"/>
      <c r="D10" s="66">
        <v>1</v>
      </c>
      <c r="E10" s="66">
        <v>2</v>
      </c>
      <c r="F10" s="66">
        <v>3</v>
      </c>
      <c r="G10" s="66">
        <v>4</v>
      </c>
      <c r="H10" s="66">
        <v>5</v>
      </c>
      <c r="I10" s="66">
        <v>6</v>
      </c>
      <c r="J10" s="66">
        <v>7</v>
      </c>
      <c r="K10" s="67"/>
    </row>
    <row r="11" spans="1:15" s="157" customFormat="1" ht="24.95" customHeight="1" x14ac:dyDescent="0.2">
      <c r="A11" s="233" t="s">
        <v>96</v>
      </c>
      <c r="B11" s="234"/>
      <c r="C11" s="78">
        <v>100</v>
      </c>
      <c r="D11" s="80">
        <v>10720</v>
      </c>
      <c r="E11" s="79">
        <v>16083</v>
      </c>
      <c r="F11" s="79">
        <v>9467</v>
      </c>
      <c r="G11" s="79">
        <v>11662</v>
      </c>
      <c r="H11" s="105">
        <v>10466</v>
      </c>
      <c r="I11" s="80">
        <v>254</v>
      </c>
      <c r="J11" s="81">
        <v>2.4269061723676666</v>
      </c>
    </row>
    <row r="12" spans="1:15" ht="24.95" customHeight="1" x14ac:dyDescent="0.2">
      <c r="A12" s="158" t="s">
        <v>124</v>
      </c>
      <c r="B12" s="159" t="s">
        <v>125</v>
      </c>
      <c r="C12" s="78">
        <v>3.1902985074626864</v>
      </c>
      <c r="D12" s="80">
        <v>342</v>
      </c>
      <c r="E12" s="79">
        <v>307</v>
      </c>
      <c r="F12" s="79">
        <v>183</v>
      </c>
      <c r="G12" s="79">
        <v>196</v>
      </c>
      <c r="H12" s="105">
        <v>315</v>
      </c>
      <c r="I12" s="80">
        <v>27</v>
      </c>
      <c r="J12" s="81">
        <v>8.5714285714285712</v>
      </c>
    </row>
    <row r="13" spans="1:15" ht="24.95" customHeight="1" x14ac:dyDescent="0.2">
      <c r="A13" s="158" t="s">
        <v>126</v>
      </c>
      <c r="B13" s="164" t="s">
        <v>208</v>
      </c>
      <c r="C13" s="78">
        <v>1.3992537313432836</v>
      </c>
      <c r="D13" s="80">
        <v>150</v>
      </c>
      <c r="E13" s="79">
        <v>511</v>
      </c>
      <c r="F13" s="79">
        <v>167</v>
      </c>
      <c r="G13" s="79">
        <v>190</v>
      </c>
      <c r="H13" s="105">
        <v>123</v>
      </c>
      <c r="I13" s="80">
        <v>27</v>
      </c>
      <c r="J13" s="81">
        <v>21.951219512195124</v>
      </c>
    </row>
    <row r="14" spans="1:15" s="180" customFormat="1" ht="24.95" customHeight="1" x14ac:dyDescent="0.2">
      <c r="A14" s="158" t="s">
        <v>209</v>
      </c>
      <c r="B14" s="164" t="s">
        <v>129</v>
      </c>
      <c r="C14" s="78">
        <v>21.035447761194028</v>
      </c>
      <c r="D14" s="80">
        <v>2255</v>
      </c>
      <c r="E14" s="79">
        <v>5189</v>
      </c>
      <c r="F14" s="79">
        <v>2102</v>
      </c>
      <c r="G14" s="79">
        <v>2708</v>
      </c>
      <c r="H14" s="105">
        <v>2035</v>
      </c>
      <c r="I14" s="80">
        <v>220</v>
      </c>
      <c r="J14" s="81">
        <v>10.810810810810811</v>
      </c>
      <c r="K14" s="53"/>
      <c r="L14" s="53"/>
      <c r="M14" s="53"/>
      <c r="N14" s="53"/>
      <c r="O14" s="53"/>
    </row>
    <row r="15" spans="1:15" ht="24.95" customHeight="1" x14ac:dyDescent="0.2">
      <c r="A15" s="158" t="s">
        <v>210</v>
      </c>
      <c r="B15" s="164" t="s">
        <v>211</v>
      </c>
      <c r="C15" s="78">
        <v>6.1940298507462686</v>
      </c>
      <c r="D15" s="80">
        <v>664</v>
      </c>
      <c r="E15" s="79">
        <v>3166</v>
      </c>
      <c r="F15" s="79">
        <v>536</v>
      </c>
      <c r="G15" s="79">
        <v>635</v>
      </c>
      <c r="H15" s="105">
        <v>608</v>
      </c>
      <c r="I15" s="80">
        <v>56</v>
      </c>
      <c r="J15" s="81">
        <v>9.2105263157894743</v>
      </c>
    </row>
    <row r="16" spans="1:15" s="180" customFormat="1" ht="24.95" customHeight="1" x14ac:dyDescent="0.2">
      <c r="A16" s="158" t="s">
        <v>212</v>
      </c>
      <c r="B16" s="164" t="s">
        <v>133</v>
      </c>
      <c r="C16" s="78">
        <v>10.074626865671641</v>
      </c>
      <c r="D16" s="80">
        <v>1080</v>
      </c>
      <c r="E16" s="79">
        <v>1323</v>
      </c>
      <c r="F16" s="79">
        <v>946</v>
      </c>
      <c r="G16" s="79">
        <v>1454</v>
      </c>
      <c r="H16" s="105">
        <v>906</v>
      </c>
      <c r="I16" s="80">
        <v>174</v>
      </c>
      <c r="J16" s="81">
        <v>19.205298013245034</v>
      </c>
      <c r="K16" s="53"/>
      <c r="L16" s="53"/>
      <c r="M16" s="53"/>
      <c r="N16" s="53"/>
      <c r="O16" s="53"/>
    </row>
    <row r="17" spans="1:15" ht="24.95" customHeight="1" x14ac:dyDescent="0.2">
      <c r="A17" s="158" t="s">
        <v>134</v>
      </c>
      <c r="B17" s="164" t="s">
        <v>214</v>
      </c>
      <c r="C17" s="78">
        <v>4.7667910447761193</v>
      </c>
      <c r="D17" s="80">
        <v>511</v>
      </c>
      <c r="E17" s="79">
        <v>700</v>
      </c>
      <c r="F17" s="79">
        <v>620</v>
      </c>
      <c r="G17" s="79">
        <v>619</v>
      </c>
      <c r="H17" s="105">
        <v>521</v>
      </c>
      <c r="I17" s="80">
        <v>-10</v>
      </c>
      <c r="J17" s="81">
        <v>-1.9193857965451055</v>
      </c>
    </row>
    <row r="18" spans="1:15" s="180" customFormat="1" ht="24.95" customHeight="1" x14ac:dyDescent="0.2">
      <c r="A18" s="167" t="s">
        <v>136</v>
      </c>
      <c r="B18" s="168" t="s">
        <v>137</v>
      </c>
      <c r="C18" s="78">
        <v>7.7332089552238807</v>
      </c>
      <c r="D18" s="80">
        <v>829</v>
      </c>
      <c r="E18" s="79">
        <v>1001</v>
      </c>
      <c r="F18" s="79">
        <v>706</v>
      </c>
      <c r="G18" s="79">
        <v>1067</v>
      </c>
      <c r="H18" s="105">
        <v>937</v>
      </c>
      <c r="I18" s="80">
        <v>-108</v>
      </c>
      <c r="J18" s="81">
        <v>-11.526147278548558</v>
      </c>
      <c r="K18" s="53"/>
      <c r="L18" s="53"/>
      <c r="M18" s="53"/>
      <c r="N18" s="53"/>
      <c r="O18" s="53"/>
    </row>
    <row r="19" spans="1:15" ht="24.95" customHeight="1" x14ac:dyDescent="0.2">
      <c r="A19" s="158" t="s">
        <v>138</v>
      </c>
      <c r="B19" s="164" t="s">
        <v>139</v>
      </c>
      <c r="C19" s="78">
        <v>14.188432835820896</v>
      </c>
      <c r="D19" s="80">
        <v>1521</v>
      </c>
      <c r="E19" s="79">
        <v>1975</v>
      </c>
      <c r="F19" s="79">
        <v>1570</v>
      </c>
      <c r="G19" s="79">
        <v>1835</v>
      </c>
      <c r="H19" s="105">
        <v>1647</v>
      </c>
      <c r="I19" s="80">
        <v>-126</v>
      </c>
      <c r="J19" s="81">
        <v>-7.6502732240437155</v>
      </c>
    </row>
    <row r="20" spans="1:15" s="180" customFormat="1" ht="24.95" customHeight="1" x14ac:dyDescent="0.2">
      <c r="A20" s="158" t="s">
        <v>140</v>
      </c>
      <c r="B20" s="164" t="s">
        <v>141</v>
      </c>
      <c r="C20" s="78">
        <v>6.9123134328358207</v>
      </c>
      <c r="D20" s="80">
        <v>741</v>
      </c>
      <c r="E20" s="79">
        <v>680</v>
      </c>
      <c r="F20" s="79">
        <v>637</v>
      </c>
      <c r="G20" s="79">
        <v>743</v>
      </c>
      <c r="H20" s="105">
        <v>715</v>
      </c>
      <c r="I20" s="80">
        <v>26</v>
      </c>
      <c r="J20" s="81">
        <v>3.6363636363636362</v>
      </c>
      <c r="K20" s="53"/>
      <c r="L20" s="53"/>
      <c r="M20" s="53"/>
      <c r="N20" s="53"/>
      <c r="O20" s="53"/>
    </row>
    <row r="21" spans="1:15" ht="24.95" customHeight="1" x14ac:dyDescent="0.2">
      <c r="A21" s="167" t="s">
        <v>142</v>
      </c>
      <c r="B21" s="168" t="s">
        <v>143</v>
      </c>
      <c r="C21" s="78">
        <v>8.1623134328358216</v>
      </c>
      <c r="D21" s="80">
        <v>875</v>
      </c>
      <c r="E21" s="79">
        <v>865</v>
      </c>
      <c r="F21" s="79">
        <v>610</v>
      </c>
      <c r="G21" s="79">
        <v>692</v>
      </c>
      <c r="H21" s="105">
        <v>802</v>
      </c>
      <c r="I21" s="80">
        <v>73</v>
      </c>
      <c r="J21" s="81">
        <v>9.1022443890274314</v>
      </c>
    </row>
    <row r="22" spans="1:15" ht="24.95" customHeight="1" x14ac:dyDescent="0.2">
      <c r="A22" s="167" t="s">
        <v>144</v>
      </c>
      <c r="B22" s="164" t="s">
        <v>145</v>
      </c>
      <c r="C22" s="78">
        <v>1.0167910447761195</v>
      </c>
      <c r="D22" s="80">
        <v>109</v>
      </c>
      <c r="E22" s="79">
        <v>106</v>
      </c>
      <c r="F22" s="79">
        <v>122</v>
      </c>
      <c r="G22" s="79">
        <v>108</v>
      </c>
      <c r="H22" s="105">
        <v>65</v>
      </c>
      <c r="I22" s="80">
        <v>44</v>
      </c>
      <c r="J22" s="81">
        <v>67.692307692307693</v>
      </c>
    </row>
    <row r="23" spans="1:15" ht="24.95" customHeight="1" x14ac:dyDescent="0.2">
      <c r="A23" s="158" t="s">
        <v>146</v>
      </c>
      <c r="B23" s="164" t="s">
        <v>147</v>
      </c>
      <c r="C23" s="78">
        <v>1.2966417910447761</v>
      </c>
      <c r="D23" s="80">
        <v>139</v>
      </c>
      <c r="E23" s="79">
        <v>171</v>
      </c>
      <c r="F23" s="79">
        <v>122</v>
      </c>
      <c r="G23" s="79">
        <v>189</v>
      </c>
      <c r="H23" s="105">
        <v>103</v>
      </c>
      <c r="I23" s="80">
        <v>36</v>
      </c>
      <c r="J23" s="81">
        <v>34.95145631067961</v>
      </c>
    </row>
    <row r="24" spans="1:15" ht="24.95" customHeight="1" x14ac:dyDescent="0.2">
      <c r="A24" s="158" t="s">
        <v>148</v>
      </c>
      <c r="B24" s="164" t="s">
        <v>215</v>
      </c>
      <c r="C24" s="78">
        <v>2.5</v>
      </c>
      <c r="D24" s="80">
        <v>268</v>
      </c>
      <c r="E24" s="79">
        <v>409</v>
      </c>
      <c r="F24" s="79">
        <v>275</v>
      </c>
      <c r="G24" s="79">
        <v>363</v>
      </c>
      <c r="H24" s="105">
        <v>292</v>
      </c>
      <c r="I24" s="80">
        <v>-24</v>
      </c>
      <c r="J24" s="81">
        <v>-8.2191780821917817</v>
      </c>
    </row>
    <row r="25" spans="1:15" ht="24.95" customHeight="1" x14ac:dyDescent="0.2">
      <c r="A25" s="158" t="s">
        <v>150</v>
      </c>
      <c r="B25" s="171" t="s">
        <v>151</v>
      </c>
      <c r="C25" s="78">
        <v>11.930970149253731</v>
      </c>
      <c r="D25" s="80">
        <v>1279</v>
      </c>
      <c r="E25" s="79">
        <v>1121</v>
      </c>
      <c r="F25" s="79">
        <v>1019</v>
      </c>
      <c r="G25" s="79">
        <v>1007</v>
      </c>
      <c r="H25" s="105">
        <v>1273</v>
      </c>
      <c r="I25" s="80">
        <v>6</v>
      </c>
      <c r="J25" s="81">
        <v>0.47132757266300079</v>
      </c>
    </row>
    <row r="26" spans="1:15" ht="24.95" customHeight="1" x14ac:dyDescent="0.2">
      <c r="A26" s="158" t="s">
        <v>217</v>
      </c>
      <c r="B26" s="171" t="s">
        <v>153</v>
      </c>
      <c r="C26" s="78">
        <v>4.1977611940298507</v>
      </c>
      <c r="D26" s="80">
        <v>450</v>
      </c>
      <c r="E26" s="79">
        <v>432</v>
      </c>
      <c r="F26" s="79">
        <v>334</v>
      </c>
      <c r="G26" s="79">
        <v>348</v>
      </c>
      <c r="H26" s="105">
        <v>392</v>
      </c>
      <c r="I26" s="80">
        <v>58</v>
      </c>
      <c r="J26" s="81">
        <v>14.795918367346939</v>
      </c>
    </row>
    <row r="27" spans="1:15" ht="24.95" customHeight="1" x14ac:dyDescent="0.2">
      <c r="A27" s="167">
        <v>782.78300000000002</v>
      </c>
      <c r="B27" s="170" t="s">
        <v>154</v>
      </c>
      <c r="C27" s="78">
        <v>7.7332089552238807</v>
      </c>
      <c r="D27" s="80">
        <v>829</v>
      </c>
      <c r="E27" s="79">
        <v>689</v>
      </c>
      <c r="F27" s="79">
        <v>685</v>
      </c>
      <c r="G27" s="79">
        <v>659</v>
      </c>
      <c r="H27" s="105">
        <v>881</v>
      </c>
      <c r="I27" s="80">
        <v>-52</v>
      </c>
      <c r="J27" s="81">
        <v>-5.9023836549375712</v>
      </c>
    </row>
    <row r="28" spans="1:15" ht="24.95" customHeight="1" x14ac:dyDescent="0.2">
      <c r="A28" s="158" t="s">
        <v>155</v>
      </c>
      <c r="B28" s="164" t="s">
        <v>156</v>
      </c>
      <c r="C28" s="78">
        <v>2.3973880597014925</v>
      </c>
      <c r="D28" s="80">
        <v>257</v>
      </c>
      <c r="E28" s="79">
        <v>433</v>
      </c>
      <c r="F28" s="79">
        <v>216</v>
      </c>
      <c r="G28" s="79">
        <v>358</v>
      </c>
      <c r="H28" s="105">
        <v>298</v>
      </c>
      <c r="I28" s="80">
        <v>-41</v>
      </c>
      <c r="J28" s="81">
        <v>-13.758389261744966</v>
      </c>
    </row>
    <row r="29" spans="1:15" ht="24.95" customHeight="1" x14ac:dyDescent="0.2">
      <c r="A29" s="158" t="s">
        <v>157</v>
      </c>
      <c r="B29" s="164" t="s">
        <v>158</v>
      </c>
      <c r="C29" s="78">
        <v>2.3787313432835822</v>
      </c>
      <c r="D29" s="80">
        <v>255</v>
      </c>
      <c r="E29" s="79">
        <v>808</v>
      </c>
      <c r="F29" s="79">
        <v>237</v>
      </c>
      <c r="G29" s="79">
        <v>323</v>
      </c>
      <c r="H29" s="105">
        <v>254</v>
      </c>
      <c r="I29" s="80">
        <v>1</v>
      </c>
      <c r="J29" s="81">
        <v>0.39370078740157483</v>
      </c>
    </row>
    <row r="30" spans="1:15" ht="24.95" customHeight="1" x14ac:dyDescent="0.2">
      <c r="A30" s="158">
        <v>86</v>
      </c>
      <c r="B30" s="164" t="s">
        <v>159</v>
      </c>
      <c r="C30" s="78">
        <v>5.7649253731343286</v>
      </c>
      <c r="D30" s="80">
        <v>618</v>
      </c>
      <c r="E30" s="79">
        <v>865</v>
      </c>
      <c r="F30" s="79">
        <v>568</v>
      </c>
      <c r="G30" s="79">
        <v>736</v>
      </c>
      <c r="H30" s="105">
        <v>674</v>
      </c>
      <c r="I30" s="80">
        <v>-56</v>
      </c>
      <c r="J30" s="81">
        <v>-8.3086053412462917</v>
      </c>
    </row>
    <row r="31" spans="1:15" ht="24.95" customHeight="1" x14ac:dyDescent="0.2">
      <c r="A31" s="158">
        <v>87.88</v>
      </c>
      <c r="B31" s="171" t="s">
        <v>160</v>
      </c>
      <c r="C31" s="78">
        <v>6.8563432835820892</v>
      </c>
      <c r="D31" s="80">
        <v>735</v>
      </c>
      <c r="E31" s="79">
        <v>1217</v>
      </c>
      <c r="F31" s="79">
        <v>679</v>
      </c>
      <c r="G31" s="79">
        <v>759</v>
      </c>
      <c r="H31" s="105">
        <v>627</v>
      </c>
      <c r="I31" s="80">
        <v>108</v>
      </c>
      <c r="J31" s="81">
        <v>17.224880382775119</v>
      </c>
    </row>
    <row r="32" spans="1:15" ht="24.95" customHeight="1" x14ac:dyDescent="0.2">
      <c r="A32" s="158" t="s">
        <v>161</v>
      </c>
      <c r="B32" s="164" t="s">
        <v>162</v>
      </c>
      <c r="C32" s="78">
        <v>3.2369402985074629</v>
      </c>
      <c r="D32" s="80">
        <v>347</v>
      </c>
      <c r="E32" s="79">
        <v>425</v>
      </c>
      <c r="F32" s="79">
        <v>253</v>
      </c>
      <c r="G32" s="79">
        <v>388</v>
      </c>
      <c r="H32" s="105">
        <v>306</v>
      </c>
      <c r="I32" s="80">
        <v>41</v>
      </c>
      <c r="J32" s="81">
        <v>13.398692810457517</v>
      </c>
    </row>
    <row r="33" spans="1:10" ht="24.95" customHeight="1" x14ac:dyDescent="0.2">
      <c r="A33" s="158"/>
      <c r="B33" s="171" t="s">
        <v>163</v>
      </c>
      <c r="C33" s="78" t="s">
        <v>547</v>
      </c>
      <c r="D33" s="80" t="s">
        <v>547</v>
      </c>
      <c r="E33" s="79" t="s">
        <v>547</v>
      </c>
      <c r="F33" s="79" t="s">
        <v>547</v>
      </c>
      <c r="G33" s="79" t="s">
        <v>547</v>
      </c>
      <c r="H33" s="105">
        <v>0</v>
      </c>
      <c r="I33" s="80" t="s">
        <v>547</v>
      </c>
      <c r="J33" s="81" t="s">
        <v>547</v>
      </c>
    </row>
    <row r="34" spans="1:10" ht="24.95" customHeight="1" x14ac:dyDescent="0.2">
      <c r="A34" s="172" t="s">
        <v>164</v>
      </c>
      <c r="B34" s="173"/>
      <c r="C34" s="236"/>
      <c r="D34" s="80"/>
      <c r="E34" s="79"/>
      <c r="F34" s="79"/>
      <c r="G34" s="79"/>
      <c r="H34" s="105"/>
      <c r="I34" s="102"/>
      <c r="J34" s="103"/>
    </row>
    <row r="35" spans="1:10" ht="24.95" customHeight="1" x14ac:dyDescent="0.2">
      <c r="A35" s="237" t="s">
        <v>124</v>
      </c>
      <c r="B35" s="238" t="s">
        <v>125</v>
      </c>
      <c r="C35" s="78">
        <v>3.1902985074626864</v>
      </c>
      <c r="D35" s="80">
        <v>342</v>
      </c>
      <c r="E35" s="79">
        <v>307</v>
      </c>
      <c r="F35" s="79">
        <v>183</v>
      </c>
      <c r="G35" s="79">
        <v>196</v>
      </c>
      <c r="H35" s="105">
        <v>315</v>
      </c>
      <c r="I35" s="80">
        <v>27</v>
      </c>
      <c r="J35" s="81">
        <v>8.5714285714285712</v>
      </c>
    </row>
    <row r="36" spans="1:10" ht="24.95" customHeight="1" x14ac:dyDescent="0.2">
      <c r="A36" s="239" t="s">
        <v>165</v>
      </c>
      <c r="B36" s="240" t="s">
        <v>166</v>
      </c>
      <c r="C36" s="78">
        <v>30.167910447761194</v>
      </c>
      <c r="D36" s="80">
        <v>3234</v>
      </c>
      <c r="E36" s="79">
        <v>6701</v>
      </c>
      <c r="F36" s="79">
        <v>2975</v>
      </c>
      <c r="G36" s="79">
        <v>3965</v>
      </c>
      <c r="H36" s="105">
        <v>3095</v>
      </c>
      <c r="I36" s="80">
        <v>139</v>
      </c>
      <c r="J36" s="81">
        <v>4.4911147011308561</v>
      </c>
    </row>
    <row r="37" spans="1:10" ht="24.95" customHeight="1" x14ac:dyDescent="0.2">
      <c r="A37" s="241" t="s">
        <v>167</v>
      </c>
      <c r="B37" s="242" t="s">
        <v>168</v>
      </c>
      <c r="C37" s="90">
        <v>66.641791044776113</v>
      </c>
      <c r="D37" s="108">
        <v>7144</v>
      </c>
      <c r="E37" s="109">
        <v>9075</v>
      </c>
      <c r="F37" s="109">
        <v>6308</v>
      </c>
      <c r="G37" s="109">
        <v>7501</v>
      </c>
      <c r="H37" s="110">
        <v>7056</v>
      </c>
      <c r="I37" s="108">
        <v>88</v>
      </c>
      <c r="J37" s="111">
        <v>1.2471655328798186</v>
      </c>
    </row>
    <row r="38" spans="1:10" s="113" customFormat="1" ht="11.25" customHeight="1" x14ac:dyDescent="0.2">
      <c r="A38" s="287"/>
      <c r="J38" s="114" t="s">
        <v>35</v>
      </c>
    </row>
    <row r="39" spans="1:10" s="113" customFormat="1" ht="12.75" customHeight="1" x14ac:dyDescent="0.15">
      <c r="A39" s="113" t="s">
        <v>114</v>
      </c>
    </row>
    <row r="40" spans="1:10" s="86" customFormat="1" ht="21" customHeight="1" x14ac:dyDescent="0.2">
      <c r="A40" s="382" t="s">
        <v>370</v>
      </c>
      <c r="B40" s="279"/>
      <c r="C40" s="279"/>
      <c r="D40" s="279"/>
      <c r="E40" s="279"/>
      <c r="F40" s="279"/>
      <c r="G40" s="279"/>
      <c r="H40" s="279"/>
      <c r="I40" s="279"/>
      <c r="J40" s="279"/>
    </row>
    <row r="41" spans="1:10" s="86" customFormat="1" ht="30.6" customHeight="1" x14ac:dyDescent="0.2">
      <c r="A41" s="116" t="s">
        <v>219</v>
      </c>
      <c r="B41" s="116"/>
      <c r="C41" s="116"/>
      <c r="D41" s="116"/>
      <c r="E41" s="116"/>
      <c r="F41" s="116"/>
      <c r="G41" s="116"/>
      <c r="H41" s="116"/>
      <c r="I41" s="116"/>
      <c r="J41" s="116"/>
    </row>
    <row r="42" spans="1:10" s="86" customFormat="1" ht="12.75" customHeight="1" x14ac:dyDescent="0.2"/>
    <row r="43" spans="1:10" s="86" customFormat="1" ht="12.75" customHeight="1" x14ac:dyDescent="0.2"/>
    <row r="44" spans="1:10" ht="12.75" customHeight="1" x14ac:dyDescent="0.2">
      <c r="C44" s="53"/>
      <c r="D44" s="53"/>
      <c r="E44" s="53"/>
      <c r="F44" s="53"/>
      <c r="G44" s="53"/>
      <c r="H44" s="53"/>
      <c r="I44" s="53"/>
      <c r="J44" s="53"/>
    </row>
    <row r="45" spans="1:10" ht="15.95" customHeight="1" x14ac:dyDescent="0.2">
      <c r="C45" s="53"/>
      <c r="D45" s="53"/>
      <c r="E45" s="53"/>
      <c r="F45" s="53"/>
      <c r="G45" s="53"/>
      <c r="H45" s="53"/>
      <c r="I45" s="53"/>
      <c r="J45" s="53"/>
    </row>
    <row r="46" spans="1:10" ht="15.95" customHeight="1" x14ac:dyDescent="0.2">
      <c r="C46" s="53"/>
      <c r="D46" s="53"/>
      <c r="E46" s="53"/>
      <c r="F46" s="53"/>
      <c r="G46" s="53"/>
      <c r="H46" s="53"/>
      <c r="I46" s="53"/>
      <c r="J46" s="53"/>
    </row>
    <row r="47" spans="1:10" ht="15.95" customHeight="1" x14ac:dyDescent="0.2">
      <c r="C47" s="53"/>
      <c r="D47" s="53"/>
      <c r="E47" s="53"/>
      <c r="F47" s="53"/>
      <c r="G47" s="53"/>
      <c r="H47" s="53"/>
      <c r="I47" s="53"/>
      <c r="J47" s="53"/>
    </row>
    <row r="48" spans="1:10" ht="15.95" customHeight="1" x14ac:dyDescent="0.2">
      <c r="C48" s="53"/>
      <c r="D48" s="53"/>
      <c r="E48" s="53"/>
      <c r="F48" s="53"/>
      <c r="G48" s="53"/>
      <c r="H48" s="53"/>
      <c r="I48" s="53"/>
      <c r="J48" s="53"/>
    </row>
    <row r="49" s="53" customFormat="1" ht="15.95" customHeight="1" x14ac:dyDescent="0.2"/>
    <row r="50" s="53" customFormat="1" ht="15.95" customHeight="1" x14ac:dyDescent="0.2"/>
    <row r="51" s="53" customFormat="1" ht="15.95" customHeight="1" x14ac:dyDescent="0.2"/>
    <row r="52" s="53" customFormat="1" ht="15.95" customHeight="1" x14ac:dyDescent="0.2"/>
    <row r="53" s="53" customFormat="1" ht="15.95" customHeight="1" x14ac:dyDescent="0.2"/>
    <row r="54" s="53" customFormat="1" ht="15.95" customHeight="1" x14ac:dyDescent="0.2"/>
    <row r="55" s="53" customFormat="1" ht="15.95" customHeight="1" x14ac:dyDescent="0.2"/>
    <row r="56" s="53" customFormat="1" ht="15.95" customHeight="1" x14ac:dyDescent="0.2"/>
    <row r="57" s="53" customFormat="1" ht="15.95" customHeight="1" x14ac:dyDescent="0.2"/>
    <row r="58" s="53" customFormat="1" ht="15.95" customHeight="1" x14ac:dyDescent="0.2"/>
    <row r="59" s="53" customFormat="1" ht="15.95" customHeight="1" x14ac:dyDescent="0.2"/>
    <row r="60" s="53" customFormat="1" ht="15.95" customHeight="1" x14ac:dyDescent="0.2"/>
    <row r="61" s="53" customFormat="1" ht="15.95" customHeight="1" x14ac:dyDescent="0.2"/>
    <row r="62" s="53" customFormat="1" ht="15.95" customHeight="1" x14ac:dyDescent="0.2"/>
    <row r="63" s="53" customFormat="1" ht="15.95" customHeight="1" x14ac:dyDescent="0.2"/>
    <row r="64" s="53" customFormat="1" ht="15.95" customHeight="1" x14ac:dyDescent="0.2"/>
    <row r="65" s="53" customFormat="1" ht="15.95" customHeight="1" x14ac:dyDescent="0.2"/>
    <row r="66" s="53" customFormat="1" ht="15.95" customHeight="1" x14ac:dyDescent="0.2"/>
    <row r="67" s="53" customFormat="1" ht="15.95" customHeight="1" x14ac:dyDescent="0.2"/>
    <row r="68" s="53" customFormat="1" ht="15.95" customHeight="1" x14ac:dyDescent="0.2"/>
    <row r="69" s="53" customFormat="1" ht="15.95" customHeight="1" x14ac:dyDescent="0.2"/>
    <row r="70" s="53" customFormat="1" ht="15.95" customHeight="1" x14ac:dyDescent="0.2"/>
    <row r="71" s="53" customFormat="1" ht="15.95" customHeight="1" x14ac:dyDescent="0.2"/>
    <row r="72" s="53" customFormat="1" ht="15.95" customHeight="1" x14ac:dyDescent="0.2"/>
    <row r="73" s="53" customFormat="1" ht="15.95" customHeight="1" x14ac:dyDescent="0.2"/>
    <row r="74" s="53" customFormat="1" ht="15.95" customHeight="1" x14ac:dyDescent="0.2"/>
    <row r="75" s="53" customFormat="1" ht="15.95" customHeight="1" x14ac:dyDescent="0.2"/>
    <row r="76" s="53" customFormat="1" ht="15.95" customHeight="1" x14ac:dyDescent="0.2"/>
    <row r="77" s="53" customFormat="1" ht="15.95" customHeight="1" x14ac:dyDescent="0.2"/>
    <row r="78" s="53" customFormat="1" ht="15.95" customHeight="1" x14ac:dyDescent="0.2"/>
    <row r="79" s="53" customFormat="1" ht="15.95" customHeight="1" x14ac:dyDescent="0.2"/>
    <row r="80" s="53" customFormat="1" ht="15.95" customHeight="1" x14ac:dyDescent="0.2"/>
    <row r="81" spans="1:1" s="53" customFormat="1" ht="15.95" customHeight="1" x14ac:dyDescent="0.2"/>
    <row r="82" spans="1:1" s="53" customFormat="1" ht="15.95" customHeight="1" x14ac:dyDescent="0.2"/>
    <row r="83" spans="1:1" s="53" customFormat="1" ht="15.95" customHeight="1" x14ac:dyDescent="0.2"/>
    <row r="84" spans="1:1" s="53" customFormat="1" ht="15.95" customHeight="1" x14ac:dyDescent="0.2"/>
    <row r="85" spans="1:1" s="53" customFormat="1" ht="15.95" customHeight="1" x14ac:dyDescent="0.2"/>
    <row r="86" spans="1:1" s="53" customFormat="1" ht="15.95" customHeight="1" x14ac:dyDescent="0.2"/>
    <row r="87" spans="1:1" s="53" customFormat="1" ht="15.95" customHeight="1" x14ac:dyDescent="0.2"/>
    <row r="88" spans="1:1" s="53" customFormat="1" ht="15.95" customHeight="1" x14ac:dyDescent="0.2">
      <c r="A88" s="386"/>
    </row>
    <row r="89" spans="1:1" s="53" customFormat="1" ht="15.95" customHeight="1" x14ac:dyDescent="0.2"/>
    <row r="90" spans="1:1" s="53" customFormat="1" ht="15.95" customHeight="1" x14ac:dyDescent="0.2"/>
    <row r="91" spans="1:1" s="53" customFormat="1" ht="15.95" customHeight="1" x14ac:dyDescent="0.2"/>
    <row r="92" spans="1:1" s="53" customFormat="1" ht="15.95" customHeight="1" x14ac:dyDescent="0.2"/>
    <row r="93" spans="1:1" s="53" customFormat="1" ht="15.95" customHeight="1" x14ac:dyDescent="0.2"/>
    <row r="94" spans="1:1" s="53" customFormat="1" ht="15.95" customHeight="1" x14ac:dyDescent="0.2"/>
    <row r="95" spans="1:1" s="53" customFormat="1" ht="15.95" customHeight="1" x14ac:dyDescent="0.2"/>
    <row r="96" spans="1:1" s="53" customFormat="1" ht="15.95" customHeight="1" x14ac:dyDescent="0.2"/>
    <row r="97" s="53" customFormat="1" ht="15.95" customHeight="1" x14ac:dyDescent="0.2"/>
    <row r="98" s="53" customFormat="1" ht="15.95" customHeight="1" x14ac:dyDescent="0.2"/>
    <row r="99" s="53" customFormat="1" ht="15.95" customHeight="1" x14ac:dyDescent="0.2"/>
    <row r="100" s="53" customFormat="1" ht="15.95" customHeight="1" x14ac:dyDescent="0.2"/>
    <row r="101" s="53" customFormat="1" ht="15.95" customHeight="1" x14ac:dyDescent="0.2"/>
    <row r="102" s="53" customFormat="1" ht="15.95" customHeight="1" x14ac:dyDescent="0.2"/>
    <row r="103" s="53" customFormat="1" ht="15.95" customHeight="1" x14ac:dyDescent="0.2"/>
    <row r="104" s="53" customFormat="1" ht="15.95" customHeight="1" x14ac:dyDescent="0.2"/>
    <row r="105" s="53" customFormat="1" ht="15.95" customHeight="1" x14ac:dyDescent="0.2"/>
    <row r="106" s="53" customFormat="1" ht="15.95" customHeight="1" x14ac:dyDescent="0.2"/>
    <row r="107" s="53" customFormat="1" ht="15.95" customHeight="1" x14ac:dyDescent="0.2"/>
    <row r="108" s="53" customFormat="1" ht="15.95" customHeight="1" x14ac:dyDescent="0.2"/>
    <row r="109" s="53" customFormat="1" ht="15.95" customHeight="1" x14ac:dyDescent="0.2"/>
    <row r="110" s="53" customFormat="1" ht="15.95" customHeight="1" x14ac:dyDescent="0.2"/>
    <row r="111" s="53" customFormat="1" ht="15.95" customHeight="1" x14ac:dyDescent="0.2"/>
    <row r="112" s="53" customFormat="1" ht="15.95" customHeight="1" x14ac:dyDescent="0.2"/>
    <row r="113" s="53" customFormat="1" ht="15.95" customHeight="1" x14ac:dyDescent="0.2"/>
    <row r="114" s="53" customFormat="1" ht="15.95" customHeight="1" x14ac:dyDescent="0.2"/>
    <row r="115" s="53" customFormat="1" ht="15.95" customHeight="1" x14ac:dyDescent="0.2"/>
    <row r="116" s="53" customFormat="1" ht="15.95" customHeight="1" x14ac:dyDescent="0.2"/>
    <row r="117" s="53" customFormat="1" ht="15.95" customHeight="1" x14ac:dyDescent="0.2"/>
    <row r="118" s="53" customFormat="1" ht="15.95" customHeight="1" x14ac:dyDescent="0.2"/>
    <row r="119" s="53" customFormat="1" ht="15.95" customHeight="1" x14ac:dyDescent="0.2"/>
    <row r="120" s="53" customFormat="1" ht="15.95" customHeight="1" x14ac:dyDescent="0.2"/>
    <row r="121" s="53" customFormat="1" ht="15.95" customHeight="1" x14ac:dyDescent="0.2"/>
    <row r="122" s="53" customFormat="1" ht="15.95" customHeight="1" x14ac:dyDescent="0.2"/>
    <row r="123" s="53" customFormat="1" ht="15.95" customHeight="1" x14ac:dyDescent="0.2"/>
    <row r="124" s="53" customFormat="1" ht="15.95" customHeight="1" x14ac:dyDescent="0.2"/>
    <row r="125" s="53" customFormat="1" ht="15.95" customHeight="1" x14ac:dyDescent="0.2"/>
    <row r="126" s="53" customFormat="1" ht="15.95" customHeight="1" x14ac:dyDescent="0.2"/>
    <row r="127" s="53" customFormat="1" ht="15.95" customHeight="1" x14ac:dyDescent="0.2"/>
    <row r="128" s="53" customFormat="1" ht="15.95" customHeight="1" x14ac:dyDescent="0.2"/>
    <row r="129" s="53" customFormat="1" ht="15.95" customHeight="1" x14ac:dyDescent="0.2"/>
    <row r="130" s="53" customFormat="1" ht="15.95" customHeight="1" x14ac:dyDescent="0.2"/>
    <row r="131" s="53" customFormat="1" ht="15.95" customHeight="1" x14ac:dyDescent="0.2"/>
    <row r="132" s="53" customFormat="1" ht="15.95" customHeight="1" x14ac:dyDescent="0.2"/>
    <row r="133" s="53" customFormat="1" ht="15.95" customHeight="1" x14ac:dyDescent="0.2"/>
    <row r="134" s="53" customFormat="1" ht="15.95" customHeight="1" x14ac:dyDescent="0.2"/>
    <row r="135" s="53" customFormat="1" ht="15.95" customHeight="1" x14ac:dyDescent="0.2"/>
    <row r="136" s="53" customFormat="1" ht="15.95" customHeight="1" x14ac:dyDescent="0.2"/>
    <row r="137" s="53" customFormat="1" ht="15.95" customHeight="1" x14ac:dyDescent="0.2"/>
    <row r="138" s="53" customFormat="1" ht="15.95" customHeight="1" x14ac:dyDescent="0.2"/>
    <row r="139" s="53" customFormat="1" ht="15.95" customHeight="1" x14ac:dyDescent="0.2"/>
    <row r="140" s="53" customFormat="1" ht="15.95" customHeight="1" x14ac:dyDescent="0.2"/>
    <row r="141" s="53" customFormat="1" ht="15.95" customHeight="1" x14ac:dyDescent="0.2"/>
    <row r="142" s="53" customFormat="1" ht="15.95" customHeight="1" x14ac:dyDescent="0.2"/>
    <row r="143" s="53" customFormat="1" ht="15.95" customHeight="1" x14ac:dyDescent="0.2"/>
    <row r="144" s="53" customFormat="1" ht="15.95" customHeight="1" x14ac:dyDescent="0.2"/>
    <row r="145" s="53" customFormat="1" ht="15.95" customHeight="1" x14ac:dyDescent="0.2"/>
    <row r="146" s="53" customFormat="1" ht="15.95" customHeight="1" x14ac:dyDescent="0.2"/>
    <row r="147" s="53" customFormat="1" ht="15.95" customHeight="1" x14ac:dyDescent="0.2"/>
    <row r="148" s="53" customFormat="1" ht="15.95" customHeight="1" x14ac:dyDescent="0.2"/>
    <row r="149" s="53" customFormat="1" ht="15.95" customHeight="1" x14ac:dyDescent="0.2"/>
    <row r="150" s="53" customFormat="1" ht="15.95" customHeight="1" x14ac:dyDescent="0.2"/>
    <row r="151" s="53" customFormat="1" ht="15.95" customHeight="1" x14ac:dyDescent="0.2"/>
    <row r="152" s="53" customFormat="1" ht="15.95" customHeight="1" x14ac:dyDescent="0.2"/>
    <row r="153" s="53" customFormat="1" ht="15.95" customHeight="1" x14ac:dyDescent="0.2"/>
    <row r="154" s="53" customFormat="1" ht="15.95" customHeight="1" x14ac:dyDescent="0.2"/>
    <row r="155" s="53" customFormat="1" ht="15.95" customHeight="1" x14ac:dyDescent="0.2"/>
    <row r="156" s="53" customFormat="1" ht="15.95" customHeight="1" x14ac:dyDescent="0.2"/>
    <row r="157" s="53" customFormat="1" ht="15.95" customHeight="1" x14ac:dyDescent="0.2"/>
    <row r="158" s="53" customFormat="1" ht="15.95" customHeight="1" x14ac:dyDescent="0.2"/>
    <row r="159" s="53" customFormat="1" ht="15.95" customHeight="1" x14ac:dyDescent="0.2"/>
    <row r="160" s="53" customFormat="1" ht="15.95" customHeight="1" x14ac:dyDescent="0.2"/>
    <row r="161" s="53" customFormat="1" ht="15.95" customHeight="1" x14ac:dyDescent="0.2"/>
    <row r="162" s="53" customFormat="1" ht="15.95" customHeight="1" x14ac:dyDescent="0.2"/>
    <row r="163" s="53" customFormat="1" ht="15.95" customHeight="1" x14ac:dyDescent="0.2"/>
    <row r="164" s="53" customFormat="1" ht="15.95" customHeight="1" x14ac:dyDescent="0.2"/>
    <row r="165" s="53" customFormat="1" ht="15.95" customHeight="1" x14ac:dyDescent="0.2"/>
    <row r="166" s="53" customFormat="1" ht="15.95" customHeight="1" x14ac:dyDescent="0.2"/>
    <row r="167" s="53" customFormat="1" ht="15.95" customHeight="1" x14ac:dyDescent="0.2"/>
    <row r="168" s="53" customFormat="1" ht="15.95" customHeight="1" x14ac:dyDescent="0.2"/>
    <row r="169" s="53" customFormat="1" ht="15.95" customHeight="1" x14ac:dyDescent="0.2"/>
    <row r="170" s="53" customFormat="1" ht="15.95" customHeight="1" x14ac:dyDescent="0.2"/>
    <row r="171" s="53" customFormat="1" ht="15.95" customHeight="1" x14ac:dyDescent="0.2"/>
    <row r="172" s="53" customFormat="1" ht="15.95" customHeight="1" x14ac:dyDescent="0.2"/>
    <row r="173" s="53" customFormat="1" ht="15.95" customHeight="1" x14ac:dyDescent="0.2"/>
    <row r="174" s="53" customFormat="1" ht="15.95" customHeight="1" x14ac:dyDescent="0.2"/>
    <row r="175" s="53" customFormat="1" ht="15.95" customHeight="1" x14ac:dyDescent="0.2"/>
    <row r="176" s="53" customFormat="1" ht="15.95" customHeight="1" x14ac:dyDescent="0.2"/>
    <row r="177" s="53" customFormat="1" ht="15.95" customHeight="1" x14ac:dyDescent="0.2"/>
    <row r="178" s="53" customFormat="1" ht="15.95" customHeight="1" x14ac:dyDescent="0.2"/>
    <row r="179" s="53" customFormat="1" ht="15.95" customHeight="1" x14ac:dyDescent="0.2"/>
    <row r="180" s="53" customFormat="1" ht="15.95" customHeight="1" x14ac:dyDescent="0.2"/>
    <row r="181" s="53" customFormat="1" ht="15.95" customHeight="1" x14ac:dyDescent="0.2"/>
    <row r="182" s="53" customFormat="1" ht="15.95" customHeight="1" x14ac:dyDescent="0.2"/>
    <row r="183" s="53" customFormat="1" ht="15.95" customHeight="1" x14ac:dyDescent="0.2"/>
    <row r="184" s="53" customFormat="1" ht="15.95" customHeight="1" x14ac:dyDescent="0.2"/>
    <row r="185" s="53" customFormat="1" ht="15.95" customHeight="1" x14ac:dyDescent="0.2"/>
    <row r="186" s="53" customFormat="1" ht="15.95" customHeight="1" x14ac:dyDescent="0.2"/>
    <row r="187" s="53" customFormat="1" ht="15.95" customHeight="1" x14ac:dyDescent="0.2"/>
    <row r="188" s="53" customFormat="1" ht="15.95" customHeight="1" x14ac:dyDescent="0.2"/>
    <row r="189" s="53" customFormat="1" ht="15.95" customHeight="1" x14ac:dyDescent="0.2"/>
    <row r="190" s="53" customFormat="1" ht="15.95" customHeight="1" x14ac:dyDescent="0.2"/>
    <row r="191" s="53" customFormat="1" ht="15.95" customHeight="1" x14ac:dyDescent="0.2"/>
    <row r="192" s="53" customFormat="1" ht="15.95" customHeight="1" x14ac:dyDescent="0.2"/>
    <row r="193" s="53" customFormat="1" ht="15.95" customHeight="1" x14ac:dyDescent="0.2"/>
    <row r="194" s="53" customFormat="1" ht="15.95" customHeight="1" x14ac:dyDescent="0.2"/>
    <row r="195" s="53" customFormat="1" ht="15.95" customHeight="1" x14ac:dyDescent="0.2"/>
    <row r="196" s="53" customFormat="1" ht="15.95" customHeight="1" x14ac:dyDescent="0.2"/>
    <row r="197" s="53" customFormat="1" ht="15.95" customHeight="1" x14ac:dyDescent="0.2"/>
    <row r="198" s="53" customFormat="1" ht="15.95" customHeight="1" x14ac:dyDescent="0.2"/>
    <row r="199" s="53" customFormat="1" ht="15.95" customHeight="1" x14ac:dyDescent="0.2"/>
    <row r="200" s="53" customFormat="1" ht="15.95" customHeight="1" x14ac:dyDescent="0.2"/>
  </sheetData>
  <mergeCells count="15">
    <mergeCell ref="G8:G9"/>
    <mergeCell ref="H8:H9"/>
    <mergeCell ref="A11:B11"/>
    <mergeCell ref="A40:J40"/>
    <mergeCell ref="A41:J41"/>
    <mergeCell ref="A3:J3"/>
    <mergeCell ref="A4:J4"/>
    <mergeCell ref="A5:D5"/>
    <mergeCell ref="A7:B9"/>
    <mergeCell ref="C7:C10"/>
    <mergeCell ref="D7:H7"/>
    <mergeCell ref="I7:J8"/>
    <mergeCell ref="D8:D9"/>
    <mergeCell ref="E8:E9"/>
    <mergeCell ref="F8:F9"/>
  </mergeCells>
  <printOptions horizontalCentered="1"/>
  <pageMargins left="0.7" right="0.7" top="0.75" bottom="0.75" header="0.3" footer="0.3"/>
  <pageSetup paperSize="9" scale="67" orientation="portrait"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B6119-520E-4645-9E19-0B29C05E5C4F}">
  <sheetPr codeName="Tabelle18">
    <pageSetUpPr fitToPage="1"/>
  </sheetPr>
  <dimension ref="A1:Q197"/>
  <sheetViews>
    <sheetView showGridLines="0" zoomScaleNormal="100" workbookViewId="0"/>
  </sheetViews>
  <sheetFormatPr baseColWidth="10" defaultColWidth="8.85546875" defaultRowHeight="15.95" customHeight="1" x14ac:dyDescent="0.2"/>
  <cols>
    <col min="1" max="1" width="6.7109375" style="53" customWidth="1"/>
    <col min="2" max="2" width="29.7109375" style="53" customWidth="1"/>
    <col min="3" max="3" width="6.7109375" style="53" customWidth="1"/>
    <col min="4" max="4" width="9.7109375" style="87" customWidth="1"/>
    <col min="5" max="10" width="9.7109375" style="120" customWidth="1"/>
    <col min="11" max="11" width="9.7109375" style="121" customWidth="1"/>
    <col min="12" max="12" width="2.140625" style="53" customWidth="1"/>
    <col min="13" max="16384" width="8.85546875" style="53"/>
  </cols>
  <sheetData>
    <row r="1" spans="1:17" customFormat="1" ht="36.75" customHeight="1" x14ac:dyDescent="0.2">
      <c r="A1" s="32"/>
      <c r="B1" s="33"/>
      <c r="C1" s="33"/>
      <c r="D1" s="33"/>
      <c r="E1" s="33"/>
      <c r="F1" s="33"/>
      <c r="G1" s="33"/>
      <c r="H1" s="33"/>
      <c r="I1" s="33"/>
      <c r="J1" s="33"/>
      <c r="K1" s="34" t="s">
        <v>38</v>
      </c>
    </row>
    <row r="2" spans="1:17" customFormat="1" ht="6.2" customHeight="1" x14ac:dyDescent="0.2">
      <c r="A2" s="35"/>
      <c r="B2" s="36"/>
      <c r="C2" s="36"/>
      <c r="D2" s="36"/>
      <c r="E2" s="36"/>
      <c r="F2" s="36"/>
      <c r="G2" s="36"/>
      <c r="H2" s="36"/>
      <c r="I2" s="36"/>
      <c r="J2" s="36"/>
      <c r="K2" s="36"/>
    </row>
    <row r="3" spans="1:17" s="39" customFormat="1" ht="24.95" customHeight="1" x14ac:dyDescent="0.2">
      <c r="A3" s="37" t="s">
        <v>371</v>
      </c>
      <c r="B3" s="38"/>
      <c r="C3" s="38"/>
      <c r="D3" s="38"/>
      <c r="E3" s="38"/>
      <c r="F3" s="38"/>
      <c r="G3" s="38"/>
      <c r="H3" s="38"/>
      <c r="I3" s="38"/>
      <c r="J3" s="38"/>
      <c r="K3" s="38"/>
    </row>
    <row r="4" spans="1:17" s="39" customFormat="1" ht="12" customHeight="1" x14ac:dyDescent="0.2">
      <c r="A4" s="40" t="s">
        <v>84</v>
      </c>
      <c r="B4" s="40"/>
      <c r="C4" s="40"/>
      <c r="D4" s="40"/>
      <c r="E4" s="40"/>
      <c r="F4" s="40"/>
      <c r="G4" s="40"/>
      <c r="H4" s="40"/>
      <c r="I4" s="40"/>
      <c r="J4" s="40"/>
      <c r="K4" s="40"/>
    </row>
    <row r="5" spans="1:17" s="39" customFormat="1" ht="12" customHeight="1" x14ac:dyDescent="0.2">
      <c r="A5" s="41" t="s">
        <v>335</v>
      </c>
      <c r="B5" s="41"/>
      <c r="C5" s="41"/>
      <c r="D5" s="41"/>
      <c r="E5" s="41"/>
      <c r="F5" s="206"/>
      <c r="G5" s="206"/>
      <c r="H5" s="206"/>
      <c r="I5" s="206"/>
      <c r="J5" s="206"/>
      <c r="K5" s="206"/>
    </row>
    <row r="6" spans="1:17" s="39" customFormat="1" ht="11.25" customHeight="1" x14ac:dyDescent="0.2">
      <c r="A6" s="186"/>
      <c r="B6" s="187"/>
      <c r="C6" s="187"/>
      <c r="D6" s="187"/>
      <c r="E6" s="187"/>
      <c r="F6" s="187"/>
      <c r="G6" s="187"/>
      <c r="H6" s="187"/>
      <c r="I6" s="187"/>
      <c r="J6" s="187"/>
    </row>
    <row r="7" spans="1:17" customFormat="1" ht="24.95" customHeight="1" x14ac:dyDescent="0.2">
      <c r="A7" s="51" t="s">
        <v>333</v>
      </c>
      <c r="B7" s="46"/>
      <c r="C7" s="46"/>
      <c r="D7" s="47" t="s">
        <v>86</v>
      </c>
      <c r="E7" s="375" t="s">
        <v>372</v>
      </c>
      <c r="F7" s="376"/>
      <c r="G7" s="376"/>
      <c r="H7" s="376"/>
      <c r="I7" s="377"/>
      <c r="J7" s="51" t="s">
        <v>359</v>
      </c>
      <c r="K7" s="52"/>
      <c r="L7" s="53"/>
      <c r="M7" s="53"/>
      <c r="N7" s="53"/>
      <c r="O7" s="53"/>
      <c r="Q7" s="387"/>
    </row>
    <row r="8" spans="1:17" ht="21.75" customHeight="1" x14ac:dyDescent="0.2">
      <c r="A8" s="54"/>
      <c r="B8" s="55"/>
      <c r="C8" s="55"/>
      <c r="D8" s="56"/>
      <c r="E8" s="57" t="s">
        <v>335</v>
      </c>
      <c r="F8" s="57" t="s">
        <v>337</v>
      </c>
      <c r="G8" s="57" t="s">
        <v>338</v>
      </c>
      <c r="H8" s="57" t="s">
        <v>339</v>
      </c>
      <c r="I8" s="57" t="s">
        <v>340</v>
      </c>
      <c r="J8" s="58"/>
      <c r="K8" s="59"/>
    </row>
    <row r="9" spans="1:17" ht="12" customHeight="1" x14ac:dyDescent="0.2">
      <c r="A9" s="54"/>
      <c r="B9" s="55"/>
      <c r="C9" s="55"/>
      <c r="D9" s="56"/>
      <c r="E9" s="60"/>
      <c r="F9" s="60"/>
      <c r="G9" s="60"/>
      <c r="H9" s="60"/>
      <c r="I9" s="60"/>
      <c r="J9" s="61" t="s">
        <v>94</v>
      </c>
      <c r="K9" s="62" t="s">
        <v>95</v>
      </c>
    </row>
    <row r="10" spans="1:17" ht="12" customHeight="1" x14ac:dyDescent="0.2">
      <c r="A10" s="63"/>
      <c r="B10" s="64"/>
      <c r="C10" s="64"/>
      <c r="D10" s="65"/>
      <c r="E10" s="66">
        <v>1</v>
      </c>
      <c r="F10" s="66">
        <v>2</v>
      </c>
      <c r="G10" s="66">
        <v>3</v>
      </c>
      <c r="H10" s="66">
        <v>4</v>
      </c>
      <c r="I10" s="66">
        <v>5</v>
      </c>
      <c r="J10" s="66">
        <v>6</v>
      </c>
      <c r="K10" s="66">
        <v>7</v>
      </c>
    </row>
    <row r="11" spans="1:17" ht="18" customHeight="1" x14ac:dyDescent="0.2">
      <c r="A11" s="243" t="s">
        <v>96</v>
      </c>
      <c r="B11" s="244"/>
      <c r="C11" s="245"/>
      <c r="D11" s="246">
        <v>100</v>
      </c>
      <c r="E11" s="250">
        <v>10720</v>
      </c>
      <c r="F11" s="295">
        <v>16083</v>
      </c>
      <c r="G11" s="295">
        <v>9467</v>
      </c>
      <c r="H11" s="295">
        <v>11662</v>
      </c>
      <c r="I11" s="249">
        <v>10466</v>
      </c>
      <c r="J11" s="250">
        <v>254</v>
      </c>
      <c r="K11" s="251">
        <v>2.4269061723676666</v>
      </c>
    </row>
    <row r="12" spans="1:17" ht="18" customHeight="1" x14ac:dyDescent="0.2">
      <c r="A12" s="252" t="s">
        <v>222</v>
      </c>
      <c r="B12" s="253"/>
      <c r="C12" s="253"/>
      <c r="D12" s="254"/>
      <c r="E12" s="267"/>
      <c r="F12" s="267"/>
      <c r="G12" s="267"/>
      <c r="H12" s="267"/>
      <c r="I12" s="267"/>
      <c r="J12" s="254"/>
      <c r="K12" s="255"/>
    </row>
    <row r="13" spans="1:17" ht="15.95" customHeight="1" x14ac:dyDescent="0.2">
      <c r="A13" s="256" t="s">
        <v>223</v>
      </c>
      <c r="B13" s="257"/>
      <c r="C13" s="258"/>
      <c r="D13" s="259">
        <v>35.606343283582092</v>
      </c>
      <c r="E13" s="260">
        <v>3817</v>
      </c>
      <c r="F13" s="261">
        <v>4739</v>
      </c>
      <c r="G13" s="261">
        <v>2965</v>
      </c>
      <c r="H13" s="261">
        <v>2987</v>
      </c>
      <c r="I13" s="262">
        <v>3607</v>
      </c>
      <c r="J13" s="260">
        <v>210</v>
      </c>
      <c r="K13" s="263">
        <v>5.8220127529803163</v>
      </c>
    </row>
    <row r="14" spans="1:17" ht="15.95" customHeight="1" x14ac:dyDescent="0.2">
      <c r="A14" s="256" t="s">
        <v>224</v>
      </c>
      <c r="B14" s="257"/>
      <c r="C14" s="258"/>
      <c r="D14" s="259">
        <v>50.85820895522388</v>
      </c>
      <c r="E14" s="260">
        <v>5452</v>
      </c>
      <c r="F14" s="261">
        <v>8877</v>
      </c>
      <c r="G14" s="261">
        <v>5159</v>
      </c>
      <c r="H14" s="261">
        <v>6810</v>
      </c>
      <c r="I14" s="262">
        <v>5408</v>
      </c>
      <c r="J14" s="260">
        <v>44</v>
      </c>
      <c r="K14" s="263">
        <v>0.81360946745562135</v>
      </c>
    </row>
    <row r="15" spans="1:17" ht="15.95" customHeight="1" x14ac:dyDescent="0.2">
      <c r="A15" s="256" t="s">
        <v>225</v>
      </c>
      <c r="B15" s="257"/>
      <c r="C15" s="258"/>
      <c r="D15" s="259">
        <v>8.1809701492537314</v>
      </c>
      <c r="E15" s="260">
        <v>877</v>
      </c>
      <c r="F15" s="261">
        <v>1475</v>
      </c>
      <c r="G15" s="261">
        <v>797</v>
      </c>
      <c r="H15" s="261">
        <v>1041</v>
      </c>
      <c r="I15" s="262">
        <v>848</v>
      </c>
      <c r="J15" s="260">
        <v>29</v>
      </c>
      <c r="K15" s="263">
        <v>3.4198113207547172</v>
      </c>
    </row>
    <row r="16" spans="1:17" ht="15.95" customHeight="1" x14ac:dyDescent="0.2">
      <c r="A16" s="256" t="s">
        <v>226</v>
      </c>
      <c r="B16" s="257"/>
      <c r="C16" s="258"/>
      <c r="D16" s="259">
        <v>5.2798507462686564</v>
      </c>
      <c r="E16" s="260">
        <v>566</v>
      </c>
      <c r="F16" s="261">
        <v>960</v>
      </c>
      <c r="G16" s="261">
        <v>524</v>
      </c>
      <c r="H16" s="261">
        <v>811</v>
      </c>
      <c r="I16" s="262">
        <v>583</v>
      </c>
      <c r="J16" s="260">
        <v>-17</v>
      </c>
      <c r="K16" s="263">
        <v>-2.9159519725557463</v>
      </c>
    </row>
    <row r="17" spans="1:11" ht="18" customHeight="1" x14ac:dyDescent="0.2">
      <c r="A17" s="252" t="s">
        <v>233</v>
      </c>
      <c r="B17" s="253"/>
      <c r="C17" s="253"/>
      <c r="D17" s="254"/>
      <c r="E17" s="267"/>
      <c r="F17" s="267"/>
      <c r="G17" s="267"/>
      <c r="H17" s="267"/>
      <c r="I17" s="267"/>
      <c r="J17" s="254"/>
      <c r="K17" s="255"/>
    </row>
    <row r="18" spans="1:11" ht="13.5" customHeight="1" x14ac:dyDescent="0.2">
      <c r="A18" s="256">
        <v>11</v>
      </c>
      <c r="B18" s="257" t="s">
        <v>234</v>
      </c>
      <c r="C18" s="258"/>
      <c r="D18" s="259">
        <v>3.1063432835820897</v>
      </c>
      <c r="E18" s="260">
        <v>333</v>
      </c>
      <c r="F18" s="261">
        <v>335</v>
      </c>
      <c r="G18" s="261">
        <v>182</v>
      </c>
      <c r="H18" s="261">
        <v>168</v>
      </c>
      <c r="I18" s="262">
        <v>293</v>
      </c>
      <c r="J18" s="260">
        <v>40</v>
      </c>
      <c r="K18" s="263">
        <v>13.651877133105803</v>
      </c>
    </row>
    <row r="19" spans="1:11" ht="13.5" customHeight="1" x14ac:dyDescent="0.2">
      <c r="A19" s="256" t="s">
        <v>235</v>
      </c>
      <c r="B19" s="257" t="s">
        <v>236</v>
      </c>
      <c r="C19" s="258"/>
      <c r="D19" s="259">
        <v>2.5932835820895521</v>
      </c>
      <c r="E19" s="260">
        <v>278</v>
      </c>
      <c r="F19" s="261">
        <v>290</v>
      </c>
      <c r="G19" s="261">
        <v>155</v>
      </c>
      <c r="H19" s="261">
        <v>138</v>
      </c>
      <c r="I19" s="262">
        <v>243</v>
      </c>
      <c r="J19" s="260">
        <v>35</v>
      </c>
      <c r="K19" s="263">
        <v>14.403292181069959</v>
      </c>
    </row>
    <row r="20" spans="1:11" ht="13.5" customHeight="1" x14ac:dyDescent="0.2">
      <c r="A20" s="256">
        <v>12</v>
      </c>
      <c r="B20" s="257" t="s">
        <v>237</v>
      </c>
      <c r="C20" s="258"/>
      <c r="D20" s="259">
        <v>1.166044776119403</v>
      </c>
      <c r="E20" s="260">
        <v>125</v>
      </c>
      <c r="F20" s="261">
        <v>115</v>
      </c>
      <c r="G20" s="553">
        <v>56</v>
      </c>
      <c r="H20" s="261">
        <v>103</v>
      </c>
      <c r="I20" s="262">
        <v>144</v>
      </c>
      <c r="J20" s="260">
        <v>-19</v>
      </c>
      <c r="K20" s="263">
        <v>-13.194444444444445</v>
      </c>
    </row>
    <row r="21" spans="1:11" ht="13.5" customHeight="1" x14ac:dyDescent="0.2">
      <c r="A21" s="256">
        <v>21</v>
      </c>
      <c r="B21" s="257" t="s">
        <v>238</v>
      </c>
      <c r="C21" s="258"/>
      <c r="D21" s="259">
        <v>0.68097014925373134</v>
      </c>
      <c r="E21" s="552">
        <v>73</v>
      </c>
      <c r="F21" s="553">
        <v>54</v>
      </c>
      <c r="G21" s="553">
        <v>44</v>
      </c>
      <c r="H21" s="553">
        <v>64</v>
      </c>
      <c r="I21" s="554">
        <v>76</v>
      </c>
      <c r="J21" s="260">
        <v>-3</v>
      </c>
      <c r="K21" s="263">
        <v>-3.9473684210526314</v>
      </c>
    </row>
    <row r="22" spans="1:11" ht="13.5" customHeight="1" x14ac:dyDescent="0.2">
      <c r="A22" s="256">
        <v>22</v>
      </c>
      <c r="B22" s="257" t="s">
        <v>239</v>
      </c>
      <c r="C22" s="258"/>
      <c r="D22" s="259">
        <v>4.7667910447761193</v>
      </c>
      <c r="E22" s="260">
        <v>511</v>
      </c>
      <c r="F22" s="261">
        <v>1503</v>
      </c>
      <c r="G22" s="261">
        <v>542</v>
      </c>
      <c r="H22" s="261">
        <v>484</v>
      </c>
      <c r="I22" s="262">
        <v>520</v>
      </c>
      <c r="J22" s="260">
        <v>-9</v>
      </c>
      <c r="K22" s="263">
        <v>-1.7307692307692308</v>
      </c>
    </row>
    <row r="23" spans="1:11" ht="13.5" customHeight="1" x14ac:dyDescent="0.2">
      <c r="A23" s="256">
        <v>23</v>
      </c>
      <c r="B23" s="257" t="s">
        <v>240</v>
      </c>
      <c r="C23" s="258"/>
      <c r="D23" s="259">
        <v>0.72761194029850751</v>
      </c>
      <c r="E23" s="552">
        <v>78</v>
      </c>
      <c r="F23" s="553">
        <v>75</v>
      </c>
      <c r="G23" s="553">
        <v>45</v>
      </c>
      <c r="H23" s="553">
        <v>49</v>
      </c>
      <c r="I23" s="554">
        <v>65</v>
      </c>
      <c r="J23" s="260">
        <v>13</v>
      </c>
      <c r="K23" s="263">
        <v>20</v>
      </c>
    </row>
    <row r="24" spans="1:11" ht="13.5" customHeight="1" x14ac:dyDescent="0.2">
      <c r="A24" s="256">
        <v>24</v>
      </c>
      <c r="B24" s="257" t="s">
        <v>241</v>
      </c>
      <c r="C24" s="258"/>
      <c r="D24" s="259">
        <v>3.9179104477611939</v>
      </c>
      <c r="E24" s="260">
        <v>420</v>
      </c>
      <c r="F24" s="261">
        <v>473</v>
      </c>
      <c r="G24" s="261">
        <v>411</v>
      </c>
      <c r="H24" s="261">
        <v>463</v>
      </c>
      <c r="I24" s="262">
        <v>375</v>
      </c>
      <c r="J24" s="260">
        <v>45</v>
      </c>
      <c r="K24" s="263">
        <v>12</v>
      </c>
    </row>
    <row r="25" spans="1:11" ht="13.5" customHeight="1" x14ac:dyDescent="0.2">
      <c r="A25" s="256">
        <v>25</v>
      </c>
      <c r="B25" s="257" t="s">
        <v>242</v>
      </c>
      <c r="C25" s="258"/>
      <c r="D25" s="259">
        <v>4.7574626865671643</v>
      </c>
      <c r="E25" s="260">
        <v>510</v>
      </c>
      <c r="F25" s="261">
        <v>756</v>
      </c>
      <c r="G25" s="261">
        <v>524</v>
      </c>
      <c r="H25" s="261">
        <v>785</v>
      </c>
      <c r="I25" s="262">
        <v>520</v>
      </c>
      <c r="J25" s="260">
        <v>-10</v>
      </c>
      <c r="K25" s="263">
        <v>-1.9230769230769231</v>
      </c>
    </row>
    <row r="26" spans="1:11" ht="13.5" customHeight="1" x14ac:dyDescent="0.2">
      <c r="A26" s="256">
        <v>26</v>
      </c>
      <c r="B26" s="257" t="s">
        <v>243</v>
      </c>
      <c r="C26" s="258"/>
      <c r="D26" s="259">
        <v>1.5671641791044777</v>
      </c>
      <c r="E26" s="260">
        <v>168</v>
      </c>
      <c r="F26" s="261">
        <v>370</v>
      </c>
      <c r="G26" s="261">
        <v>237</v>
      </c>
      <c r="H26" s="261">
        <v>364</v>
      </c>
      <c r="I26" s="262">
        <v>233</v>
      </c>
      <c r="J26" s="260">
        <v>-65</v>
      </c>
      <c r="K26" s="263">
        <v>-27.896995708154506</v>
      </c>
    </row>
    <row r="27" spans="1:11" ht="13.5" customHeight="1" x14ac:dyDescent="0.2">
      <c r="A27" s="256">
        <v>27</v>
      </c>
      <c r="B27" s="257" t="s">
        <v>244</v>
      </c>
      <c r="C27" s="258"/>
      <c r="D27" s="259">
        <v>1.6044776119402986</v>
      </c>
      <c r="E27" s="260">
        <v>172</v>
      </c>
      <c r="F27" s="261">
        <v>316</v>
      </c>
      <c r="G27" s="261">
        <v>132</v>
      </c>
      <c r="H27" s="261">
        <v>205</v>
      </c>
      <c r="I27" s="262">
        <v>174</v>
      </c>
      <c r="J27" s="260">
        <v>-2</v>
      </c>
      <c r="K27" s="263">
        <v>-1.1494252873563218</v>
      </c>
    </row>
    <row r="28" spans="1:11" ht="13.5" customHeight="1" x14ac:dyDescent="0.2">
      <c r="A28" s="256">
        <v>28</v>
      </c>
      <c r="B28" s="257" t="s">
        <v>245</v>
      </c>
      <c r="C28" s="258"/>
      <c r="D28" s="259">
        <v>0.25186567164179102</v>
      </c>
      <c r="E28" s="552">
        <v>27</v>
      </c>
      <c r="F28" s="553">
        <v>22</v>
      </c>
      <c r="G28" s="553">
        <v>18</v>
      </c>
      <c r="H28" s="553">
        <v>22</v>
      </c>
      <c r="I28" s="554">
        <v>20</v>
      </c>
      <c r="J28" s="260">
        <v>7</v>
      </c>
      <c r="K28" s="263">
        <v>35</v>
      </c>
    </row>
    <row r="29" spans="1:11" ht="13.5" customHeight="1" x14ac:dyDescent="0.2">
      <c r="A29" s="256">
        <v>29</v>
      </c>
      <c r="B29" s="257" t="s">
        <v>246</v>
      </c>
      <c r="C29" s="258"/>
      <c r="D29" s="259">
        <v>5.2985074626865671</v>
      </c>
      <c r="E29" s="260">
        <v>568</v>
      </c>
      <c r="F29" s="261">
        <v>680</v>
      </c>
      <c r="G29" s="261">
        <v>492</v>
      </c>
      <c r="H29" s="261">
        <v>529</v>
      </c>
      <c r="I29" s="262">
        <v>519</v>
      </c>
      <c r="J29" s="260">
        <v>49</v>
      </c>
      <c r="K29" s="263">
        <v>9.4412331406551058</v>
      </c>
    </row>
    <row r="30" spans="1:11" ht="13.5" customHeight="1" x14ac:dyDescent="0.2">
      <c r="A30" s="256" t="s">
        <v>247</v>
      </c>
      <c r="B30" s="257" t="s">
        <v>248</v>
      </c>
      <c r="C30" s="258"/>
      <c r="D30" s="259">
        <v>2.341417910447761</v>
      </c>
      <c r="E30" s="260">
        <v>251</v>
      </c>
      <c r="F30" s="261">
        <v>290</v>
      </c>
      <c r="G30" s="261">
        <v>246</v>
      </c>
      <c r="H30" s="261">
        <v>250</v>
      </c>
      <c r="I30" s="262">
        <v>248</v>
      </c>
      <c r="J30" s="260">
        <v>3</v>
      </c>
      <c r="K30" s="263">
        <v>1.2096774193548387</v>
      </c>
    </row>
    <row r="31" spans="1:11" ht="13.5" customHeight="1" x14ac:dyDescent="0.2">
      <c r="A31" s="256" t="s">
        <v>249</v>
      </c>
      <c r="B31" s="257" t="s">
        <v>250</v>
      </c>
      <c r="C31" s="258"/>
      <c r="D31" s="259">
        <v>2.91044776119403</v>
      </c>
      <c r="E31" s="260">
        <v>312</v>
      </c>
      <c r="F31" s="261">
        <v>377</v>
      </c>
      <c r="G31" s="261" t="s">
        <v>547</v>
      </c>
      <c r="H31" s="261">
        <v>276</v>
      </c>
      <c r="I31" s="262">
        <v>267</v>
      </c>
      <c r="J31" s="260">
        <v>45</v>
      </c>
      <c r="K31" s="263">
        <v>16.853932584269664</v>
      </c>
    </row>
    <row r="32" spans="1:11" ht="13.5" customHeight="1" x14ac:dyDescent="0.2">
      <c r="A32" s="256">
        <v>31</v>
      </c>
      <c r="B32" s="257" t="s">
        <v>251</v>
      </c>
      <c r="C32" s="258"/>
      <c r="D32" s="259">
        <v>0.3824626865671642</v>
      </c>
      <c r="E32" s="552">
        <v>41</v>
      </c>
      <c r="F32" s="553">
        <v>61</v>
      </c>
      <c r="G32" s="553">
        <v>56</v>
      </c>
      <c r="H32" s="553">
        <v>53</v>
      </c>
      <c r="I32" s="554">
        <v>51</v>
      </c>
      <c r="J32" s="260">
        <v>-10</v>
      </c>
      <c r="K32" s="263">
        <v>-19.607843137254903</v>
      </c>
    </row>
    <row r="33" spans="1:11" ht="13.5" customHeight="1" x14ac:dyDescent="0.2">
      <c r="A33" s="256">
        <v>32</v>
      </c>
      <c r="B33" s="257" t="s">
        <v>252</v>
      </c>
      <c r="C33" s="258"/>
      <c r="D33" s="259">
        <v>3.1529850746268657</v>
      </c>
      <c r="E33" s="260">
        <v>338</v>
      </c>
      <c r="F33" s="261">
        <v>295</v>
      </c>
      <c r="G33" s="261">
        <v>215</v>
      </c>
      <c r="H33" s="261">
        <v>275</v>
      </c>
      <c r="I33" s="262">
        <v>338</v>
      </c>
      <c r="J33" s="260">
        <v>0</v>
      </c>
      <c r="K33" s="263">
        <v>0</v>
      </c>
    </row>
    <row r="34" spans="1:11" ht="13.5" customHeight="1" x14ac:dyDescent="0.2">
      <c r="A34" s="256">
        <v>33</v>
      </c>
      <c r="B34" s="257" t="s">
        <v>253</v>
      </c>
      <c r="C34" s="258"/>
      <c r="D34" s="259">
        <v>2.5652985074626864</v>
      </c>
      <c r="E34" s="260">
        <v>275</v>
      </c>
      <c r="F34" s="261">
        <v>340</v>
      </c>
      <c r="G34" s="261">
        <v>177</v>
      </c>
      <c r="H34" s="261">
        <v>280</v>
      </c>
      <c r="I34" s="262">
        <v>271</v>
      </c>
      <c r="J34" s="260">
        <v>4</v>
      </c>
      <c r="K34" s="263">
        <v>1.4760147601476015</v>
      </c>
    </row>
    <row r="35" spans="1:11" ht="13.5" customHeight="1" x14ac:dyDescent="0.2">
      <c r="A35" s="256">
        <v>34</v>
      </c>
      <c r="B35" s="257" t="s">
        <v>254</v>
      </c>
      <c r="C35" s="258"/>
      <c r="D35" s="259">
        <v>1.7444029850746268</v>
      </c>
      <c r="E35" s="260">
        <v>187</v>
      </c>
      <c r="F35" s="261">
        <v>360</v>
      </c>
      <c r="G35" s="261">
        <v>264</v>
      </c>
      <c r="H35" s="261">
        <v>342</v>
      </c>
      <c r="I35" s="262">
        <v>233</v>
      </c>
      <c r="J35" s="260">
        <v>-46</v>
      </c>
      <c r="K35" s="263">
        <v>-19.742489270386265</v>
      </c>
    </row>
    <row r="36" spans="1:11" ht="13.5" customHeight="1" x14ac:dyDescent="0.2">
      <c r="A36" s="256">
        <v>41</v>
      </c>
      <c r="B36" s="257" t="s">
        <v>255</v>
      </c>
      <c r="C36" s="258"/>
      <c r="D36" s="259">
        <v>0.49440298507462688</v>
      </c>
      <c r="E36" s="552">
        <v>53</v>
      </c>
      <c r="F36" s="553">
        <v>74</v>
      </c>
      <c r="G36" s="553">
        <v>69</v>
      </c>
      <c r="H36" s="553">
        <v>78</v>
      </c>
      <c r="I36" s="554">
        <v>71</v>
      </c>
      <c r="J36" s="260">
        <v>-18</v>
      </c>
      <c r="K36" s="263">
        <v>-25.35211267605634</v>
      </c>
    </row>
    <row r="37" spans="1:11" ht="13.5" customHeight="1" x14ac:dyDescent="0.2">
      <c r="A37" s="256">
        <v>42</v>
      </c>
      <c r="B37" s="257" t="s">
        <v>256</v>
      </c>
      <c r="C37" s="258"/>
      <c r="D37" s="259">
        <v>0.24253731343283583</v>
      </c>
      <c r="E37" s="552">
        <v>26</v>
      </c>
      <c r="F37" s="553">
        <v>34</v>
      </c>
      <c r="G37" s="553">
        <v>16</v>
      </c>
      <c r="H37" s="553">
        <v>34</v>
      </c>
      <c r="I37" s="554">
        <v>17</v>
      </c>
      <c r="J37" s="260">
        <v>9</v>
      </c>
      <c r="K37" s="263">
        <v>52.941176470588232</v>
      </c>
    </row>
    <row r="38" spans="1:11" ht="13.5" customHeight="1" x14ac:dyDescent="0.2">
      <c r="A38" s="256">
        <v>43</v>
      </c>
      <c r="B38" s="257" t="s">
        <v>257</v>
      </c>
      <c r="C38" s="258"/>
      <c r="D38" s="259">
        <v>0.91417910447761197</v>
      </c>
      <c r="E38" s="552">
        <v>98</v>
      </c>
      <c r="F38" s="261">
        <v>223</v>
      </c>
      <c r="G38" s="553">
        <v>87</v>
      </c>
      <c r="H38" s="553">
        <v>83</v>
      </c>
      <c r="I38" s="554">
        <v>66</v>
      </c>
      <c r="J38" s="260">
        <v>32</v>
      </c>
      <c r="K38" s="263">
        <v>48.484848484848484</v>
      </c>
    </row>
    <row r="39" spans="1:11" ht="13.5" customHeight="1" x14ac:dyDescent="0.2">
      <c r="A39" s="256">
        <v>51</v>
      </c>
      <c r="B39" s="257" t="s">
        <v>258</v>
      </c>
      <c r="C39" s="258"/>
      <c r="D39" s="259">
        <v>11.632462686567164</v>
      </c>
      <c r="E39" s="260">
        <v>1247</v>
      </c>
      <c r="F39" s="261">
        <v>1557</v>
      </c>
      <c r="G39" s="261">
        <v>949</v>
      </c>
      <c r="H39" s="261">
        <v>937</v>
      </c>
      <c r="I39" s="262">
        <v>1063</v>
      </c>
      <c r="J39" s="260">
        <v>184</v>
      </c>
      <c r="K39" s="263">
        <v>17.309501411100658</v>
      </c>
    </row>
    <row r="40" spans="1:11" ht="13.5" customHeight="1" x14ac:dyDescent="0.2">
      <c r="A40" s="256" t="s">
        <v>259</v>
      </c>
      <c r="B40" s="257" t="s">
        <v>260</v>
      </c>
      <c r="C40" s="258"/>
      <c r="D40" s="259">
        <v>10.970149253731343</v>
      </c>
      <c r="E40" s="260">
        <v>1176</v>
      </c>
      <c r="F40" s="261">
        <v>1425</v>
      </c>
      <c r="G40" s="261">
        <v>888</v>
      </c>
      <c r="H40" s="261">
        <v>860</v>
      </c>
      <c r="I40" s="262">
        <v>995</v>
      </c>
      <c r="J40" s="260">
        <v>181</v>
      </c>
      <c r="K40" s="263">
        <v>18.190954773869347</v>
      </c>
    </row>
    <row r="41" spans="1:11" ht="13.5" customHeight="1" x14ac:dyDescent="0.2">
      <c r="A41" s="256"/>
      <c r="B41" s="257" t="s">
        <v>261</v>
      </c>
      <c r="C41" s="258"/>
      <c r="D41" s="259">
        <v>10.046641791044776</v>
      </c>
      <c r="E41" s="260">
        <v>1077</v>
      </c>
      <c r="F41" s="261">
        <v>1322</v>
      </c>
      <c r="G41" s="261">
        <v>798</v>
      </c>
      <c r="H41" s="261">
        <v>737</v>
      </c>
      <c r="I41" s="262">
        <v>881</v>
      </c>
      <c r="J41" s="260">
        <v>196</v>
      </c>
      <c r="K41" s="263">
        <v>22.24744608399546</v>
      </c>
    </row>
    <row r="42" spans="1:11" ht="13.5" customHeight="1" x14ac:dyDescent="0.2">
      <c r="A42" s="256">
        <v>52</v>
      </c>
      <c r="B42" s="257" t="s">
        <v>262</v>
      </c>
      <c r="C42" s="258"/>
      <c r="D42" s="259">
        <v>5.7276119402985071</v>
      </c>
      <c r="E42" s="260">
        <v>614</v>
      </c>
      <c r="F42" s="261">
        <v>935</v>
      </c>
      <c r="G42" s="261">
        <v>631</v>
      </c>
      <c r="H42" s="261">
        <v>746</v>
      </c>
      <c r="I42" s="262">
        <v>640</v>
      </c>
      <c r="J42" s="260">
        <v>-26</v>
      </c>
      <c r="K42" s="263">
        <v>-4.0625</v>
      </c>
    </row>
    <row r="43" spans="1:11" ht="13.5" customHeight="1" x14ac:dyDescent="0.2">
      <c r="A43" s="256" t="s">
        <v>263</v>
      </c>
      <c r="B43" s="257" t="s">
        <v>264</v>
      </c>
      <c r="C43" s="258"/>
      <c r="D43" s="259">
        <v>4.4589552238805972</v>
      </c>
      <c r="E43" s="260">
        <v>478</v>
      </c>
      <c r="F43" s="261">
        <v>786</v>
      </c>
      <c r="G43" s="261">
        <v>506</v>
      </c>
      <c r="H43" s="261">
        <v>571</v>
      </c>
      <c r="I43" s="262">
        <v>512</v>
      </c>
      <c r="J43" s="260">
        <v>-34</v>
      </c>
      <c r="K43" s="263">
        <v>-6.640625</v>
      </c>
    </row>
    <row r="44" spans="1:11" ht="13.5" customHeight="1" x14ac:dyDescent="0.2">
      <c r="A44" s="256">
        <v>53</v>
      </c>
      <c r="B44" s="257" t="s">
        <v>265</v>
      </c>
      <c r="C44" s="258"/>
      <c r="D44" s="259">
        <v>0.81156716417910446</v>
      </c>
      <c r="E44" s="552">
        <v>87</v>
      </c>
      <c r="F44" s="261">
        <v>124</v>
      </c>
      <c r="G44" s="553">
        <v>93</v>
      </c>
      <c r="H44" s="553">
        <v>88</v>
      </c>
      <c r="I44" s="262">
        <v>126</v>
      </c>
      <c r="J44" s="260">
        <v>-39</v>
      </c>
      <c r="K44" s="263">
        <v>-30.952380952380953</v>
      </c>
    </row>
    <row r="45" spans="1:11" ht="13.5" customHeight="1" x14ac:dyDescent="0.2">
      <c r="A45" s="256" t="s">
        <v>266</v>
      </c>
      <c r="B45" s="257" t="s">
        <v>267</v>
      </c>
      <c r="C45" s="258"/>
      <c r="D45" s="259">
        <v>0.79291044776119401</v>
      </c>
      <c r="E45" s="552">
        <v>85</v>
      </c>
      <c r="F45" s="261">
        <v>123</v>
      </c>
      <c r="G45" s="553">
        <v>91</v>
      </c>
      <c r="H45" s="553">
        <v>83</v>
      </c>
      <c r="I45" s="262">
        <v>122</v>
      </c>
      <c r="J45" s="260">
        <v>-37</v>
      </c>
      <c r="K45" s="263">
        <v>-30.327868852459016</v>
      </c>
    </row>
    <row r="46" spans="1:11" ht="13.5" customHeight="1" x14ac:dyDescent="0.2">
      <c r="A46" s="256">
        <v>54</v>
      </c>
      <c r="B46" s="257" t="s">
        <v>268</v>
      </c>
      <c r="C46" s="258"/>
      <c r="D46" s="259">
        <v>2.6772388059701493</v>
      </c>
      <c r="E46" s="260">
        <v>287</v>
      </c>
      <c r="F46" s="261">
        <v>241</v>
      </c>
      <c r="G46" s="261">
        <v>224</v>
      </c>
      <c r="H46" s="261">
        <v>270</v>
      </c>
      <c r="I46" s="262">
        <v>238</v>
      </c>
      <c r="J46" s="260">
        <v>49</v>
      </c>
      <c r="K46" s="263">
        <v>20.588235294117649</v>
      </c>
    </row>
    <row r="47" spans="1:11" ht="13.5" customHeight="1" x14ac:dyDescent="0.2">
      <c r="A47" s="256">
        <v>61</v>
      </c>
      <c r="B47" s="257" t="s">
        <v>269</v>
      </c>
      <c r="C47" s="258"/>
      <c r="D47" s="259">
        <v>2.0615671641791047</v>
      </c>
      <c r="E47" s="260">
        <v>221</v>
      </c>
      <c r="F47" s="261">
        <v>364</v>
      </c>
      <c r="G47" s="261">
        <v>223</v>
      </c>
      <c r="H47" s="261">
        <v>295</v>
      </c>
      <c r="I47" s="262">
        <v>229</v>
      </c>
      <c r="J47" s="260">
        <v>-8</v>
      </c>
      <c r="K47" s="263">
        <v>-3.4934497816593888</v>
      </c>
    </row>
    <row r="48" spans="1:11" ht="13.5" customHeight="1" x14ac:dyDescent="0.2">
      <c r="A48" s="256">
        <v>62</v>
      </c>
      <c r="B48" s="257" t="s">
        <v>270</v>
      </c>
      <c r="C48" s="258"/>
      <c r="D48" s="259">
        <v>8.75</v>
      </c>
      <c r="E48" s="260">
        <v>938</v>
      </c>
      <c r="F48" s="261">
        <v>1126</v>
      </c>
      <c r="G48" s="261">
        <v>805</v>
      </c>
      <c r="H48" s="261">
        <v>967</v>
      </c>
      <c r="I48" s="262">
        <v>952</v>
      </c>
      <c r="J48" s="260">
        <v>-14</v>
      </c>
      <c r="K48" s="263">
        <v>-1.4705882352941178</v>
      </c>
    </row>
    <row r="49" spans="1:11" ht="13.5" customHeight="1" x14ac:dyDescent="0.2">
      <c r="A49" s="256">
        <v>63</v>
      </c>
      <c r="B49" s="257" t="s">
        <v>271</v>
      </c>
      <c r="C49" s="258"/>
      <c r="D49" s="259">
        <v>5.3824626865671643</v>
      </c>
      <c r="E49" s="260">
        <v>577</v>
      </c>
      <c r="F49" s="261">
        <v>556</v>
      </c>
      <c r="G49" s="261">
        <v>418</v>
      </c>
      <c r="H49" s="261">
        <v>455</v>
      </c>
      <c r="I49" s="262">
        <v>518</v>
      </c>
      <c r="J49" s="260">
        <v>59</v>
      </c>
      <c r="K49" s="263">
        <v>11.389961389961391</v>
      </c>
    </row>
    <row r="50" spans="1:11" ht="13.5" customHeight="1" x14ac:dyDescent="0.2">
      <c r="A50" s="256" t="s">
        <v>272</v>
      </c>
      <c r="B50" s="257" t="s">
        <v>273</v>
      </c>
      <c r="C50" s="258"/>
      <c r="D50" s="259">
        <v>1.0167910447761195</v>
      </c>
      <c r="E50" s="260">
        <v>109</v>
      </c>
      <c r="F50" s="261">
        <v>106</v>
      </c>
      <c r="G50" s="553">
        <v>91</v>
      </c>
      <c r="H50" s="261">
        <v>108</v>
      </c>
      <c r="I50" s="262">
        <v>105</v>
      </c>
      <c r="J50" s="260">
        <v>4</v>
      </c>
      <c r="K50" s="263">
        <v>3.8095238095238093</v>
      </c>
    </row>
    <row r="51" spans="1:11" ht="13.5" customHeight="1" x14ac:dyDescent="0.2">
      <c r="A51" s="256" t="s">
        <v>274</v>
      </c>
      <c r="B51" s="257" t="s">
        <v>275</v>
      </c>
      <c r="C51" s="258"/>
      <c r="D51" s="259">
        <v>4.1417910447761193</v>
      </c>
      <c r="E51" s="260">
        <v>444</v>
      </c>
      <c r="F51" s="261">
        <v>425</v>
      </c>
      <c r="G51" s="261">
        <v>300</v>
      </c>
      <c r="H51" s="261">
        <v>327</v>
      </c>
      <c r="I51" s="262">
        <v>383</v>
      </c>
      <c r="J51" s="260">
        <v>61</v>
      </c>
      <c r="K51" s="263">
        <v>15.926892950391645</v>
      </c>
    </row>
    <row r="52" spans="1:11" ht="13.5" customHeight="1" x14ac:dyDescent="0.2">
      <c r="A52" s="256">
        <v>71</v>
      </c>
      <c r="B52" s="257" t="s">
        <v>276</v>
      </c>
      <c r="C52" s="258"/>
      <c r="D52" s="259">
        <v>6.7537313432835822</v>
      </c>
      <c r="E52" s="260">
        <v>724</v>
      </c>
      <c r="F52" s="261">
        <v>1408</v>
      </c>
      <c r="G52" s="261">
        <v>684</v>
      </c>
      <c r="H52" s="261">
        <v>1075</v>
      </c>
      <c r="I52" s="262">
        <v>765</v>
      </c>
      <c r="J52" s="260">
        <v>-41</v>
      </c>
      <c r="K52" s="263">
        <v>-5.3594771241830061</v>
      </c>
    </row>
    <row r="53" spans="1:11" ht="13.5" customHeight="1" x14ac:dyDescent="0.2">
      <c r="A53" s="256" t="s">
        <v>277</v>
      </c>
      <c r="B53" s="257" t="s">
        <v>278</v>
      </c>
      <c r="C53" s="258"/>
      <c r="D53" s="259">
        <v>1.9309701492537314</v>
      </c>
      <c r="E53" s="260">
        <v>207</v>
      </c>
      <c r="F53" s="261">
        <v>626</v>
      </c>
      <c r="G53" s="261">
        <v>203</v>
      </c>
      <c r="H53" s="261">
        <v>347</v>
      </c>
      <c r="I53" s="262">
        <v>247</v>
      </c>
      <c r="J53" s="260">
        <v>-40</v>
      </c>
      <c r="K53" s="263">
        <v>-16.194331983805668</v>
      </c>
    </row>
    <row r="54" spans="1:11" ht="13.5" customHeight="1" x14ac:dyDescent="0.2">
      <c r="A54" s="256" t="s">
        <v>279</v>
      </c>
      <c r="B54" s="257" t="s">
        <v>280</v>
      </c>
      <c r="C54" s="258"/>
      <c r="D54" s="259">
        <v>4.2070895522388057</v>
      </c>
      <c r="E54" s="260">
        <v>451</v>
      </c>
      <c r="F54" s="261">
        <v>655</v>
      </c>
      <c r="G54" s="261">
        <v>414</v>
      </c>
      <c r="H54" s="261">
        <v>603</v>
      </c>
      <c r="I54" s="262">
        <v>434</v>
      </c>
      <c r="J54" s="260">
        <v>17</v>
      </c>
      <c r="K54" s="263">
        <v>3.9170506912442398</v>
      </c>
    </row>
    <row r="55" spans="1:11" ht="13.5" customHeight="1" x14ac:dyDescent="0.2">
      <c r="A55" s="256">
        <v>72</v>
      </c>
      <c r="B55" s="257" t="s">
        <v>281</v>
      </c>
      <c r="C55" s="258"/>
      <c r="D55" s="259">
        <v>1.9682835820895523</v>
      </c>
      <c r="E55" s="260">
        <v>211</v>
      </c>
      <c r="F55" s="261">
        <v>350</v>
      </c>
      <c r="G55" s="261">
        <v>193</v>
      </c>
      <c r="H55" s="261">
        <v>286</v>
      </c>
      <c r="I55" s="262">
        <v>165</v>
      </c>
      <c r="J55" s="260">
        <v>46</v>
      </c>
      <c r="K55" s="263">
        <v>27.878787878787879</v>
      </c>
    </row>
    <row r="56" spans="1:11" ht="13.5" customHeight="1" x14ac:dyDescent="0.2">
      <c r="A56" s="256" t="s">
        <v>282</v>
      </c>
      <c r="B56" s="257" t="s">
        <v>283</v>
      </c>
      <c r="C56" s="258"/>
      <c r="D56" s="259">
        <v>0.78358208955223885</v>
      </c>
      <c r="E56" s="552">
        <v>84</v>
      </c>
      <c r="F56" s="261">
        <v>136</v>
      </c>
      <c r="G56" s="553">
        <v>91</v>
      </c>
      <c r="H56" s="261">
        <v>136</v>
      </c>
      <c r="I56" s="554">
        <v>70</v>
      </c>
      <c r="J56" s="260">
        <v>14</v>
      </c>
      <c r="K56" s="263">
        <v>20</v>
      </c>
    </row>
    <row r="57" spans="1:11" ht="13.5" customHeight="1" x14ac:dyDescent="0.2">
      <c r="A57" s="256" t="s">
        <v>284</v>
      </c>
      <c r="B57" s="257" t="s">
        <v>285</v>
      </c>
      <c r="C57" s="258"/>
      <c r="D57" s="259">
        <v>0.96082089552238803</v>
      </c>
      <c r="E57" s="260">
        <v>103</v>
      </c>
      <c r="F57" s="261">
        <v>160</v>
      </c>
      <c r="G57" s="553">
        <v>81</v>
      </c>
      <c r="H57" s="261">
        <v>103</v>
      </c>
      <c r="I57" s="554">
        <v>71</v>
      </c>
      <c r="J57" s="260">
        <v>32</v>
      </c>
      <c r="K57" s="263">
        <v>45.070422535211264</v>
      </c>
    </row>
    <row r="58" spans="1:11" ht="13.5" customHeight="1" x14ac:dyDescent="0.2">
      <c r="A58" s="256">
        <v>73</v>
      </c>
      <c r="B58" s="257" t="s">
        <v>286</v>
      </c>
      <c r="C58" s="258"/>
      <c r="D58" s="259">
        <v>1.2686567164179106</v>
      </c>
      <c r="E58" s="260">
        <v>136</v>
      </c>
      <c r="F58" s="261">
        <v>210</v>
      </c>
      <c r="G58" s="261">
        <v>119</v>
      </c>
      <c r="H58" s="261">
        <v>194</v>
      </c>
      <c r="I58" s="262">
        <v>154</v>
      </c>
      <c r="J58" s="260">
        <v>-18</v>
      </c>
      <c r="K58" s="263">
        <v>-11.688311688311689</v>
      </c>
    </row>
    <row r="59" spans="1:11" ht="13.5" customHeight="1" x14ac:dyDescent="0.2">
      <c r="A59" s="256" t="s">
        <v>287</v>
      </c>
      <c r="B59" s="257" t="s">
        <v>288</v>
      </c>
      <c r="C59" s="258"/>
      <c r="D59" s="259">
        <v>0.98880597014925375</v>
      </c>
      <c r="E59" s="260">
        <v>106</v>
      </c>
      <c r="F59" s="261">
        <v>161</v>
      </c>
      <c r="G59" s="553">
        <v>99</v>
      </c>
      <c r="H59" s="261">
        <v>165</v>
      </c>
      <c r="I59" s="262">
        <v>126</v>
      </c>
      <c r="J59" s="260">
        <v>-20</v>
      </c>
      <c r="K59" s="263">
        <v>-15.873015873015873</v>
      </c>
    </row>
    <row r="60" spans="1:11" ht="13.5" customHeight="1" x14ac:dyDescent="0.2">
      <c r="A60" s="256">
        <v>81</v>
      </c>
      <c r="B60" s="257" t="s">
        <v>289</v>
      </c>
      <c r="C60" s="258"/>
      <c r="D60" s="259">
        <v>6.1753731343283578</v>
      </c>
      <c r="E60" s="260">
        <v>662</v>
      </c>
      <c r="F60" s="261">
        <v>940</v>
      </c>
      <c r="G60" s="261">
        <v>573</v>
      </c>
      <c r="H60" s="261">
        <v>804</v>
      </c>
      <c r="I60" s="262">
        <v>736</v>
      </c>
      <c r="J60" s="260">
        <v>-74</v>
      </c>
      <c r="K60" s="263">
        <v>-10.054347826086957</v>
      </c>
    </row>
    <row r="61" spans="1:11" ht="13.5" customHeight="1" x14ac:dyDescent="0.2">
      <c r="A61" s="256" t="s">
        <v>290</v>
      </c>
      <c r="B61" s="257" t="s">
        <v>291</v>
      </c>
      <c r="C61" s="258"/>
      <c r="D61" s="259">
        <v>1.7630597014925373</v>
      </c>
      <c r="E61" s="260">
        <v>189</v>
      </c>
      <c r="F61" s="261">
        <v>346</v>
      </c>
      <c r="G61" s="261">
        <v>190</v>
      </c>
      <c r="H61" s="261">
        <v>284</v>
      </c>
      <c r="I61" s="262">
        <v>243</v>
      </c>
      <c r="J61" s="260">
        <v>-54</v>
      </c>
      <c r="K61" s="263">
        <v>-22.222222222222221</v>
      </c>
    </row>
    <row r="62" spans="1:11" ht="13.5" customHeight="1" x14ac:dyDescent="0.2">
      <c r="A62" s="256" t="s">
        <v>292</v>
      </c>
      <c r="B62" s="257" t="s">
        <v>364</v>
      </c>
      <c r="C62" s="258"/>
      <c r="D62" s="259">
        <v>2.5746268656716418</v>
      </c>
      <c r="E62" s="260">
        <v>276</v>
      </c>
      <c r="F62" s="261">
        <v>415</v>
      </c>
      <c r="G62" s="261">
        <v>212</v>
      </c>
      <c r="H62" s="261">
        <v>261</v>
      </c>
      <c r="I62" s="262">
        <v>273</v>
      </c>
      <c r="J62" s="260">
        <v>3</v>
      </c>
      <c r="K62" s="263">
        <v>1.098901098901099</v>
      </c>
    </row>
    <row r="63" spans="1:11" ht="13.5" customHeight="1" x14ac:dyDescent="0.2">
      <c r="A63" s="256" t="s">
        <v>294</v>
      </c>
      <c r="B63" s="257" t="s">
        <v>295</v>
      </c>
      <c r="C63" s="258"/>
      <c r="D63" s="259">
        <v>0.55037313432835822</v>
      </c>
      <c r="E63" s="552">
        <v>59</v>
      </c>
      <c r="F63" s="553">
        <v>65</v>
      </c>
      <c r="G63" s="553">
        <v>48</v>
      </c>
      <c r="H63" s="553">
        <v>79</v>
      </c>
      <c r="I63" s="554">
        <v>71</v>
      </c>
      <c r="J63" s="260">
        <v>-12</v>
      </c>
      <c r="K63" s="263">
        <v>-16.901408450704224</v>
      </c>
    </row>
    <row r="64" spans="1:11" ht="13.5" customHeight="1" x14ac:dyDescent="0.2">
      <c r="A64" s="256" t="s">
        <v>296</v>
      </c>
      <c r="B64" s="257" t="s">
        <v>297</v>
      </c>
      <c r="C64" s="258"/>
      <c r="D64" s="259">
        <v>0.56902985074626866</v>
      </c>
      <c r="E64" s="552">
        <v>61</v>
      </c>
      <c r="F64" s="553">
        <v>66</v>
      </c>
      <c r="G64" s="553">
        <v>45</v>
      </c>
      <c r="H64" s="553">
        <v>89</v>
      </c>
      <c r="I64" s="554">
        <v>54</v>
      </c>
      <c r="J64" s="260">
        <v>7</v>
      </c>
      <c r="K64" s="263">
        <v>12.962962962962964</v>
      </c>
    </row>
    <row r="65" spans="1:11" ht="13.5" customHeight="1" x14ac:dyDescent="0.2">
      <c r="A65" s="256">
        <v>82</v>
      </c>
      <c r="B65" s="257" t="s">
        <v>298</v>
      </c>
      <c r="C65" s="258"/>
      <c r="D65" s="259">
        <v>2.8544776119402986</v>
      </c>
      <c r="E65" s="260">
        <v>306</v>
      </c>
      <c r="F65" s="261">
        <v>455</v>
      </c>
      <c r="G65" s="261">
        <v>302</v>
      </c>
      <c r="H65" s="261">
        <v>324</v>
      </c>
      <c r="I65" s="262">
        <v>264</v>
      </c>
      <c r="J65" s="260">
        <v>42</v>
      </c>
      <c r="K65" s="263">
        <v>15.909090909090908</v>
      </c>
    </row>
    <row r="66" spans="1:11" ht="13.5" customHeight="1" x14ac:dyDescent="0.2">
      <c r="A66" s="256" t="s">
        <v>299</v>
      </c>
      <c r="B66" s="257" t="s">
        <v>550</v>
      </c>
      <c r="C66" s="258"/>
      <c r="D66" s="259">
        <v>1.9962686567164178</v>
      </c>
      <c r="E66" s="260">
        <v>214</v>
      </c>
      <c r="F66" s="261">
        <v>316</v>
      </c>
      <c r="G66" s="261">
        <v>213</v>
      </c>
      <c r="H66" s="261">
        <v>180</v>
      </c>
      <c r="I66" s="262">
        <v>173</v>
      </c>
      <c r="J66" s="260">
        <v>41</v>
      </c>
      <c r="K66" s="263">
        <v>23.699421965317921</v>
      </c>
    </row>
    <row r="67" spans="1:11" ht="13.5" customHeight="1" x14ac:dyDescent="0.2">
      <c r="A67" s="256" t="s">
        <v>300</v>
      </c>
      <c r="B67" s="257" t="s">
        <v>301</v>
      </c>
      <c r="C67" s="258"/>
      <c r="D67" s="259">
        <v>0.48507462686567165</v>
      </c>
      <c r="E67" s="552">
        <v>52</v>
      </c>
      <c r="F67" s="553">
        <v>95</v>
      </c>
      <c r="G67" s="553">
        <v>53</v>
      </c>
      <c r="H67" s="553">
        <v>95</v>
      </c>
      <c r="I67" s="554">
        <v>57</v>
      </c>
      <c r="J67" s="260">
        <v>-5</v>
      </c>
      <c r="K67" s="263">
        <v>-8.7719298245614041</v>
      </c>
    </row>
    <row r="68" spans="1:11" ht="13.5" customHeight="1" x14ac:dyDescent="0.2">
      <c r="A68" s="256">
        <v>83</v>
      </c>
      <c r="B68" s="257" t="s">
        <v>302</v>
      </c>
      <c r="C68" s="258"/>
      <c r="D68" s="259">
        <v>4.4869402985074629</v>
      </c>
      <c r="E68" s="260">
        <v>481</v>
      </c>
      <c r="F68" s="261">
        <v>1169</v>
      </c>
      <c r="G68" s="261">
        <v>473</v>
      </c>
      <c r="H68" s="261">
        <v>565</v>
      </c>
      <c r="I68" s="262">
        <v>406</v>
      </c>
      <c r="J68" s="260">
        <v>75</v>
      </c>
      <c r="K68" s="263">
        <v>18.472906403940886</v>
      </c>
    </row>
    <row r="69" spans="1:11" ht="13.5" customHeight="1" x14ac:dyDescent="0.2">
      <c r="A69" s="256" t="s">
        <v>303</v>
      </c>
      <c r="B69" s="257" t="s">
        <v>304</v>
      </c>
      <c r="C69" s="258"/>
      <c r="D69" s="259">
        <v>3.3955223880597014</v>
      </c>
      <c r="E69" s="260">
        <v>364</v>
      </c>
      <c r="F69" s="261">
        <v>1016</v>
      </c>
      <c r="G69" s="261">
        <v>370</v>
      </c>
      <c r="H69" s="261">
        <v>457</v>
      </c>
      <c r="I69" s="262">
        <v>320</v>
      </c>
      <c r="J69" s="260">
        <v>44</v>
      </c>
      <c r="K69" s="263">
        <v>13.75</v>
      </c>
    </row>
    <row r="70" spans="1:11" ht="13.5" customHeight="1" x14ac:dyDescent="0.2">
      <c r="A70" s="256"/>
      <c r="B70" s="257" t="s">
        <v>305</v>
      </c>
      <c r="C70" s="258"/>
      <c r="D70" s="259">
        <v>1.7257462686567164</v>
      </c>
      <c r="E70" s="260">
        <v>185</v>
      </c>
      <c r="F70" s="261">
        <v>624</v>
      </c>
      <c r="G70" s="261">
        <v>202</v>
      </c>
      <c r="H70" s="261">
        <v>229</v>
      </c>
      <c r="I70" s="262">
        <v>179</v>
      </c>
      <c r="J70" s="260">
        <v>6</v>
      </c>
      <c r="K70" s="263">
        <v>3.3519553072625698</v>
      </c>
    </row>
    <row r="71" spans="1:11" ht="13.5" customHeight="1" x14ac:dyDescent="0.2">
      <c r="A71" s="256">
        <v>84</v>
      </c>
      <c r="B71" s="257" t="s">
        <v>306</v>
      </c>
      <c r="C71" s="258"/>
      <c r="D71" s="259">
        <v>0.83955223880597019</v>
      </c>
      <c r="E71" s="552">
        <v>90</v>
      </c>
      <c r="F71" s="261">
        <v>302</v>
      </c>
      <c r="G71" s="553">
        <v>95</v>
      </c>
      <c r="H71" s="261">
        <v>126</v>
      </c>
      <c r="I71" s="554">
        <v>87</v>
      </c>
      <c r="J71" s="260">
        <v>3</v>
      </c>
      <c r="K71" s="263">
        <v>3.4482758620689653</v>
      </c>
    </row>
    <row r="72" spans="1:11" ht="13.5" customHeight="1" x14ac:dyDescent="0.2">
      <c r="A72" s="256" t="s">
        <v>307</v>
      </c>
      <c r="B72" s="257" t="s">
        <v>308</v>
      </c>
      <c r="C72" s="258"/>
      <c r="D72" s="259">
        <v>0.17723880597014927</v>
      </c>
      <c r="E72" s="552">
        <v>19</v>
      </c>
      <c r="F72" s="261">
        <v>177</v>
      </c>
      <c r="G72" s="553">
        <v>20</v>
      </c>
      <c r="H72" s="553">
        <v>36</v>
      </c>
      <c r="I72" s="554">
        <v>15</v>
      </c>
      <c r="J72" s="260">
        <v>4</v>
      </c>
      <c r="K72" s="263">
        <v>26.666666666666668</v>
      </c>
    </row>
    <row r="73" spans="1:11" ht="13.5" customHeight="1" x14ac:dyDescent="0.2">
      <c r="A73" s="256" t="s">
        <v>309</v>
      </c>
      <c r="B73" s="257" t="s">
        <v>310</v>
      </c>
      <c r="C73" s="258"/>
      <c r="D73" s="259">
        <v>4.6641791044776122E-2</v>
      </c>
      <c r="E73" s="552">
        <v>5</v>
      </c>
      <c r="F73" s="553">
        <v>31</v>
      </c>
      <c r="G73" s="553">
        <v>21</v>
      </c>
      <c r="H73" s="553">
        <v>16</v>
      </c>
      <c r="I73" s="554">
        <v>14</v>
      </c>
      <c r="J73" s="260">
        <v>-9</v>
      </c>
      <c r="K73" s="263">
        <v>-64.285714285714292</v>
      </c>
    </row>
    <row r="74" spans="1:11" s="86" customFormat="1" ht="13.5" customHeight="1" x14ac:dyDescent="0.2">
      <c r="A74" s="256" t="s">
        <v>311</v>
      </c>
      <c r="B74" s="257" t="s">
        <v>312</v>
      </c>
      <c r="C74" s="258"/>
      <c r="D74" s="259">
        <v>0.26119402985074625</v>
      </c>
      <c r="E74" s="552">
        <v>28</v>
      </c>
      <c r="F74" s="553">
        <v>27</v>
      </c>
      <c r="G74" s="553">
        <v>14</v>
      </c>
      <c r="H74" s="553">
        <v>30</v>
      </c>
      <c r="I74" s="554">
        <v>27</v>
      </c>
      <c r="J74" s="260">
        <v>1</v>
      </c>
      <c r="K74" s="263">
        <v>3.7037037037037037</v>
      </c>
    </row>
    <row r="75" spans="1:11" s="113" customFormat="1" ht="13.5" customHeight="1" x14ac:dyDescent="0.15">
      <c r="A75" s="256">
        <v>91</v>
      </c>
      <c r="B75" s="257" t="s">
        <v>313</v>
      </c>
      <c r="C75" s="258"/>
      <c r="D75" s="259">
        <v>8.3955223880597021E-2</v>
      </c>
      <c r="E75" s="552">
        <v>9</v>
      </c>
      <c r="F75" s="553">
        <v>39</v>
      </c>
      <c r="G75" s="553">
        <v>17</v>
      </c>
      <c r="H75" s="553">
        <v>18</v>
      </c>
      <c r="I75" s="554">
        <v>13</v>
      </c>
      <c r="J75" s="260">
        <v>-4</v>
      </c>
      <c r="K75" s="263">
        <v>-30.76923076923077</v>
      </c>
    </row>
    <row r="76" spans="1:11" s="113" customFormat="1" ht="13.5" customHeight="1" x14ac:dyDescent="0.15">
      <c r="A76" s="256">
        <v>92</v>
      </c>
      <c r="B76" s="257" t="s">
        <v>314</v>
      </c>
      <c r="C76" s="258"/>
      <c r="D76" s="259">
        <v>0.69962686567164178</v>
      </c>
      <c r="E76" s="552">
        <v>75</v>
      </c>
      <c r="F76" s="553">
        <v>93</v>
      </c>
      <c r="G76" s="553">
        <v>45</v>
      </c>
      <c r="H76" s="553">
        <v>74</v>
      </c>
      <c r="I76" s="554">
        <v>70</v>
      </c>
      <c r="J76" s="260">
        <v>5</v>
      </c>
      <c r="K76" s="263">
        <v>7.1428571428571432</v>
      </c>
    </row>
    <row r="77" spans="1:11" s="86" customFormat="1" ht="13.5" customHeight="1" x14ac:dyDescent="0.2">
      <c r="A77" s="256">
        <v>93</v>
      </c>
      <c r="B77" s="257" t="s">
        <v>315</v>
      </c>
      <c r="C77" s="258"/>
      <c r="D77" s="259">
        <v>0.12126865671641791</v>
      </c>
      <c r="E77" s="552">
        <v>13</v>
      </c>
      <c r="F77" s="553">
        <v>33</v>
      </c>
      <c r="G77" s="553">
        <v>13</v>
      </c>
      <c r="H77" s="553">
        <v>14</v>
      </c>
      <c r="I77" s="554">
        <v>9</v>
      </c>
      <c r="J77" s="260">
        <v>4</v>
      </c>
      <c r="K77" s="263">
        <v>44.444444444444443</v>
      </c>
    </row>
    <row r="78" spans="1:11" s="346" customFormat="1" ht="13.5" customHeight="1" x14ac:dyDescent="0.2">
      <c r="A78" s="256">
        <v>94</v>
      </c>
      <c r="B78" s="257" t="s">
        <v>316</v>
      </c>
      <c r="C78" s="258"/>
      <c r="D78" s="259">
        <v>0.27985074626865669</v>
      </c>
      <c r="E78" s="552">
        <v>30</v>
      </c>
      <c r="F78" s="553">
        <v>61</v>
      </c>
      <c r="G78" s="553">
        <v>20</v>
      </c>
      <c r="H78" s="553">
        <v>30</v>
      </c>
      <c r="I78" s="554">
        <v>25</v>
      </c>
      <c r="J78" s="260">
        <v>5</v>
      </c>
      <c r="K78" s="263">
        <v>20</v>
      </c>
    </row>
    <row r="79" spans="1:11" s="86" customFormat="1" ht="13.5" customHeight="1" x14ac:dyDescent="0.2">
      <c r="A79" s="270" t="s">
        <v>317</v>
      </c>
      <c r="B79" s="271" t="s">
        <v>318</v>
      </c>
      <c r="C79" s="272"/>
      <c r="D79" s="273">
        <v>8.3955223880597021E-2</v>
      </c>
      <c r="E79" s="555">
        <v>9</v>
      </c>
      <c r="F79" s="556">
        <v>34</v>
      </c>
      <c r="G79" s="556">
        <v>23</v>
      </c>
      <c r="H79" s="556">
        <v>13</v>
      </c>
      <c r="I79" s="557">
        <v>20</v>
      </c>
      <c r="J79" s="274">
        <v>-11</v>
      </c>
      <c r="K79" s="551">
        <v>-55</v>
      </c>
    </row>
    <row r="80" spans="1:11" s="86" customFormat="1" ht="12.75" customHeight="1" x14ac:dyDescent="0.2">
      <c r="K80" s="114" t="s">
        <v>35</v>
      </c>
    </row>
    <row r="81" spans="1:11" s="86" customFormat="1" ht="15.75" customHeight="1" x14ac:dyDescent="0.2">
      <c r="A81" s="113" t="s">
        <v>114</v>
      </c>
      <c r="B81" s="113"/>
      <c r="C81" s="113"/>
      <c r="D81" s="113"/>
      <c r="E81" s="113"/>
      <c r="F81" s="113"/>
      <c r="G81" s="113"/>
      <c r="H81" s="113"/>
      <c r="I81" s="113"/>
      <c r="J81" s="113"/>
      <c r="K81" s="113"/>
    </row>
    <row r="82" spans="1:11" ht="21" customHeight="1" x14ac:dyDescent="0.2">
      <c r="A82" s="116" t="s">
        <v>365</v>
      </c>
      <c r="B82" s="116"/>
      <c r="C82" s="116"/>
      <c r="D82" s="116"/>
      <c r="E82" s="116"/>
      <c r="F82" s="116"/>
      <c r="G82" s="116"/>
      <c r="H82" s="116"/>
      <c r="I82" s="116"/>
      <c r="J82" s="116"/>
      <c r="K82" s="116"/>
    </row>
    <row r="83" spans="1:11" ht="21" customHeight="1" x14ac:dyDescent="0.2">
      <c r="A83" s="382" t="s">
        <v>373</v>
      </c>
      <c r="B83" s="382"/>
      <c r="C83" s="382"/>
      <c r="D83" s="382"/>
      <c r="E83" s="382"/>
      <c r="F83" s="382"/>
      <c r="G83" s="382"/>
      <c r="H83" s="382"/>
      <c r="I83" s="382"/>
      <c r="J83" s="382"/>
      <c r="K83" s="382"/>
    </row>
    <row r="84" spans="1:11" ht="21" customHeight="1" x14ac:dyDescent="0.2">
      <c r="A84" s="116" t="s">
        <v>321</v>
      </c>
      <c r="B84" s="116"/>
      <c r="C84" s="116"/>
      <c r="D84" s="116"/>
      <c r="E84" s="116"/>
      <c r="F84" s="116"/>
      <c r="G84" s="116"/>
      <c r="H84" s="116"/>
      <c r="I84" s="116"/>
      <c r="J84" s="116"/>
      <c r="K84" s="116"/>
    </row>
    <row r="85" spans="1:11" ht="15.75" customHeight="1" x14ac:dyDescent="0.2">
      <c r="A85" s="116" t="s">
        <v>367</v>
      </c>
      <c r="B85" s="116"/>
      <c r="C85" s="116"/>
      <c r="D85" s="116"/>
      <c r="E85" s="116"/>
      <c r="F85" s="116"/>
      <c r="G85" s="116"/>
      <c r="H85" s="116"/>
      <c r="I85" s="116"/>
      <c r="J85" s="116"/>
      <c r="K85" s="116"/>
    </row>
    <row r="86" spans="1:11" ht="15.75" customHeight="1" x14ac:dyDescent="0.2">
      <c r="A86" s="116" t="s">
        <v>322</v>
      </c>
      <c r="B86" s="116"/>
      <c r="C86" s="116"/>
      <c r="D86" s="116"/>
      <c r="E86" s="116"/>
      <c r="F86" s="116"/>
      <c r="G86" s="116"/>
      <c r="H86" s="116"/>
      <c r="I86" s="116"/>
      <c r="J86" s="116"/>
      <c r="K86" s="116"/>
    </row>
    <row r="87" spans="1:11" ht="15.75" customHeight="1" x14ac:dyDescent="0.2">
      <c r="A87" s="86"/>
      <c r="B87" s="86"/>
      <c r="C87" s="86"/>
      <c r="D87" s="86"/>
      <c r="E87" s="86"/>
      <c r="F87" s="86"/>
      <c r="G87" s="86"/>
      <c r="H87" s="86"/>
      <c r="I87" s="86"/>
      <c r="J87" s="86"/>
      <c r="K87" s="86"/>
    </row>
    <row r="88" spans="1:11" ht="15.75" customHeight="1" x14ac:dyDescent="0.2">
      <c r="D88" s="53"/>
      <c r="E88" s="53"/>
      <c r="F88" s="53"/>
      <c r="G88" s="53"/>
      <c r="H88" s="53"/>
      <c r="I88" s="53"/>
      <c r="J88" s="53"/>
      <c r="K88" s="53"/>
    </row>
    <row r="89" spans="1:11" ht="15.75" customHeight="1" x14ac:dyDescent="0.2">
      <c r="D89" s="53"/>
      <c r="E89" s="53"/>
      <c r="F89" s="53"/>
      <c r="G89" s="53"/>
      <c r="H89" s="53"/>
      <c r="I89" s="53"/>
      <c r="J89" s="53"/>
      <c r="K89" s="53"/>
    </row>
    <row r="90" spans="1:11" ht="15.75" customHeight="1" x14ac:dyDescent="0.2">
      <c r="D90" s="53"/>
      <c r="E90" s="53"/>
      <c r="F90" s="53"/>
      <c r="G90" s="53"/>
      <c r="H90" s="53"/>
      <c r="I90" s="53"/>
      <c r="J90" s="53"/>
      <c r="K90" s="53"/>
    </row>
    <row r="91" spans="1:11" ht="15.75" customHeight="1" x14ac:dyDescent="0.2">
      <c r="D91" s="53"/>
      <c r="E91" s="53"/>
      <c r="F91" s="53"/>
      <c r="G91" s="53"/>
      <c r="H91" s="53"/>
      <c r="I91" s="53"/>
      <c r="J91" s="53"/>
      <c r="K91" s="53"/>
    </row>
    <row r="92" spans="1:11" ht="15.75" customHeight="1" x14ac:dyDescent="0.2">
      <c r="D92" s="53"/>
      <c r="E92" s="53"/>
      <c r="F92" s="53"/>
      <c r="G92" s="53"/>
      <c r="H92" s="53"/>
      <c r="I92" s="53"/>
      <c r="J92" s="53"/>
      <c r="K92" s="53"/>
    </row>
    <row r="93" spans="1:11" ht="15.95" customHeight="1" x14ac:dyDescent="0.2">
      <c r="D93" s="53"/>
      <c r="E93" s="53"/>
      <c r="F93" s="53"/>
      <c r="G93" s="53"/>
      <c r="H93" s="53"/>
      <c r="I93" s="53"/>
      <c r="J93" s="53"/>
      <c r="K93" s="53"/>
    </row>
    <row r="94" spans="1:11" ht="15.95" customHeight="1" x14ac:dyDescent="0.2">
      <c r="D94" s="53"/>
      <c r="E94" s="53"/>
      <c r="F94" s="53"/>
      <c r="G94" s="53"/>
      <c r="H94" s="53"/>
      <c r="I94" s="53"/>
      <c r="J94" s="53"/>
      <c r="K94" s="53"/>
    </row>
    <row r="95" spans="1:11" ht="15.95" customHeight="1" x14ac:dyDescent="0.2">
      <c r="D95" s="53"/>
      <c r="E95" s="53"/>
      <c r="F95" s="53"/>
      <c r="G95" s="53"/>
      <c r="H95" s="53"/>
      <c r="I95" s="53"/>
      <c r="J95" s="53"/>
      <c r="K95" s="53"/>
    </row>
    <row r="96" spans="1:11" ht="15.95" customHeight="1" x14ac:dyDescent="0.2">
      <c r="D96" s="53"/>
      <c r="E96" s="53"/>
      <c r="F96" s="53"/>
      <c r="G96" s="53"/>
      <c r="H96" s="53"/>
      <c r="I96" s="53"/>
      <c r="J96" s="53"/>
      <c r="K96" s="53"/>
    </row>
    <row r="97" spans="4:11" ht="15.95" customHeight="1" x14ac:dyDescent="0.2">
      <c r="D97" s="53"/>
      <c r="E97" s="53"/>
      <c r="F97" s="53"/>
      <c r="G97" s="53"/>
      <c r="H97" s="53"/>
      <c r="I97" s="53"/>
      <c r="J97" s="53"/>
      <c r="K97" s="53"/>
    </row>
    <row r="98" spans="4:11" ht="15.95" customHeight="1" x14ac:dyDescent="0.2">
      <c r="D98" s="53"/>
      <c r="E98" s="53"/>
      <c r="F98" s="53"/>
      <c r="G98" s="53"/>
      <c r="H98" s="53"/>
      <c r="I98" s="53"/>
      <c r="J98" s="53"/>
      <c r="K98" s="53"/>
    </row>
    <row r="99" spans="4:11" ht="15.95" customHeight="1" x14ac:dyDescent="0.2">
      <c r="D99" s="53"/>
      <c r="E99" s="53"/>
      <c r="F99" s="53"/>
      <c r="G99" s="53"/>
      <c r="H99" s="53"/>
      <c r="I99" s="53"/>
      <c r="J99" s="53"/>
      <c r="K99" s="53"/>
    </row>
    <row r="100" spans="4:11" ht="15.95" customHeight="1" x14ac:dyDescent="0.2">
      <c r="D100" s="53"/>
      <c r="E100" s="53"/>
      <c r="F100" s="53"/>
      <c r="G100" s="53"/>
      <c r="H100" s="53"/>
      <c r="I100" s="53"/>
      <c r="J100" s="53"/>
      <c r="K100" s="53"/>
    </row>
    <row r="101" spans="4:11" ht="15.95" customHeight="1" x14ac:dyDescent="0.2">
      <c r="D101" s="53"/>
      <c r="E101" s="53"/>
      <c r="F101" s="53"/>
      <c r="G101" s="53"/>
      <c r="H101" s="53"/>
      <c r="I101" s="53"/>
      <c r="J101" s="53"/>
      <c r="K101" s="53"/>
    </row>
    <row r="102" spans="4:11" ht="15.95" customHeight="1" x14ac:dyDescent="0.2">
      <c r="D102" s="53"/>
      <c r="E102" s="53"/>
      <c r="F102" s="53"/>
      <c r="G102" s="53"/>
      <c r="H102" s="53"/>
      <c r="I102" s="53"/>
      <c r="J102" s="53"/>
      <c r="K102" s="53"/>
    </row>
    <row r="103" spans="4:11" ht="15.95" customHeight="1" x14ac:dyDescent="0.2">
      <c r="D103" s="53"/>
      <c r="E103" s="53"/>
      <c r="F103" s="53"/>
      <c r="G103" s="53"/>
      <c r="H103" s="53"/>
      <c r="I103" s="53"/>
      <c r="J103" s="53"/>
      <c r="K103" s="53"/>
    </row>
    <row r="104" spans="4:11" ht="15.95" customHeight="1" x14ac:dyDescent="0.2">
      <c r="D104" s="53"/>
      <c r="E104" s="53"/>
      <c r="F104" s="53"/>
      <c r="G104" s="53"/>
      <c r="H104" s="53"/>
      <c r="I104" s="53"/>
      <c r="J104" s="53"/>
      <c r="K104" s="53"/>
    </row>
    <row r="105" spans="4:11" ht="15.95" customHeight="1" x14ac:dyDescent="0.2">
      <c r="D105" s="53"/>
      <c r="E105" s="53"/>
      <c r="F105" s="53"/>
      <c r="G105" s="53"/>
      <c r="H105" s="53"/>
      <c r="I105" s="53"/>
      <c r="J105" s="53"/>
      <c r="K105" s="53"/>
    </row>
    <row r="106" spans="4:11" ht="15.95" customHeight="1" x14ac:dyDescent="0.2">
      <c r="D106" s="53"/>
      <c r="E106" s="53"/>
      <c r="F106" s="53"/>
      <c r="G106" s="53"/>
      <c r="H106" s="53"/>
      <c r="I106" s="53"/>
      <c r="J106" s="53"/>
      <c r="K106" s="53"/>
    </row>
    <row r="107" spans="4:11" ht="15.95" customHeight="1" x14ac:dyDescent="0.2">
      <c r="D107" s="53"/>
      <c r="E107" s="53"/>
      <c r="F107" s="53"/>
      <c r="G107" s="53"/>
      <c r="H107" s="53"/>
      <c r="I107" s="53"/>
      <c r="J107" s="53"/>
      <c r="K107" s="53"/>
    </row>
    <row r="108" spans="4:11" ht="15.95" customHeight="1" x14ac:dyDescent="0.2">
      <c r="D108" s="53"/>
      <c r="E108" s="53"/>
      <c r="F108" s="53"/>
      <c r="G108" s="53"/>
      <c r="H108" s="53"/>
      <c r="I108" s="53"/>
      <c r="J108" s="53"/>
      <c r="K108" s="53"/>
    </row>
    <row r="109" spans="4:11" ht="15.95" customHeight="1" x14ac:dyDescent="0.2">
      <c r="D109" s="53"/>
      <c r="E109" s="53"/>
      <c r="F109" s="53"/>
      <c r="G109" s="53"/>
      <c r="H109" s="53"/>
      <c r="I109" s="53"/>
      <c r="J109" s="53"/>
      <c r="K109" s="53"/>
    </row>
    <row r="110" spans="4:11" ht="15.95" customHeight="1" x14ac:dyDescent="0.2">
      <c r="D110" s="53"/>
      <c r="E110" s="53"/>
      <c r="F110" s="53"/>
      <c r="G110" s="53"/>
      <c r="H110" s="53"/>
      <c r="I110" s="53"/>
      <c r="J110" s="53"/>
      <c r="K110" s="53"/>
    </row>
    <row r="111" spans="4:11" ht="15.95" customHeight="1" x14ac:dyDescent="0.2">
      <c r="D111" s="53"/>
      <c r="E111" s="53"/>
      <c r="F111" s="53"/>
      <c r="G111" s="53"/>
      <c r="H111" s="53"/>
      <c r="I111" s="53"/>
      <c r="J111" s="53"/>
      <c r="K111" s="53"/>
    </row>
    <row r="112" spans="4:11" ht="15.95" customHeight="1" x14ac:dyDescent="0.2">
      <c r="D112" s="53"/>
      <c r="E112" s="53"/>
      <c r="F112" s="53"/>
      <c r="G112" s="53"/>
      <c r="H112" s="53"/>
      <c r="I112" s="53"/>
      <c r="J112" s="53"/>
      <c r="K112" s="53"/>
    </row>
    <row r="113" spans="4:11" ht="15.95" customHeight="1" x14ac:dyDescent="0.2">
      <c r="D113" s="53"/>
      <c r="E113" s="53"/>
      <c r="F113" s="53"/>
      <c r="G113" s="53"/>
      <c r="H113" s="53"/>
      <c r="I113" s="53"/>
      <c r="J113" s="53"/>
      <c r="K113" s="53"/>
    </row>
    <row r="114" spans="4:11" ht="15.95" customHeight="1" x14ac:dyDescent="0.2">
      <c r="D114" s="53"/>
      <c r="E114" s="53"/>
      <c r="F114" s="53"/>
      <c r="G114" s="53"/>
      <c r="H114" s="53"/>
      <c r="I114" s="53"/>
      <c r="J114" s="53"/>
      <c r="K114" s="53"/>
    </row>
    <row r="115" spans="4:11" ht="15.95" customHeight="1" x14ac:dyDescent="0.2">
      <c r="D115" s="53"/>
      <c r="E115" s="53"/>
      <c r="F115" s="53"/>
      <c r="G115" s="53"/>
      <c r="H115" s="53"/>
      <c r="I115" s="53"/>
      <c r="J115" s="53"/>
      <c r="K115" s="53"/>
    </row>
    <row r="116" spans="4:11" ht="15.95" customHeight="1" x14ac:dyDescent="0.2">
      <c r="D116" s="53"/>
      <c r="E116" s="53"/>
      <c r="F116" s="53"/>
      <c r="G116" s="53"/>
      <c r="H116" s="53"/>
      <c r="I116" s="53"/>
      <c r="J116" s="53"/>
      <c r="K116" s="53"/>
    </row>
    <row r="117" spans="4:11" ht="15.95" customHeight="1" x14ac:dyDescent="0.2">
      <c r="D117" s="53"/>
      <c r="E117" s="53"/>
      <c r="F117" s="53"/>
      <c r="G117" s="53"/>
      <c r="H117" s="53"/>
      <c r="I117" s="53"/>
      <c r="J117" s="53"/>
      <c r="K117" s="53"/>
    </row>
    <row r="118" spans="4:11" ht="15.95" customHeight="1" x14ac:dyDescent="0.2">
      <c r="D118" s="53"/>
      <c r="E118" s="53"/>
      <c r="F118" s="53"/>
      <c r="G118" s="53"/>
      <c r="H118" s="53"/>
      <c r="I118" s="53"/>
      <c r="J118" s="53"/>
      <c r="K118" s="53"/>
    </row>
    <row r="119" spans="4:11" ht="15.95" customHeight="1" x14ac:dyDescent="0.2">
      <c r="D119" s="53"/>
      <c r="E119" s="53"/>
      <c r="F119" s="53"/>
      <c r="G119" s="53"/>
      <c r="H119" s="53"/>
      <c r="I119" s="53"/>
      <c r="J119" s="53"/>
      <c r="K119" s="53"/>
    </row>
    <row r="120" spans="4:11" ht="15.95" customHeight="1" x14ac:dyDescent="0.2">
      <c r="D120" s="53"/>
      <c r="E120" s="53"/>
      <c r="F120" s="53"/>
      <c r="G120" s="53"/>
      <c r="H120" s="53"/>
      <c r="I120" s="53"/>
      <c r="J120" s="53"/>
      <c r="K120" s="53"/>
    </row>
    <row r="121" spans="4:11" ht="15.95" customHeight="1" x14ac:dyDescent="0.2">
      <c r="D121" s="53"/>
      <c r="E121" s="53"/>
      <c r="F121" s="53"/>
      <c r="G121" s="53"/>
      <c r="H121" s="53"/>
      <c r="I121" s="53"/>
      <c r="J121" s="53"/>
      <c r="K121" s="53"/>
    </row>
    <row r="122" spans="4:11" ht="15.95" customHeight="1" x14ac:dyDescent="0.2">
      <c r="D122" s="53"/>
      <c r="E122" s="53"/>
      <c r="F122" s="53"/>
      <c r="G122" s="53"/>
      <c r="H122" s="53"/>
      <c r="I122" s="53"/>
      <c r="J122" s="53"/>
      <c r="K122" s="53"/>
    </row>
    <row r="123" spans="4:11" ht="15.95" customHeight="1" x14ac:dyDescent="0.2">
      <c r="D123" s="53"/>
      <c r="E123" s="53"/>
      <c r="F123" s="53"/>
      <c r="G123" s="53"/>
      <c r="H123" s="53"/>
      <c r="I123" s="53"/>
      <c r="J123" s="53"/>
      <c r="K123" s="53"/>
    </row>
    <row r="124" spans="4:11" ht="15.95" customHeight="1" x14ac:dyDescent="0.2">
      <c r="D124" s="53"/>
      <c r="E124" s="53"/>
      <c r="F124" s="53"/>
      <c r="G124" s="53"/>
      <c r="H124" s="53"/>
      <c r="I124" s="53"/>
      <c r="J124" s="53"/>
      <c r="K124" s="53"/>
    </row>
    <row r="125" spans="4:11" ht="15.95" customHeight="1" x14ac:dyDescent="0.2">
      <c r="D125" s="53"/>
      <c r="E125" s="53"/>
      <c r="F125" s="53"/>
      <c r="G125" s="53"/>
      <c r="H125" s="53"/>
      <c r="I125" s="53"/>
      <c r="J125" s="53"/>
      <c r="K125" s="53"/>
    </row>
    <row r="126" spans="4:11" ht="15.95" customHeight="1" x14ac:dyDescent="0.2">
      <c r="D126" s="53"/>
      <c r="E126" s="53"/>
      <c r="F126" s="53"/>
      <c r="G126" s="53"/>
      <c r="H126" s="53"/>
      <c r="I126" s="53"/>
      <c r="J126" s="53"/>
      <c r="K126" s="53"/>
    </row>
    <row r="127" spans="4:11" ht="15.95" customHeight="1" x14ac:dyDescent="0.2">
      <c r="D127" s="53"/>
      <c r="E127" s="53"/>
      <c r="F127" s="53"/>
      <c r="G127" s="53"/>
      <c r="H127" s="53"/>
      <c r="I127" s="53"/>
      <c r="J127" s="53"/>
      <c r="K127" s="53"/>
    </row>
    <row r="128" spans="4:11" ht="15.95" customHeight="1" x14ac:dyDescent="0.2">
      <c r="D128" s="53"/>
      <c r="E128" s="53"/>
      <c r="F128" s="53"/>
      <c r="G128" s="53"/>
      <c r="H128" s="53"/>
      <c r="I128" s="53"/>
      <c r="J128" s="53"/>
      <c r="K128" s="53"/>
    </row>
    <row r="129" spans="4:11" ht="15.95" customHeight="1" x14ac:dyDescent="0.2">
      <c r="D129" s="53"/>
      <c r="E129" s="53"/>
      <c r="F129" s="53"/>
      <c r="G129" s="53"/>
      <c r="H129" s="53"/>
      <c r="I129" s="53"/>
      <c r="J129" s="53"/>
      <c r="K129" s="53"/>
    </row>
    <row r="130" spans="4:11" ht="15.95" customHeight="1" x14ac:dyDescent="0.2">
      <c r="D130" s="53"/>
      <c r="E130" s="53"/>
      <c r="F130" s="53"/>
      <c r="G130" s="53"/>
      <c r="H130" s="53"/>
      <c r="I130" s="53"/>
      <c r="J130" s="53"/>
      <c r="K130" s="53"/>
    </row>
    <row r="131" spans="4:11" ht="15.95" customHeight="1" x14ac:dyDescent="0.2">
      <c r="D131" s="53"/>
      <c r="E131" s="53"/>
      <c r="F131" s="53"/>
      <c r="G131" s="53"/>
      <c r="H131" s="53"/>
      <c r="I131" s="53"/>
      <c r="J131" s="53"/>
      <c r="K131" s="53"/>
    </row>
    <row r="132" spans="4:11" ht="15.95" customHeight="1" x14ac:dyDescent="0.2">
      <c r="D132" s="53"/>
      <c r="E132" s="53"/>
      <c r="F132" s="53"/>
      <c r="G132" s="53"/>
      <c r="H132" s="53"/>
      <c r="I132" s="53"/>
      <c r="J132" s="53"/>
      <c r="K132" s="53"/>
    </row>
    <row r="133" spans="4:11" ht="15.95" customHeight="1" x14ac:dyDescent="0.2">
      <c r="D133" s="53"/>
      <c r="E133" s="53"/>
      <c r="F133" s="53"/>
      <c r="G133" s="53"/>
      <c r="H133" s="53"/>
      <c r="I133" s="53"/>
      <c r="J133" s="53"/>
      <c r="K133" s="53"/>
    </row>
    <row r="134" spans="4:11" ht="15.95" customHeight="1" x14ac:dyDescent="0.2">
      <c r="D134" s="53"/>
      <c r="E134" s="53"/>
      <c r="F134" s="53"/>
      <c r="G134" s="53"/>
      <c r="H134" s="53"/>
      <c r="I134" s="53"/>
      <c r="J134" s="53"/>
      <c r="K134" s="53"/>
    </row>
    <row r="135" spans="4:11" ht="15.95" customHeight="1" x14ac:dyDescent="0.2">
      <c r="D135" s="53"/>
      <c r="E135" s="53"/>
      <c r="F135" s="53"/>
      <c r="G135" s="53"/>
      <c r="H135" s="53"/>
      <c r="I135" s="53"/>
      <c r="J135" s="53"/>
      <c r="K135" s="53"/>
    </row>
    <row r="136" spans="4:11" ht="15.95" customHeight="1" x14ac:dyDescent="0.2">
      <c r="D136" s="53"/>
      <c r="E136" s="53"/>
      <c r="F136" s="53"/>
      <c r="G136" s="53"/>
      <c r="H136" s="53"/>
      <c r="I136" s="53"/>
      <c r="J136" s="53"/>
      <c r="K136" s="53"/>
    </row>
    <row r="137" spans="4:11" ht="15.95" customHeight="1" x14ac:dyDescent="0.2">
      <c r="D137" s="53"/>
      <c r="E137" s="53"/>
      <c r="F137" s="53"/>
      <c r="G137" s="53"/>
      <c r="H137" s="53"/>
      <c r="I137" s="53"/>
      <c r="J137" s="53"/>
      <c r="K137" s="53"/>
    </row>
    <row r="138" spans="4:11" ht="15.95" customHeight="1" x14ac:dyDescent="0.2">
      <c r="D138" s="53"/>
      <c r="E138" s="53"/>
      <c r="F138" s="53"/>
      <c r="G138" s="53"/>
      <c r="H138" s="53"/>
      <c r="I138" s="53"/>
      <c r="J138" s="53"/>
      <c r="K138" s="53"/>
    </row>
    <row r="139" spans="4:11" ht="15.95" customHeight="1" x14ac:dyDescent="0.2">
      <c r="D139" s="53"/>
      <c r="E139" s="53"/>
      <c r="F139" s="53"/>
      <c r="G139" s="53"/>
      <c r="H139" s="53"/>
      <c r="I139" s="53"/>
      <c r="J139" s="53"/>
      <c r="K139" s="53"/>
    </row>
    <row r="140" spans="4:11" ht="15.95" customHeight="1" x14ac:dyDescent="0.2">
      <c r="D140" s="53"/>
      <c r="E140" s="53"/>
      <c r="F140" s="53"/>
      <c r="G140" s="53"/>
      <c r="H140" s="53"/>
      <c r="I140" s="53"/>
      <c r="J140" s="53"/>
      <c r="K140" s="53"/>
    </row>
    <row r="141" spans="4:11" ht="15.95" customHeight="1" x14ac:dyDescent="0.2">
      <c r="D141" s="53"/>
      <c r="E141" s="53"/>
      <c r="F141" s="53"/>
      <c r="G141" s="53"/>
      <c r="H141" s="53"/>
      <c r="I141" s="53"/>
      <c r="J141" s="53"/>
      <c r="K141" s="53"/>
    </row>
    <row r="142" spans="4:11" ht="15.95" customHeight="1" x14ac:dyDescent="0.2">
      <c r="D142" s="53"/>
      <c r="E142" s="53"/>
      <c r="F142" s="53"/>
      <c r="G142" s="53"/>
      <c r="H142" s="53"/>
      <c r="I142" s="53"/>
      <c r="J142" s="53"/>
      <c r="K142" s="53"/>
    </row>
    <row r="143" spans="4:11" ht="15.95" customHeight="1" x14ac:dyDescent="0.2">
      <c r="D143" s="53"/>
      <c r="E143" s="53"/>
      <c r="F143" s="53"/>
      <c r="G143" s="53"/>
      <c r="H143" s="53"/>
      <c r="I143" s="53"/>
      <c r="J143" s="53"/>
      <c r="K143" s="53"/>
    </row>
    <row r="144" spans="4:11" ht="15.95" customHeight="1" x14ac:dyDescent="0.2">
      <c r="D144" s="53"/>
      <c r="E144" s="53"/>
      <c r="F144" s="53"/>
      <c r="G144" s="53"/>
      <c r="H144" s="53"/>
      <c r="I144" s="53"/>
      <c r="J144" s="53"/>
      <c r="K144" s="53"/>
    </row>
    <row r="145" spans="4:11" ht="15.95" customHeight="1" x14ac:dyDescent="0.2">
      <c r="D145" s="53"/>
      <c r="E145" s="53"/>
      <c r="F145" s="53"/>
      <c r="G145" s="53"/>
      <c r="H145" s="53"/>
      <c r="I145" s="53"/>
      <c r="J145" s="53"/>
      <c r="K145" s="53"/>
    </row>
    <row r="146" spans="4:11" ht="15.95" customHeight="1" x14ac:dyDescent="0.2">
      <c r="D146" s="53"/>
      <c r="E146" s="53"/>
      <c r="F146" s="53"/>
      <c r="G146" s="53"/>
      <c r="H146" s="53"/>
      <c r="I146" s="53"/>
      <c r="J146" s="53"/>
      <c r="K146" s="53"/>
    </row>
    <row r="147" spans="4:11" ht="15.95" customHeight="1" x14ac:dyDescent="0.2">
      <c r="D147" s="53"/>
      <c r="E147" s="53"/>
      <c r="F147" s="53"/>
      <c r="G147" s="53"/>
      <c r="H147" s="53"/>
      <c r="I147" s="53"/>
      <c r="J147" s="53"/>
      <c r="K147" s="53"/>
    </row>
    <row r="148" spans="4:11" ht="15.95" customHeight="1" x14ac:dyDescent="0.2">
      <c r="D148" s="53"/>
      <c r="E148" s="53"/>
      <c r="F148" s="53"/>
      <c r="G148" s="53"/>
      <c r="H148" s="53"/>
      <c r="I148" s="53"/>
      <c r="J148" s="53"/>
      <c r="K148" s="53"/>
    </row>
    <row r="149" spans="4:11" ht="15.95" customHeight="1" x14ac:dyDescent="0.2">
      <c r="D149" s="53"/>
      <c r="E149" s="53"/>
      <c r="F149" s="53"/>
      <c r="G149" s="53"/>
      <c r="H149" s="53"/>
      <c r="I149" s="53"/>
      <c r="J149" s="53"/>
      <c r="K149" s="53"/>
    </row>
    <row r="150" spans="4:11" ht="15.95" customHeight="1" x14ac:dyDescent="0.2">
      <c r="D150" s="53"/>
      <c r="E150" s="53"/>
      <c r="F150" s="53"/>
      <c r="G150" s="53"/>
      <c r="H150" s="53"/>
      <c r="I150" s="53"/>
      <c r="J150" s="53"/>
      <c r="K150" s="53"/>
    </row>
    <row r="151" spans="4:11" ht="15.95" customHeight="1" x14ac:dyDescent="0.2">
      <c r="D151" s="53"/>
      <c r="E151" s="53"/>
      <c r="F151" s="53"/>
      <c r="G151" s="53"/>
      <c r="H151" s="53"/>
      <c r="I151" s="53"/>
      <c r="J151" s="53"/>
      <c r="K151" s="53"/>
    </row>
    <row r="152" spans="4:11" ht="15.95" customHeight="1" x14ac:dyDescent="0.2">
      <c r="D152" s="53"/>
      <c r="E152" s="53"/>
      <c r="F152" s="53"/>
      <c r="G152" s="53"/>
      <c r="H152" s="53"/>
      <c r="I152" s="53"/>
      <c r="J152" s="53"/>
      <c r="K152" s="53"/>
    </row>
    <row r="153" spans="4:11" ht="15.95" customHeight="1" x14ac:dyDescent="0.2">
      <c r="D153" s="53"/>
      <c r="E153" s="53"/>
      <c r="F153" s="53"/>
      <c r="G153" s="53"/>
      <c r="H153" s="53"/>
      <c r="I153" s="53"/>
      <c r="J153" s="53"/>
      <c r="K153" s="53"/>
    </row>
    <row r="154" spans="4:11" ht="15.95" customHeight="1" x14ac:dyDescent="0.2">
      <c r="D154" s="53"/>
      <c r="E154" s="53"/>
      <c r="F154" s="53"/>
      <c r="G154" s="53"/>
      <c r="H154" s="53"/>
      <c r="I154" s="53"/>
      <c r="J154" s="53"/>
      <c r="K154" s="53"/>
    </row>
    <row r="155" spans="4:11" ht="15.95" customHeight="1" x14ac:dyDescent="0.2">
      <c r="D155" s="53"/>
      <c r="E155" s="53"/>
      <c r="F155" s="53"/>
      <c r="G155" s="53"/>
      <c r="H155" s="53"/>
      <c r="I155" s="53"/>
      <c r="J155" s="53"/>
      <c r="K155" s="53"/>
    </row>
    <row r="156" spans="4:11" ht="15.95" customHeight="1" x14ac:dyDescent="0.2">
      <c r="D156" s="53"/>
      <c r="E156" s="53"/>
      <c r="F156" s="53"/>
      <c r="G156" s="53"/>
      <c r="H156" s="53"/>
      <c r="I156" s="53"/>
      <c r="J156" s="53"/>
      <c r="K156" s="53"/>
    </row>
    <row r="157" spans="4:11" ht="15.95" customHeight="1" x14ac:dyDescent="0.2">
      <c r="D157" s="53"/>
      <c r="E157" s="53"/>
      <c r="F157" s="53"/>
      <c r="G157" s="53"/>
      <c r="H157" s="53"/>
      <c r="I157" s="53"/>
      <c r="J157" s="53"/>
      <c r="K157" s="53"/>
    </row>
    <row r="158" spans="4:11" ht="15.95" customHeight="1" x14ac:dyDescent="0.2">
      <c r="D158" s="53"/>
      <c r="E158" s="53"/>
      <c r="F158" s="53"/>
      <c r="G158" s="53"/>
      <c r="H158" s="53"/>
      <c r="I158" s="53"/>
      <c r="J158" s="53"/>
      <c r="K158" s="53"/>
    </row>
    <row r="159" spans="4:11" ht="15.95" customHeight="1" x14ac:dyDescent="0.2">
      <c r="D159" s="53"/>
      <c r="E159" s="53"/>
      <c r="F159" s="53"/>
      <c r="G159" s="53"/>
      <c r="H159" s="53"/>
      <c r="I159" s="53"/>
      <c r="J159" s="53"/>
      <c r="K159" s="53"/>
    </row>
    <row r="160" spans="4:11" ht="15.95" customHeight="1" x14ac:dyDescent="0.2">
      <c r="D160" s="53"/>
      <c r="E160" s="53"/>
      <c r="F160" s="53"/>
      <c r="G160" s="53"/>
      <c r="H160" s="53"/>
      <c r="I160" s="53"/>
      <c r="J160" s="53"/>
      <c r="K160" s="53"/>
    </row>
    <row r="161" spans="4:11" ht="15.95" customHeight="1" x14ac:dyDescent="0.2">
      <c r="D161" s="53"/>
      <c r="E161" s="53"/>
      <c r="F161" s="53"/>
      <c r="G161" s="53"/>
      <c r="H161" s="53"/>
      <c r="I161" s="53"/>
      <c r="J161" s="53"/>
      <c r="K161" s="53"/>
    </row>
    <row r="162" spans="4:11" ht="15.95" customHeight="1" x14ac:dyDescent="0.2">
      <c r="D162" s="53"/>
      <c r="E162" s="53"/>
      <c r="F162" s="53"/>
      <c r="G162" s="53"/>
      <c r="H162" s="53"/>
      <c r="I162" s="53"/>
      <c r="J162" s="53"/>
      <c r="K162" s="53"/>
    </row>
    <row r="163" spans="4:11" ht="15.95" customHeight="1" x14ac:dyDescent="0.2">
      <c r="D163" s="53"/>
      <c r="E163" s="53"/>
      <c r="F163" s="53"/>
      <c r="G163" s="53"/>
      <c r="H163" s="53"/>
      <c r="I163" s="53"/>
      <c r="J163" s="53"/>
      <c r="K163" s="53"/>
    </row>
    <row r="164" spans="4:11" ht="15.95" customHeight="1" x14ac:dyDescent="0.2">
      <c r="D164" s="53"/>
      <c r="E164" s="53"/>
      <c r="F164" s="53"/>
      <c r="G164" s="53"/>
      <c r="H164" s="53"/>
      <c r="I164" s="53"/>
      <c r="J164" s="53"/>
      <c r="K164" s="53"/>
    </row>
    <row r="165" spans="4:11" ht="15.95" customHeight="1" x14ac:dyDescent="0.2">
      <c r="D165" s="53"/>
      <c r="E165" s="53"/>
      <c r="F165" s="53"/>
      <c r="G165" s="53"/>
      <c r="H165" s="53"/>
      <c r="I165" s="53"/>
      <c r="J165" s="53"/>
      <c r="K165" s="53"/>
    </row>
    <row r="166" spans="4:11" ht="15.95" customHeight="1" x14ac:dyDescent="0.2">
      <c r="D166" s="53"/>
      <c r="E166" s="53"/>
      <c r="F166" s="53"/>
      <c r="G166" s="53"/>
      <c r="H166" s="53"/>
      <c r="I166" s="53"/>
      <c r="J166" s="53"/>
      <c r="K166" s="53"/>
    </row>
    <row r="167" spans="4:11" ht="15.95" customHeight="1" x14ac:dyDescent="0.2">
      <c r="D167" s="53"/>
      <c r="E167" s="53"/>
      <c r="F167" s="53"/>
      <c r="G167" s="53"/>
      <c r="H167" s="53"/>
      <c r="I167" s="53"/>
      <c r="J167" s="53"/>
      <c r="K167" s="53"/>
    </row>
    <row r="168" spans="4:11" ht="15.95" customHeight="1" x14ac:dyDescent="0.2">
      <c r="D168" s="53"/>
      <c r="E168" s="53"/>
      <c r="F168" s="53"/>
      <c r="G168" s="53"/>
      <c r="H168" s="53"/>
      <c r="I168" s="53"/>
      <c r="J168" s="53"/>
      <c r="K168" s="53"/>
    </row>
    <row r="169" spans="4:11" ht="15.95" customHeight="1" x14ac:dyDescent="0.2">
      <c r="D169" s="53"/>
      <c r="E169" s="53"/>
      <c r="F169" s="53"/>
      <c r="G169" s="53"/>
      <c r="H169" s="53"/>
      <c r="I169" s="53"/>
      <c r="J169" s="53"/>
      <c r="K169" s="53"/>
    </row>
    <row r="170" spans="4:11" ht="15.95" customHeight="1" x14ac:dyDescent="0.2">
      <c r="D170" s="53"/>
      <c r="E170" s="53"/>
      <c r="F170" s="53"/>
      <c r="G170" s="53"/>
      <c r="H170" s="53"/>
      <c r="I170" s="53"/>
      <c r="J170" s="53"/>
      <c r="K170" s="53"/>
    </row>
    <row r="171" spans="4:11" ht="15.95" customHeight="1" x14ac:dyDescent="0.2">
      <c r="D171" s="53"/>
      <c r="E171" s="53"/>
      <c r="F171" s="53"/>
      <c r="G171" s="53"/>
      <c r="H171" s="53"/>
      <c r="I171" s="53"/>
      <c r="J171" s="53"/>
      <c r="K171" s="53"/>
    </row>
    <row r="172" spans="4:11" ht="15.95" customHeight="1" x14ac:dyDescent="0.2">
      <c r="D172" s="53"/>
      <c r="E172" s="53"/>
      <c r="F172" s="53"/>
      <c r="G172" s="53"/>
      <c r="H172" s="53"/>
      <c r="I172" s="53"/>
      <c r="J172" s="53"/>
      <c r="K172" s="53"/>
    </row>
    <row r="173" spans="4:11" ht="15.95" customHeight="1" x14ac:dyDescent="0.2">
      <c r="D173" s="53"/>
      <c r="E173" s="53"/>
      <c r="F173" s="53"/>
      <c r="G173" s="53"/>
      <c r="H173" s="53"/>
      <c r="I173" s="53"/>
      <c r="J173" s="53"/>
      <c r="K173" s="53"/>
    </row>
    <row r="174" spans="4:11" ht="15.95" customHeight="1" x14ac:dyDescent="0.2">
      <c r="D174" s="53"/>
      <c r="E174" s="53"/>
      <c r="F174" s="53"/>
      <c r="G174" s="53"/>
      <c r="H174" s="53"/>
      <c r="I174" s="53"/>
      <c r="J174" s="53"/>
      <c r="K174" s="53"/>
    </row>
    <row r="175" spans="4:11" ht="15.95" customHeight="1" x14ac:dyDescent="0.2">
      <c r="D175" s="53"/>
      <c r="E175" s="53"/>
      <c r="F175" s="53"/>
      <c r="G175" s="53"/>
      <c r="H175" s="53"/>
      <c r="I175" s="53"/>
      <c r="J175" s="53"/>
      <c r="K175" s="53"/>
    </row>
    <row r="176" spans="4:11" ht="15.95" customHeight="1" x14ac:dyDescent="0.2">
      <c r="D176" s="53"/>
      <c r="E176" s="53"/>
      <c r="F176" s="53"/>
      <c r="G176" s="53"/>
      <c r="H176" s="53"/>
      <c r="I176" s="53"/>
      <c r="J176" s="53"/>
      <c r="K176" s="53"/>
    </row>
    <row r="177" spans="4:11" ht="15.95" customHeight="1" x14ac:dyDescent="0.2">
      <c r="D177" s="53"/>
      <c r="E177" s="53"/>
      <c r="F177" s="53"/>
      <c r="G177" s="53"/>
      <c r="H177" s="53"/>
      <c r="I177" s="53"/>
      <c r="J177" s="53"/>
      <c r="K177" s="53"/>
    </row>
    <row r="178" spans="4:11" ht="15.95" customHeight="1" x14ac:dyDescent="0.2">
      <c r="D178" s="53"/>
      <c r="E178" s="53"/>
      <c r="F178" s="53"/>
      <c r="G178" s="53"/>
      <c r="H178" s="53"/>
      <c r="I178" s="53"/>
      <c r="J178" s="53"/>
      <c r="K178" s="53"/>
    </row>
    <row r="179" spans="4:11" ht="15.95" customHeight="1" x14ac:dyDescent="0.2">
      <c r="D179" s="53"/>
      <c r="E179" s="53"/>
      <c r="F179" s="53"/>
      <c r="G179" s="53"/>
      <c r="H179" s="53"/>
      <c r="I179" s="53"/>
      <c r="J179" s="53"/>
      <c r="K179" s="53"/>
    </row>
    <row r="180" spans="4:11" ht="15.95" customHeight="1" x14ac:dyDescent="0.2">
      <c r="D180" s="53"/>
      <c r="E180" s="53"/>
      <c r="F180" s="53"/>
      <c r="G180" s="53"/>
      <c r="H180" s="53"/>
      <c r="I180" s="53"/>
      <c r="J180" s="53"/>
      <c r="K180" s="53"/>
    </row>
    <row r="181" spans="4:11" ht="15.95" customHeight="1" x14ac:dyDescent="0.2">
      <c r="D181" s="53"/>
      <c r="E181" s="53"/>
      <c r="F181" s="53"/>
      <c r="G181" s="53"/>
      <c r="H181" s="53"/>
      <c r="I181" s="53"/>
      <c r="J181" s="53"/>
      <c r="K181" s="53"/>
    </row>
    <row r="182" spans="4:11" ht="15.95" customHeight="1" x14ac:dyDescent="0.2">
      <c r="D182" s="53"/>
      <c r="E182" s="53"/>
      <c r="F182" s="53"/>
      <c r="G182" s="53"/>
      <c r="H182" s="53"/>
      <c r="I182" s="53"/>
      <c r="J182" s="53"/>
      <c r="K182" s="53"/>
    </row>
    <row r="183" spans="4:11" ht="15.95" customHeight="1" x14ac:dyDescent="0.2">
      <c r="D183" s="53"/>
      <c r="E183" s="53"/>
      <c r="F183" s="53"/>
      <c r="G183" s="53"/>
      <c r="H183" s="53"/>
      <c r="I183" s="53"/>
      <c r="J183" s="53"/>
      <c r="K183" s="53"/>
    </row>
    <row r="184" spans="4:11" ht="15.95" customHeight="1" x14ac:dyDescent="0.2">
      <c r="D184" s="53"/>
      <c r="E184" s="53"/>
      <c r="F184" s="53"/>
      <c r="G184" s="53"/>
      <c r="H184" s="53"/>
      <c r="I184" s="53"/>
      <c r="J184" s="53"/>
      <c r="K184" s="53"/>
    </row>
    <row r="185" spans="4:11" ht="15.95" customHeight="1" x14ac:dyDescent="0.2">
      <c r="D185" s="53"/>
      <c r="E185" s="53"/>
      <c r="F185" s="53"/>
      <c r="G185" s="53"/>
      <c r="H185" s="53"/>
      <c r="I185" s="53"/>
      <c r="J185" s="53"/>
      <c r="K185" s="53"/>
    </row>
    <row r="186" spans="4:11" ht="15.95" customHeight="1" x14ac:dyDescent="0.2">
      <c r="D186" s="53"/>
      <c r="E186" s="53"/>
      <c r="F186" s="53"/>
      <c r="G186" s="53"/>
      <c r="H186" s="53"/>
      <c r="I186" s="53"/>
      <c r="J186" s="53"/>
      <c r="K186" s="53"/>
    </row>
    <row r="187" spans="4:11" ht="15.95" customHeight="1" x14ac:dyDescent="0.2">
      <c r="D187" s="53"/>
      <c r="E187" s="53"/>
      <c r="F187" s="53"/>
      <c r="G187" s="53"/>
      <c r="H187" s="53"/>
      <c r="I187" s="53"/>
      <c r="J187" s="53"/>
      <c r="K187" s="53"/>
    </row>
    <row r="188" spans="4:11" ht="15.95" customHeight="1" x14ac:dyDescent="0.2">
      <c r="D188" s="53"/>
      <c r="E188" s="53"/>
      <c r="F188" s="53"/>
      <c r="G188" s="53"/>
      <c r="H188" s="53"/>
      <c r="I188" s="53"/>
      <c r="J188" s="53"/>
      <c r="K188" s="53"/>
    </row>
    <row r="189" spans="4:11" ht="15.95" customHeight="1" x14ac:dyDescent="0.2">
      <c r="D189" s="53"/>
      <c r="E189" s="53"/>
      <c r="F189" s="53"/>
      <c r="G189" s="53"/>
      <c r="H189" s="53"/>
      <c r="I189" s="53"/>
      <c r="J189" s="53"/>
      <c r="K189" s="53"/>
    </row>
    <row r="190" spans="4:11" ht="15.95" customHeight="1" x14ac:dyDescent="0.2">
      <c r="D190" s="53"/>
      <c r="E190" s="53"/>
      <c r="F190" s="53"/>
      <c r="G190" s="53"/>
      <c r="H190" s="53"/>
      <c r="I190" s="53"/>
      <c r="J190" s="53"/>
      <c r="K190" s="53"/>
    </row>
    <row r="191" spans="4:11" ht="15.95" customHeight="1" x14ac:dyDescent="0.2">
      <c r="D191" s="53"/>
      <c r="E191" s="53"/>
      <c r="F191" s="53"/>
      <c r="G191" s="53"/>
      <c r="H191" s="53"/>
      <c r="I191" s="53"/>
      <c r="J191" s="53"/>
      <c r="K191" s="53"/>
    </row>
    <row r="192" spans="4:11" ht="15.95" customHeight="1" x14ac:dyDescent="0.2">
      <c r="D192" s="53"/>
      <c r="E192" s="53"/>
      <c r="F192" s="53"/>
      <c r="G192" s="53"/>
      <c r="H192" s="53"/>
      <c r="I192" s="53"/>
      <c r="J192" s="53"/>
      <c r="K192" s="53"/>
    </row>
    <row r="193" spans="4:11" ht="15.95" customHeight="1" x14ac:dyDescent="0.2">
      <c r="D193" s="53"/>
      <c r="E193" s="53"/>
      <c r="F193" s="53"/>
      <c r="G193" s="53"/>
      <c r="H193" s="53"/>
      <c r="I193" s="53"/>
      <c r="J193" s="53"/>
      <c r="K193" s="53"/>
    </row>
    <row r="194" spans="4:11" ht="15.95" customHeight="1" x14ac:dyDescent="0.2">
      <c r="D194" s="53"/>
      <c r="E194" s="53"/>
      <c r="F194" s="53"/>
      <c r="G194" s="53"/>
      <c r="H194" s="53"/>
      <c r="I194" s="53"/>
      <c r="J194" s="53"/>
      <c r="K194" s="53"/>
    </row>
    <row r="195" spans="4:11" ht="15.95" customHeight="1" x14ac:dyDescent="0.2">
      <c r="D195" s="53"/>
      <c r="E195" s="53"/>
      <c r="F195" s="53"/>
      <c r="G195" s="53"/>
      <c r="H195" s="53"/>
      <c r="I195" s="53"/>
      <c r="J195" s="53"/>
      <c r="K195" s="53"/>
    </row>
    <row r="196" spans="4:11" ht="15.95" customHeight="1" x14ac:dyDescent="0.2">
      <c r="D196" s="53"/>
      <c r="E196" s="53"/>
      <c r="F196" s="53"/>
      <c r="G196" s="53"/>
      <c r="H196" s="53"/>
      <c r="I196" s="53"/>
      <c r="J196" s="53"/>
      <c r="K196" s="53"/>
    </row>
    <row r="197" spans="4:11" ht="15.95" customHeight="1" x14ac:dyDescent="0.2">
      <c r="D197" s="53"/>
      <c r="E197" s="53"/>
      <c r="F197" s="53"/>
      <c r="G197" s="53"/>
      <c r="H197" s="53"/>
      <c r="I197" s="53"/>
      <c r="J197" s="53"/>
      <c r="K197" s="53"/>
    </row>
  </sheetData>
  <mergeCells count="17">
    <mergeCell ref="A86:K86"/>
    <mergeCell ref="H8:H9"/>
    <mergeCell ref="I8:I9"/>
    <mergeCell ref="A82:K82"/>
    <mergeCell ref="A83:K83"/>
    <mergeCell ref="A84:K84"/>
    <mergeCell ref="A85:K85"/>
    <mergeCell ref="A3:K3"/>
    <mergeCell ref="A4:K4"/>
    <mergeCell ref="A5:E5"/>
    <mergeCell ref="A7:C10"/>
    <mergeCell ref="D7:D10"/>
    <mergeCell ref="E7:I7"/>
    <mergeCell ref="J7:K8"/>
    <mergeCell ref="E8:E9"/>
    <mergeCell ref="F8:F9"/>
    <mergeCell ref="G8:G9"/>
  </mergeCells>
  <printOptions horizontalCentered="1"/>
  <pageMargins left="0.70866141732283472" right="0.31496062992125984" top="0.74803149606299213" bottom="0.74803149606299213" header="0.31496062992125984" footer="0.31496062992125984"/>
  <pageSetup paperSize="9" scale="78" fitToHeight="0" orientation="portrait" r:id="rId1"/>
  <headerFooter alignWithMargins="0"/>
  <rowBreaks count="1" manualBreakCount="1">
    <brk id="59" max="10" man="1"/>
  </row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1462AF-1D8C-41C8-B9A1-8F90925E8C6B}">
  <sheetPr codeName="Tabelle38"/>
  <dimension ref="A1:N200"/>
  <sheetViews>
    <sheetView showGridLines="0" zoomScaleNormal="100" workbookViewId="0"/>
  </sheetViews>
  <sheetFormatPr baseColWidth="10" defaultColWidth="8.85546875" defaultRowHeight="15.95" customHeight="1" x14ac:dyDescent="0.2"/>
  <cols>
    <col min="1" max="1" width="16.85546875" style="53" customWidth="1"/>
    <col min="2" max="2" width="9.7109375" style="87" customWidth="1"/>
    <col min="3" max="9" width="9.7109375" style="120" customWidth="1"/>
    <col min="10" max="10" width="9.7109375" style="121" customWidth="1"/>
    <col min="11" max="11" width="9.7109375" style="53" customWidth="1"/>
    <col min="12" max="12" width="9.7109375" style="120" customWidth="1"/>
    <col min="13" max="13" width="9.7109375" style="53" customWidth="1"/>
    <col min="14" max="16384" width="8.85546875" style="53"/>
  </cols>
  <sheetData>
    <row r="1" spans="1:13" customFormat="1" ht="36.75" customHeight="1" x14ac:dyDescent="0.2">
      <c r="A1" s="33" t="s">
        <v>61</v>
      </c>
      <c r="B1" s="33"/>
      <c r="C1" s="33"/>
      <c r="D1" s="33"/>
      <c r="E1" s="33"/>
      <c r="F1" s="33"/>
      <c r="G1" s="33"/>
      <c r="H1" s="33"/>
      <c r="I1" s="33"/>
      <c r="J1" s="33"/>
      <c r="K1" s="12"/>
      <c r="L1" s="33"/>
      <c r="M1" s="34" t="s">
        <v>38</v>
      </c>
    </row>
    <row r="2" spans="1:13" customFormat="1" ht="11.25" customHeight="1" x14ac:dyDescent="0.2">
      <c r="A2" s="36"/>
      <c r="B2" s="36"/>
      <c r="C2" s="36"/>
      <c r="D2" s="36"/>
      <c r="E2" s="36"/>
      <c r="F2" s="36"/>
      <c r="G2" s="36"/>
      <c r="H2" s="36"/>
      <c r="I2" s="36"/>
      <c r="J2" s="36"/>
      <c r="K2" s="36"/>
      <c r="L2" s="36"/>
      <c r="M2" s="36"/>
    </row>
    <row r="3" spans="1:13" s="39" customFormat="1" ht="24.95" customHeight="1" x14ac:dyDescent="0.2">
      <c r="A3" s="37" t="s">
        <v>374</v>
      </c>
      <c r="B3" s="38"/>
      <c r="C3" s="38"/>
      <c r="D3" s="38"/>
      <c r="E3" s="38"/>
      <c r="F3" s="38"/>
      <c r="G3" s="38"/>
      <c r="H3" s="38"/>
      <c r="I3" s="38"/>
      <c r="J3" s="38"/>
      <c r="K3" s="38"/>
    </row>
    <row r="4" spans="1:13" s="39" customFormat="1" ht="12" customHeight="1" x14ac:dyDescent="0.2">
      <c r="A4" s="86" t="s">
        <v>375</v>
      </c>
      <c r="B4" s="257"/>
      <c r="C4" s="257"/>
      <c r="D4" s="257"/>
      <c r="E4" s="257"/>
      <c r="F4" s="257"/>
      <c r="G4" s="257"/>
      <c r="H4" s="257"/>
      <c r="I4" s="257"/>
      <c r="J4" s="257"/>
      <c r="K4" s="257"/>
      <c r="L4" s="257"/>
      <c r="M4" s="257"/>
    </row>
    <row r="5" spans="1:13" s="39" customFormat="1" ht="12" customHeight="1" x14ac:dyDescent="0.2">
      <c r="A5" s="388" t="s">
        <v>376</v>
      </c>
      <c r="B5" s="388"/>
      <c r="C5" s="389"/>
      <c r="D5" s="389"/>
      <c r="E5" s="389"/>
      <c r="F5" s="390"/>
      <c r="G5" s="390"/>
      <c r="H5" s="390"/>
      <c r="I5" s="390"/>
      <c r="J5" s="390"/>
      <c r="K5" s="390"/>
      <c r="L5" s="390"/>
      <c r="M5" s="390"/>
    </row>
    <row r="6" spans="1:13" s="39" customFormat="1" ht="16.5" customHeight="1" x14ac:dyDescent="0.2">
      <c r="A6" s="391" t="s">
        <v>377</v>
      </c>
      <c r="B6" s="391"/>
      <c r="C6" s="391"/>
      <c r="D6" s="391"/>
      <c r="E6" s="391"/>
      <c r="F6" s="391"/>
      <c r="G6" s="391"/>
      <c r="H6" s="391"/>
      <c r="I6" s="391"/>
      <c r="J6" s="391"/>
      <c r="K6" s="391"/>
      <c r="L6" s="391"/>
      <c r="M6" s="391"/>
    </row>
    <row r="7" spans="1:13" customFormat="1" ht="33.950000000000003" customHeight="1" x14ac:dyDescent="0.2">
      <c r="A7" s="47" t="s">
        <v>378</v>
      </c>
      <c r="B7" s="392" t="s">
        <v>379</v>
      </c>
      <c r="C7" s="392"/>
      <c r="D7" s="392"/>
      <c r="E7" s="392"/>
      <c r="F7" s="392"/>
      <c r="G7" s="392"/>
      <c r="H7" s="393"/>
      <c r="I7" s="392" t="s">
        <v>380</v>
      </c>
      <c r="J7" s="392"/>
      <c r="K7" s="393"/>
      <c r="L7" s="394" t="s">
        <v>381</v>
      </c>
      <c r="M7" s="395"/>
    </row>
    <row r="8" spans="1:13" ht="23.85" customHeight="1" x14ac:dyDescent="0.2">
      <c r="A8" s="56"/>
      <c r="B8" s="396" t="s">
        <v>96</v>
      </c>
      <c r="C8" s="397" t="s">
        <v>98</v>
      </c>
      <c r="D8" s="397" t="s">
        <v>99</v>
      </c>
      <c r="E8" s="397" t="s">
        <v>382</v>
      </c>
      <c r="F8" s="397" t="s">
        <v>383</v>
      </c>
      <c r="G8" s="397" t="s">
        <v>100</v>
      </c>
      <c r="H8" s="398" t="s">
        <v>384</v>
      </c>
      <c r="I8" s="396" t="s">
        <v>96</v>
      </c>
      <c r="J8" s="396" t="s">
        <v>385</v>
      </c>
      <c r="K8" s="399" t="s">
        <v>386</v>
      </c>
      <c r="L8" s="400" t="s">
        <v>387</v>
      </c>
      <c r="M8" s="401" t="s">
        <v>388</v>
      </c>
    </row>
    <row r="9" spans="1:13" ht="12" customHeight="1" x14ac:dyDescent="0.2">
      <c r="A9" s="65"/>
      <c r="B9" s="66">
        <v>1</v>
      </c>
      <c r="C9" s="66">
        <v>2</v>
      </c>
      <c r="D9" s="66">
        <v>3</v>
      </c>
      <c r="E9" s="66">
        <v>4</v>
      </c>
      <c r="F9" s="66">
        <v>5</v>
      </c>
      <c r="G9" s="66">
        <v>6</v>
      </c>
      <c r="H9" s="66">
        <v>7</v>
      </c>
      <c r="I9" s="66">
        <v>8</v>
      </c>
      <c r="J9" s="66">
        <v>9</v>
      </c>
      <c r="K9" s="402">
        <v>10</v>
      </c>
      <c r="L9" s="403">
        <v>11</v>
      </c>
      <c r="M9" s="403">
        <v>12</v>
      </c>
    </row>
    <row r="10" spans="1:13" ht="11.1" customHeight="1" x14ac:dyDescent="0.2">
      <c r="A10" s="404" t="s">
        <v>389</v>
      </c>
      <c r="B10" s="80">
        <v>151792</v>
      </c>
      <c r="C10" s="79">
        <v>80637</v>
      </c>
      <c r="D10" s="79">
        <v>71155</v>
      </c>
      <c r="E10" s="79">
        <v>110081</v>
      </c>
      <c r="F10" s="79">
        <v>41706</v>
      </c>
      <c r="G10" s="79">
        <v>20774</v>
      </c>
      <c r="H10" s="79">
        <v>47830</v>
      </c>
      <c r="I10" s="80">
        <v>38683</v>
      </c>
      <c r="J10" s="79">
        <v>23438</v>
      </c>
      <c r="K10" s="79">
        <v>15245</v>
      </c>
      <c r="L10" s="405">
        <v>8256</v>
      </c>
      <c r="M10" s="406">
        <v>9813</v>
      </c>
    </row>
    <row r="11" spans="1:13" ht="15" customHeight="1" x14ac:dyDescent="0.2">
      <c r="A11" s="404" t="s">
        <v>390</v>
      </c>
      <c r="B11" s="80">
        <v>152510</v>
      </c>
      <c r="C11" s="79">
        <v>81047</v>
      </c>
      <c r="D11" s="79">
        <v>71463</v>
      </c>
      <c r="E11" s="79">
        <v>110358</v>
      </c>
      <c r="F11" s="79">
        <v>42148</v>
      </c>
      <c r="G11" s="79">
        <v>20222</v>
      </c>
      <c r="H11" s="79">
        <v>48531</v>
      </c>
      <c r="I11" s="80">
        <v>38222</v>
      </c>
      <c r="J11" s="79">
        <v>23088</v>
      </c>
      <c r="K11" s="79">
        <v>15134</v>
      </c>
      <c r="L11" s="405">
        <v>11420</v>
      </c>
      <c r="M11" s="406">
        <v>10641</v>
      </c>
    </row>
    <row r="12" spans="1:13" ht="11.1" customHeight="1" x14ac:dyDescent="0.2">
      <c r="A12" s="404" t="s">
        <v>391</v>
      </c>
      <c r="B12" s="80">
        <v>154088</v>
      </c>
      <c r="C12" s="79">
        <v>82072</v>
      </c>
      <c r="D12" s="79">
        <v>72016</v>
      </c>
      <c r="E12" s="79">
        <v>111260</v>
      </c>
      <c r="F12" s="79">
        <v>42826</v>
      </c>
      <c r="G12" s="79">
        <v>19933</v>
      </c>
      <c r="H12" s="79">
        <v>49502</v>
      </c>
      <c r="I12" s="80">
        <v>39506</v>
      </c>
      <c r="J12" s="79">
        <v>23655</v>
      </c>
      <c r="K12" s="79">
        <v>15851</v>
      </c>
      <c r="L12" s="405">
        <v>9931</v>
      </c>
      <c r="M12" s="406">
        <v>8536</v>
      </c>
    </row>
    <row r="13" spans="1:13" ht="11.1" customHeight="1" x14ac:dyDescent="0.2">
      <c r="A13" s="404" t="s">
        <v>392</v>
      </c>
      <c r="B13" s="80">
        <v>156751</v>
      </c>
      <c r="C13" s="79">
        <v>83573</v>
      </c>
      <c r="D13" s="79">
        <v>73178</v>
      </c>
      <c r="E13" s="79">
        <v>113393</v>
      </c>
      <c r="F13" s="79">
        <v>43357</v>
      </c>
      <c r="G13" s="79">
        <v>21536</v>
      </c>
      <c r="H13" s="79">
        <v>50126</v>
      </c>
      <c r="I13" s="80">
        <v>39827</v>
      </c>
      <c r="J13" s="79">
        <v>23510</v>
      </c>
      <c r="K13" s="79">
        <v>16317</v>
      </c>
      <c r="L13" s="405">
        <v>15785</v>
      </c>
      <c r="M13" s="406">
        <v>13534</v>
      </c>
    </row>
    <row r="14" spans="1:13" ht="11.1" customHeight="1" x14ac:dyDescent="0.2">
      <c r="A14" s="404" t="s">
        <v>393</v>
      </c>
      <c r="B14" s="80">
        <v>155361</v>
      </c>
      <c r="C14" s="79">
        <v>82375</v>
      </c>
      <c r="D14" s="79">
        <v>72986</v>
      </c>
      <c r="E14" s="79">
        <v>111866</v>
      </c>
      <c r="F14" s="79">
        <v>43495</v>
      </c>
      <c r="G14" s="79">
        <v>20816</v>
      </c>
      <c r="H14" s="79">
        <v>50329</v>
      </c>
      <c r="I14" s="80">
        <v>39792</v>
      </c>
      <c r="J14" s="79">
        <v>23603</v>
      </c>
      <c r="K14" s="79">
        <v>16189</v>
      </c>
      <c r="L14" s="405">
        <v>8818</v>
      </c>
      <c r="M14" s="406">
        <v>10511</v>
      </c>
    </row>
    <row r="15" spans="1:13" ht="15" customHeight="1" x14ac:dyDescent="0.2">
      <c r="A15" s="404" t="s">
        <v>394</v>
      </c>
      <c r="B15" s="80">
        <v>156276</v>
      </c>
      <c r="C15" s="79">
        <v>83281</v>
      </c>
      <c r="D15" s="79">
        <v>72995</v>
      </c>
      <c r="E15" s="79">
        <v>112507</v>
      </c>
      <c r="F15" s="79">
        <v>43769</v>
      </c>
      <c r="G15" s="79">
        <v>20466</v>
      </c>
      <c r="H15" s="79">
        <v>50950</v>
      </c>
      <c r="I15" s="80">
        <v>39094</v>
      </c>
      <c r="J15" s="79">
        <v>23144</v>
      </c>
      <c r="K15" s="79">
        <v>15950</v>
      </c>
      <c r="L15" s="405">
        <v>11663</v>
      </c>
      <c r="M15" s="406">
        <v>11093</v>
      </c>
    </row>
    <row r="16" spans="1:13" ht="11.1" customHeight="1" x14ac:dyDescent="0.2">
      <c r="A16" s="404" t="s">
        <v>391</v>
      </c>
      <c r="B16" s="80">
        <v>157865</v>
      </c>
      <c r="C16" s="79">
        <v>84441</v>
      </c>
      <c r="D16" s="79">
        <v>73424</v>
      </c>
      <c r="E16" s="79">
        <v>113512</v>
      </c>
      <c r="F16" s="79">
        <v>44353</v>
      </c>
      <c r="G16" s="79">
        <v>20171</v>
      </c>
      <c r="H16" s="79">
        <v>51993</v>
      </c>
      <c r="I16" s="80">
        <v>40300</v>
      </c>
      <c r="J16" s="79">
        <v>23614</v>
      </c>
      <c r="K16" s="79">
        <v>16686</v>
      </c>
      <c r="L16" s="405">
        <v>10288</v>
      </c>
      <c r="M16" s="406">
        <v>8825</v>
      </c>
    </row>
    <row r="17" spans="1:13" ht="11.1" customHeight="1" x14ac:dyDescent="0.2">
      <c r="A17" s="404" t="s">
        <v>392</v>
      </c>
      <c r="B17" s="80">
        <v>160832</v>
      </c>
      <c r="C17" s="79">
        <v>86213</v>
      </c>
      <c r="D17" s="79">
        <v>74619</v>
      </c>
      <c r="E17" s="79">
        <v>116076</v>
      </c>
      <c r="F17" s="79">
        <v>44756</v>
      </c>
      <c r="G17" s="79">
        <v>21748</v>
      </c>
      <c r="H17" s="79">
        <v>52671</v>
      </c>
      <c r="I17" s="80">
        <v>40149</v>
      </c>
      <c r="J17" s="79">
        <v>23129</v>
      </c>
      <c r="K17" s="79">
        <v>17020</v>
      </c>
      <c r="L17" s="405">
        <v>15735</v>
      </c>
      <c r="M17" s="406">
        <v>13474</v>
      </c>
    </row>
    <row r="18" spans="1:13" ht="11.1" customHeight="1" x14ac:dyDescent="0.2">
      <c r="A18" s="404" t="s">
        <v>393</v>
      </c>
      <c r="B18" s="80">
        <v>159366</v>
      </c>
      <c r="C18" s="79">
        <v>84860</v>
      </c>
      <c r="D18" s="79">
        <v>74506</v>
      </c>
      <c r="E18" s="79">
        <v>114476</v>
      </c>
      <c r="F18" s="79">
        <v>44890</v>
      </c>
      <c r="G18" s="79">
        <v>21087</v>
      </c>
      <c r="H18" s="79">
        <v>52731</v>
      </c>
      <c r="I18" s="80">
        <v>40228</v>
      </c>
      <c r="J18" s="79">
        <v>23251</v>
      </c>
      <c r="K18" s="79">
        <v>16977</v>
      </c>
      <c r="L18" s="405">
        <v>8964</v>
      </c>
      <c r="M18" s="406">
        <v>10708</v>
      </c>
    </row>
    <row r="19" spans="1:13" ht="15" customHeight="1" x14ac:dyDescent="0.2">
      <c r="A19" s="404" t="s">
        <v>395</v>
      </c>
      <c r="B19" s="80">
        <v>160830</v>
      </c>
      <c r="C19" s="79">
        <v>86006</v>
      </c>
      <c r="D19" s="79">
        <v>74824</v>
      </c>
      <c r="E19" s="79">
        <v>115609</v>
      </c>
      <c r="F19" s="79">
        <v>45221</v>
      </c>
      <c r="G19" s="79">
        <v>20716</v>
      </c>
      <c r="H19" s="79">
        <v>53590</v>
      </c>
      <c r="I19" s="80">
        <v>39720</v>
      </c>
      <c r="J19" s="79">
        <v>22904</v>
      </c>
      <c r="K19" s="79">
        <v>16816</v>
      </c>
      <c r="L19" s="405">
        <v>12907</v>
      </c>
      <c r="M19" s="406">
        <v>12363</v>
      </c>
    </row>
    <row r="20" spans="1:13" ht="11.1" customHeight="1" x14ac:dyDescent="0.2">
      <c r="A20" s="404" t="s">
        <v>391</v>
      </c>
      <c r="B20" s="80">
        <v>162652</v>
      </c>
      <c r="C20" s="79">
        <v>87407</v>
      </c>
      <c r="D20" s="79">
        <v>75245</v>
      </c>
      <c r="E20" s="79">
        <v>116861</v>
      </c>
      <c r="F20" s="79">
        <v>45791</v>
      </c>
      <c r="G20" s="79">
        <v>20537</v>
      </c>
      <c r="H20" s="79">
        <v>54561</v>
      </c>
      <c r="I20" s="80">
        <v>40869</v>
      </c>
      <c r="J20" s="79">
        <v>23369</v>
      </c>
      <c r="K20" s="79">
        <v>17500</v>
      </c>
      <c r="L20" s="405">
        <v>11430</v>
      </c>
      <c r="M20" s="406">
        <v>9805</v>
      </c>
    </row>
    <row r="21" spans="1:13" ht="11.1" customHeight="1" x14ac:dyDescent="0.2">
      <c r="A21" s="404" t="s">
        <v>392</v>
      </c>
      <c r="B21" s="80">
        <v>165190</v>
      </c>
      <c r="C21" s="79">
        <v>88882</v>
      </c>
      <c r="D21" s="79">
        <v>76308</v>
      </c>
      <c r="E21" s="79">
        <v>118873</v>
      </c>
      <c r="F21" s="79">
        <v>46317</v>
      </c>
      <c r="G21" s="79">
        <v>22253</v>
      </c>
      <c r="H21" s="79">
        <v>55035</v>
      </c>
      <c r="I21" s="80">
        <v>40751</v>
      </c>
      <c r="J21" s="79">
        <v>22971</v>
      </c>
      <c r="K21" s="79">
        <v>17780</v>
      </c>
      <c r="L21" s="405">
        <v>16010</v>
      </c>
      <c r="M21" s="406">
        <v>13980</v>
      </c>
    </row>
    <row r="22" spans="1:13" ht="11.1" customHeight="1" x14ac:dyDescent="0.2">
      <c r="A22" s="404" t="s">
        <v>393</v>
      </c>
      <c r="B22" s="80">
        <v>163887</v>
      </c>
      <c r="C22" s="79">
        <v>87570</v>
      </c>
      <c r="D22" s="79">
        <v>76317</v>
      </c>
      <c r="E22" s="79">
        <v>117379</v>
      </c>
      <c r="F22" s="79">
        <v>46508</v>
      </c>
      <c r="G22" s="79">
        <v>21477</v>
      </c>
      <c r="H22" s="79">
        <v>55100</v>
      </c>
      <c r="I22" s="80">
        <v>40508</v>
      </c>
      <c r="J22" s="79">
        <v>22976</v>
      </c>
      <c r="K22" s="79">
        <v>17532</v>
      </c>
      <c r="L22" s="405">
        <v>8979</v>
      </c>
      <c r="M22" s="406">
        <v>10613</v>
      </c>
    </row>
    <row r="23" spans="1:13" ht="15" customHeight="1" x14ac:dyDescent="0.2">
      <c r="A23" s="404" t="s">
        <v>396</v>
      </c>
      <c r="B23" s="80">
        <v>163994</v>
      </c>
      <c r="C23" s="79">
        <v>87942</v>
      </c>
      <c r="D23" s="79">
        <v>76052</v>
      </c>
      <c r="E23" s="79">
        <v>117306</v>
      </c>
      <c r="F23" s="79">
        <v>46688</v>
      </c>
      <c r="G23" s="79">
        <v>20909</v>
      </c>
      <c r="H23" s="79">
        <v>55514</v>
      </c>
      <c r="I23" s="80">
        <v>40075</v>
      </c>
      <c r="J23" s="79">
        <v>22592</v>
      </c>
      <c r="K23" s="79">
        <v>17483</v>
      </c>
      <c r="L23" s="405">
        <v>12615</v>
      </c>
      <c r="M23" s="406">
        <v>12711</v>
      </c>
    </row>
    <row r="24" spans="1:13" ht="11.1" customHeight="1" x14ac:dyDescent="0.2">
      <c r="A24" s="404" t="s">
        <v>391</v>
      </c>
      <c r="B24" s="80">
        <v>164993</v>
      </c>
      <c r="C24" s="79">
        <v>88706</v>
      </c>
      <c r="D24" s="79">
        <v>76287</v>
      </c>
      <c r="E24" s="79">
        <v>117897</v>
      </c>
      <c r="F24" s="79">
        <v>47096</v>
      </c>
      <c r="G24" s="79">
        <v>20657</v>
      </c>
      <c r="H24" s="79">
        <v>56150</v>
      </c>
      <c r="I24" s="80">
        <v>41208</v>
      </c>
      <c r="J24" s="79">
        <v>23114</v>
      </c>
      <c r="K24" s="79">
        <v>18094</v>
      </c>
      <c r="L24" s="405">
        <v>10795</v>
      </c>
      <c r="M24" s="406">
        <v>9806</v>
      </c>
    </row>
    <row r="25" spans="1:13" ht="11.1" customHeight="1" x14ac:dyDescent="0.2">
      <c r="A25" s="404" t="s">
        <v>392</v>
      </c>
      <c r="B25" s="80">
        <v>167487</v>
      </c>
      <c r="C25" s="79">
        <v>90116</v>
      </c>
      <c r="D25" s="79">
        <v>77371</v>
      </c>
      <c r="E25" s="79">
        <v>119902</v>
      </c>
      <c r="F25" s="79">
        <v>47585</v>
      </c>
      <c r="G25" s="79">
        <v>22275</v>
      </c>
      <c r="H25" s="79">
        <v>56716</v>
      </c>
      <c r="I25" s="80">
        <v>41015</v>
      </c>
      <c r="J25" s="79">
        <v>22554</v>
      </c>
      <c r="K25" s="79">
        <v>18461</v>
      </c>
      <c r="L25" s="405">
        <v>16271</v>
      </c>
      <c r="M25" s="406">
        <v>14294</v>
      </c>
    </row>
    <row r="26" spans="1:13" ht="11.1" customHeight="1" x14ac:dyDescent="0.2">
      <c r="A26" s="404" t="s">
        <v>393</v>
      </c>
      <c r="B26" s="80">
        <v>165356</v>
      </c>
      <c r="C26" s="79">
        <v>88400</v>
      </c>
      <c r="D26" s="79">
        <v>76956</v>
      </c>
      <c r="E26" s="79">
        <v>117677</v>
      </c>
      <c r="F26" s="79">
        <v>47679</v>
      </c>
      <c r="G26" s="79">
        <v>21536</v>
      </c>
      <c r="H26" s="79">
        <v>56411</v>
      </c>
      <c r="I26" s="80">
        <v>40909</v>
      </c>
      <c r="J26" s="79">
        <v>22641</v>
      </c>
      <c r="K26" s="79">
        <v>18268</v>
      </c>
      <c r="L26" s="405">
        <v>9034</v>
      </c>
      <c r="M26" s="406">
        <v>11371</v>
      </c>
    </row>
    <row r="27" spans="1:13" ht="15" customHeight="1" x14ac:dyDescent="0.2">
      <c r="A27" s="404" t="s">
        <v>397</v>
      </c>
      <c r="B27" s="80">
        <v>164883</v>
      </c>
      <c r="C27" s="79">
        <v>88250</v>
      </c>
      <c r="D27" s="79">
        <v>76633</v>
      </c>
      <c r="E27" s="79">
        <v>117175</v>
      </c>
      <c r="F27" s="79">
        <v>47708</v>
      </c>
      <c r="G27" s="79">
        <v>20959</v>
      </c>
      <c r="H27" s="79">
        <v>56619</v>
      </c>
      <c r="I27" s="80">
        <v>39457</v>
      </c>
      <c r="J27" s="79">
        <v>21841</v>
      </c>
      <c r="K27" s="79">
        <v>17616</v>
      </c>
      <c r="L27" s="405">
        <v>12645</v>
      </c>
      <c r="M27" s="406">
        <v>13302</v>
      </c>
    </row>
    <row r="28" spans="1:13" ht="11.1" customHeight="1" x14ac:dyDescent="0.2">
      <c r="A28" s="404" t="s">
        <v>391</v>
      </c>
      <c r="B28" s="80">
        <v>163192</v>
      </c>
      <c r="C28" s="79">
        <v>87601</v>
      </c>
      <c r="D28" s="79">
        <v>75591</v>
      </c>
      <c r="E28" s="79">
        <v>115982</v>
      </c>
      <c r="F28" s="79">
        <v>47210</v>
      </c>
      <c r="G28" s="79">
        <v>20086</v>
      </c>
      <c r="H28" s="79">
        <v>56747</v>
      </c>
      <c r="I28" s="80">
        <v>38893</v>
      </c>
      <c r="J28" s="79">
        <v>21392</v>
      </c>
      <c r="K28" s="79">
        <v>17501</v>
      </c>
      <c r="L28" s="405">
        <v>6904</v>
      </c>
      <c r="M28" s="406">
        <v>8626</v>
      </c>
    </row>
    <row r="29" spans="1:13" ht="11.1" customHeight="1" x14ac:dyDescent="0.2">
      <c r="A29" s="404" t="s">
        <v>392</v>
      </c>
      <c r="B29" s="80">
        <v>165651</v>
      </c>
      <c r="C29" s="79">
        <v>88870</v>
      </c>
      <c r="D29" s="79">
        <v>76781</v>
      </c>
      <c r="E29" s="79">
        <v>117699</v>
      </c>
      <c r="F29" s="79">
        <v>47952</v>
      </c>
      <c r="G29" s="79">
        <v>21743</v>
      </c>
      <c r="H29" s="79">
        <v>57125</v>
      </c>
      <c r="I29" s="80">
        <v>40089</v>
      </c>
      <c r="J29" s="79">
        <v>21677</v>
      </c>
      <c r="K29" s="79">
        <v>18412</v>
      </c>
      <c r="L29" s="405">
        <v>14496</v>
      </c>
      <c r="M29" s="406">
        <v>12579</v>
      </c>
    </row>
    <row r="30" spans="1:13" ht="11.1" customHeight="1" x14ac:dyDescent="0.2">
      <c r="A30" s="404" t="s">
        <v>393</v>
      </c>
      <c r="B30" s="80">
        <v>164765</v>
      </c>
      <c r="C30" s="79">
        <v>87974</v>
      </c>
      <c r="D30" s="79">
        <v>76791</v>
      </c>
      <c r="E30" s="79">
        <v>116479</v>
      </c>
      <c r="F30" s="79">
        <v>48286</v>
      </c>
      <c r="G30" s="79">
        <v>21168</v>
      </c>
      <c r="H30" s="79">
        <v>57082</v>
      </c>
      <c r="I30" s="80">
        <v>38968</v>
      </c>
      <c r="J30" s="79">
        <v>21129</v>
      </c>
      <c r="K30" s="79">
        <v>17839</v>
      </c>
      <c r="L30" s="405">
        <v>9142</v>
      </c>
      <c r="M30" s="406">
        <v>10214</v>
      </c>
    </row>
    <row r="31" spans="1:13" ht="15" customHeight="1" x14ac:dyDescent="0.2">
      <c r="A31" s="404" t="s">
        <v>398</v>
      </c>
      <c r="B31" s="80">
        <v>164854</v>
      </c>
      <c r="C31" s="79">
        <v>88119</v>
      </c>
      <c r="D31" s="79">
        <v>76735</v>
      </c>
      <c r="E31" s="79">
        <v>116476</v>
      </c>
      <c r="F31" s="79">
        <v>48378</v>
      </c>
      <c r="G31" s="79">
        <v>20603</v>
      </c>
      <c r="H31" s="79">
        <v>57359</v>
      </c>
      <c r="I31" s="80">
        <v>38375</v>
      </c>
      <c r="J31" s="79">
        <v>20604</v>
      </c>
      <c r="K31" s="79">
        <v>17771</v>
      </c>
      <c r="L31" s="405">
        <v>11467</v>
      </c>
      <c r="M31" s="406">
        <v>11557</v>
      </c>
    </row>
    <row r="32" spans="1:13" ht="11.1" customHeight="1" x14ac:dyDescent="0.2">
      <c r="A32" s="404" t="s">
        <v>391</v>
      </c>
      <c r="B32" s="80">
        <v>165608</v>
      </c>
      <c r="C32" s="79">
        <v>88728</v>
      </c>
      <c r="D32" s="79">
        <v>76880</v>
      </c>
      <c r="E32" s="79">
        <v>116855</v>
      </c>
      <c r="F32" s="79">
        <v>48753</v>
      </c>
      <c r="G32" s="79">
        <v>20169</v>
      </c>
      <c r="H32" s="79">
        <v>57837</v>
      </c>
      <c r="I32" s="80">
        <v>39781</v>
      </c>
      <c r="J32" s="79">
        <v>21118</v>
      </c>
      <c r="K32" s="79">
        <v>18663</v>
      </c>
      <c r="L32" s="405">
        <v>10181</v>
      </c>
      <c r="M32" s="406">
        <v>9637</v>
      </c>
    </row>
    <row r="33" spans="1:13" ht="11.1" customHeight="1" x14ac:dyDescent="0.2">
      <c r="A33" s="404" t="s">
        <v>392</v>
      </c>
      <c r="B33" s="80">
        <v>168128</v>
      </c>
      <c r="C33" s="79">
        <v>89963</v>
      </c>
      <c r="D33" s="79">
        <v>78165</v>
      </c>
      <c r="E33" s="79">
        <v>118634</v>
      </c>
      <c r="F33" s="79">
        <v>49494</v>
      </c>
      <c r="G33" s="79">
        <v>21665</v>
      </c>
      <c r="H33" s="79">
        <v>58098</v>
      </c>
      <c r="I33" s="80">
        <v>40290</v>
      </c>
      <c r="J33" s="79">
        <v>21197</v>
      </c>
      <c r="K33" s="79">
        <v>19093</v>
      </c>
      <c r="L33" s="405">
        <v>15725</v>
      </c>
      <c r="M33" s="406">
        <v>13804</v>
      </c>
    </row>
    <row r="34" spans="1:13" ht="11.1" customHeight="1" x14ac:dyDescent="0.2">
      <c r="A34" s="404" t="s">
        <v>393</v>
      </c>
      <c r="B34" s="80">
        <v>166739</v>
      </c>
      <c r="C34" s="79">
        <v>88787</v>
      </c>
      <c r="D34" s="79">
        <v>77952</v>
      </c>
      <c r="E34" s="79">
        <v>117055</v>
      </c>
      <c r="F34" s="79">
        <v>49684</v>
      </c>
      <c r="G34" s="79">
        <v>20851</v>
      </c>
      <c r="H34" s="79">
        <v>57948</v>
      </c>
      <c r="I34" s="80">
        <v>39917</v>
      </c>
      <c r="J34" s="79">
        <v>21036</v>
      </c>
      <c r="K34" s="79">
        <v>18881</v>
      </c>
      <c r="L34" s="405">
        <v>9341</v>
      </c>
      <c r="M34" s="406">
        <v>10845</v>
      </c>
    </row>
    <row r="35" spans="1:13" ht="15" customHeight="1" x14ac:dyDescent="0.2">
      <c r="A35" s="404" t="s">
        <v>399</v>
      </c>
      <c r="B35" s="80">
        <v>167105</v>
      </c>
      <c r="C35" s="79">
        <v>89034</v>
      </c>
      <c r="D35" s="79">
        <v>78071</v>
      </c>
      <c r="E35" s="79">
        <v>117157</v>
      </c>
      <c r="F35" s="79">
        <v>49948</v>
      </c>
      <c r="G35" s="79">
        <v>20431</v>
      </c>
      <c r="H35" s="79">
        <v>58119</v>
      </c>
      <c r="I35" s="80">
        <v>39773</v>
      </c>
      <c r="J35" s="79">
        <v>20825</v>
      </c>
      <c r="K35" s="79">
        <v>18948</v>
      </c>
      <c r="L35" s="405">
        <v>13760</v>
      </c>
      <c r="M35" s="406">
        <v>13676</v>
      </c>
    </row>
    <row r="36" spans="1:13" ht="11.1" customHeight="1" x14ac:dyDescent="0.2">
      <c r="A36" s="404" t="s">
        <v>391</v>
      </c>
      <c r="B36" s="80">
        <v>167682</v>
      </c>
      <c r="C36" s="79">
        <v>89332</v>
      </c>
      <c r="D36" s="79">
        <v>78350</v>
      </c>
      <c r="E36" s="79">
        <v>117119</v>
      </c>
      <c r="F36" s="79">
        <v>50563</v>
      </c>
      <c r="G36" s="79">
        <v>19932</v>
      </c>
      <c r="H36" s="79">
        <v>58588</v>
      </c>
      <c r="I36" s="80">
        <v>41388</v>
      </c>
      <c r="J36" s="79">
        <v>21485</v>
      </c>
      <c r="K36" s="79">
        <v>19903</v>
      </c>
      <c r="L36" s="405">
        <v>10718</v>
      </c>
      <c r="M36" s="406">
        <v>10017</v>
      </c>
    </row>
    <row r="37" spans="1:13" ht="11.1" customHeight="1" x14ac:dyDescent="0.2">
      <c r="A37" s="404" t="s">
        <v>392</v>
      </c>
      <c r="B37" s="80">
        <v>169708</v>
      </c>
      <c r="C37" s="79">
        <v>90444</v>
      </c>
      <c r="D37" s="79">
        <v>79264</v>
      </c>
      <c r="E37" s="79">
        <v>118365</v>
      </c>
      <c r="F37" s="79">
        <v>51343</v>
      </c>
      <c r="G37" s="79">
        <v>21185</v>
      </c>
      <c r="H37" s="79">
        <v>58695</v>
      </c>
      <c r="I37" s="80">
        <v>41798</v>
      </c>
      <c r="J37" s="79">
        <v>21518</v>
      </c>
      <c r="K37" s="79">
        <v>20280</v>
      </c>
      <c r="L37" s="405">
        <v>15233</v>
      </c>
      <c r="M37" s="406">
        <v>14013</v>
      </c>
    </row>
    <row r="38" spans="1:13" ht="11.1" customHeight="1" x14ac:dyDescent="0.2">
      <c r="A38" s="407" t="s">
        <v>393</v>
      </c>
      <c r="B38" s="80">
        <v>167663</v>
      </c>
      <c r="C38" s="79">
        <v>88973</v>
      </c>
      <c r="D38" s="79">
        <v>78690</v>
      </c>
      <c r="E38" s="79">
        <v>116456</v>
      </c>
      <c r="F38" s="79">
        <v>51207</v>
      </c>
      <c r="G38" s="79">
        <v>20203</v>
      </c>
      <c r="H38" s="79">
        <v>58186</v>
      </c>
      <c r="I38" s="80">
        <v>41931</v>
      </c>
      <c r="J38" s="79">
        <v>21782</v>
      </c>
      <c r="K38" s="79">
        <v>20149</v>
      </c>
      <c r="L38" s="405">
        <v>9320</v>
      </c>
      <c r="M38" s="406">
        <v>11451</v>
      </c>
    </row>
    <row r="39" spans="1:13" ht="15" customHeight="1" x14ac:dyDescent="0.2">
      <c r="A39" s="404" t="s">
        <v>400</v>
      </c>
      <c r="B39" s="80">
        <v>169574</v>
      </c>
      <c r="C39" s="79">
        <v>89734</v>
      </c>
      <c r="D39" s="79">
        <v>79840</v>
      </c>
      <c r="E39" s="79">
        <v>117279</v>
      </c>
      <c r="F39" s="79">
        <v>52295</v>
      </c>
      <c r="G39" s="79">
        <v>19861</v>
      </c>
      <c r="H39" s="79">
        <v>59026</v>
      </c>
      <c r="I39" s="80">
        <v>41705</v>
      </c>
      <c r="J39" s="79">
        <v>21568</v>
      </c>
      <c r="K39" s="79">
        <v>20137</v>
      </c>
      <c r="L39" s="405">
        <v>14314</v>
      </c>
      <c r="M39" s="406">
        <v>12783</v>
      </c>
    </row>
    <row r="40" spans="1:13" ht="11.1" customHeight="1" x14ac:dyDescent="0.2">
      <c r="A40" s="407" t="s">
        <v>391</v>
      </c>
      <c r="B40" s="80">
        <v>169687</v>
      </c>
      <c r="C40" s="79">
        <v>89778</v>
      </c>
      <c r="D40" s="79">
        <v>79909</v>
      </c>
      <c r="E40" s="79">
        <v>116832</v>
      </c>
      <c r="F40" s="79">
        <v>52855</v>
      </c>
      <c r="G40" s="79">
        <v>19482</v>
      </c>
      <c r="H40" s="79">
        <v>59117</v>
      </c>
      <c r="I40" s="80">
        <v>42916</v>
      </c>
      <c r="J40" s="79">
        <v>22105</v>
      </c>
      <c r="K40" s="79">
        <v>20811</v>
      </c>
      <c r="L40" s="405">
        <v>10149</v>
      </c>
      <c r="M40" s="406">
        <v>9997</v>
      </c>
    </row>
    <row r="41" spans="1:13" ht="11.1" customHeight="1" x14ac:dyDescent="0.2">
      <c r="A41" s="404" t="s">
        <v>392</v>
      </c>
      <c r="B41" s="80">
        <v>171153</v>
      </c>
      <c r="C41" s="79">
        <v>90439</v>
      </c>
      <c r="D41" s="79">
        <v>80714</v>
      </c>
      <c r="E41" s="79">
        <v>118067</v>
      </c>
      <c r="F41" s="79">
        <v>53086</v>
      </c>
      <c r="G41" s="79">
        <v>20912</v>
      </c>
      <c r="H41" s="79">
        <v>58888</v>
      </c>
      <c r="I41" s="80">
        <v>43091</v>
      </c>
      <c r="J41" s="79">
        <v>21850</v>
      </c>
      <c r="K41" s="79">
        <v>21241</v>
      </c>
      <c r="L41" s="405">
        <v>15307</v>
      </c>
      <c r="M41" s="406">
        <v>14464</v>
      </c>
    </row>
    <row r="42" spans="1:13" ht="11.1" customHeight="1" x14ac:dyDescent="0.2">
      <c r="A42" s="404" t="s">
        <v>393</v>
      </c>
      <c r="B42" s="80">
        <v>169498</v>
      </c>
      <c r="C42" s="79">
        <v>89174</v>
      </c>
      <c r="D42" s="79">
        <v>80324</v>
      </c>
      <c r="E42" s="79">
        <v>116366</v>
      </c>
      <c r="F42" s="79">
        <v>53132</v>
      </c>
      <c r="G42" s="79">
        <v>20038</v>
      </c>
      <c r="H42" s="79">
        <v>58480</v>
      </c>
      <c r="I42" s="80">
        <v>42811</v>
      </c>
      <c r="J42" s="79">
        <v>21801</v>
      </c>
      <c r="K42" s="79">
        <v>21010</v>
      </c>
      <c r="L42" s="405">
        <v>8967</v>
      </c>
      <c r="M42" s="406">
        <v>11013</v>
      </c>
    </row>
    <row r="43" spans="1:13" ht="15" customHeight="1" x14ac:dyDescent="0.2">
      <c r="A43" s="404" t="s">
        <v>401</v>
      </c>
      <c r="B43" s="80">
        <v>168959</v>
      </c>
      <c r="C43" s="79">
        <v>88759</v>
      </c>
      <c r="D43" s="79">
        <v>80200</v>
      </c>
      <c r="E43" s="79">
        <v>115598</v>
      </c>
      <c r="F43" s="79">
        <v>53361</v>
      </c>
      <c r="G43" s="79">
        <v>19301</v>
      </c>
      <c r="H43" s="79">
        <v>58331</v>
      </c>
      <c r="I43" s="80">
        <v>42361</v>
      </c>
      <c r="J43" s="79">
        <v>21607</v>
      </c>
      <c r="K43" s="79">
        <v>20754</v>
      </c>
      <c r="L43" s="405">
        <v>11984</v>
      </c>
      <c r="M43" s="406">
        <v>12800</v>
      </c>
    </row>
    <row r="44" spans="1:13" ht="11.1" customHeight="1" x14ac:dyDescent="0.2">
      <c r="A44" s="404" t="s">
        <v>391</v>
      </c>
      <c r="B44" s="80">
        <v>169167</v>
      </c>
      <c r="C44" s="79">
        <v>88938</v>
      </c>
      <c r="D44" s="79">
        <v>80229</v>
      </c>
      <c r="E44" s="79">
        <v>115467</v>
      </c>
      <c r="F44" s="79">
        <v>53700</v>
      </c>
      <c r="G44" s="79">
        <v>18792</v>
      </c>
      <c r="H44" s="79">
        <v>58675</v>
      </c>
      <c r="I44" s="80">
        <v>43386</v>
      </c>
      <c r="J44" s="79">
        <v>22086</v>
      </c>
      <c r="K44" s="79">
        <v>21300</v>
      </c>
      <c r="L44" s="405">
        <v>9792</v>
      </c>
      <c r="M44" s="406">
        <v>9735</v>
      </c>
    </row>
    <row r="45" spans="1:13" ht="11.1" customHeight="1" x14ac:dyDescent="0.2">
      <c r="A45" s="404" t="s">
        <v>392</v>
      </c>
      <c r="B45" s="80">
        <v>170760</v>
      </c>
      <c r="C45" s="79">
        <v>89872</v>
      </c>
      <c r="D45" s="79">
        <v>80888</v>
      </c>
      <c r="E45" s="79">
        <v>116678</v>
      </c>
      <c r="F45" s="79">
        <v>54082</v>
      </c>
      <c r="G45" s="79">
        <v>20233</v>
      </c>
      <c r="H45" s="79">
        <v>58510</v>
      </c>
      <c r="I45" s="80">
        <v>43124</v>
      </c>
      <c r="J45" s="79">
        <v>21624</v>
      </c>
      <c r="K45" s="79">
        <v>21500</v>
      </c>
      <c r="L45" s="405">
        <v>14372</v>
      </c>
      <c r="M45" s="406">
        <v>13282</v>
      </c>
    </row>
    <row r="46" spans="1:13" ht="11.1" customHeight="1" x14ac:dyDescent="0.2">
      <c r="A46" s="404" t="s">
        <v>393</v>
      </c>
      <c r="B46" s="80">
        <v>169152</v>
      </c>
      <c r="C46" s="79">
        <v>88559</v>
      </c>
      <c r="D46" s="79">
        <v>80593</v>
      </c>
      <c r="E46" s="79">
        <v>114836</v>
      </c>
      <c r="F46" s="79">
        <v>54316</v>
      </c>
      <c r="G46" s="79">
        <v>19475</v>
      </c>
      <c r="H46" s="79">
        <v>58055</v>
      </c>
      <c r="I46" s="80">
        <v>42987</v>
      </c>
      <c r="J46" s="79">
        <v>21619</v>
      </c>
      <c r="K46" s="79">
        <v>21368</v>
      </c>
      <c r="L46" s="405">
        <v>8527</v>
      </c>
      <c r="M46" s="406">
        <v>10466</v>
      </c>
    </row>
    <row r="47" spans="1:13" ht="15" customHeight="1" x14ac:dyDescent="0.2">
      <c r="A47" s="404" t="s">
        <v>402</v>
      </c>
      <c r="B47" s="80">
        <v>168742</v>
      </c>
      <c r="C47" s="79">
        <v>88329</v>
      </c>
      <c r="D47" s="79">
        <v>80413</v>
      </c>
      <c r="E47" s="79">
        <v>114144</v>
      </c>
      <c r="F47" s="79">
        <v>54598</v>
      </c>
      <c r="G47" s="79">
        <v>18954</v>
      </c>
      <c r="H47" s="79">
        <v>57769</v>
      </c>
      <c r="I47" s="80">
        <v>42493</v>
      </c>
      <c r="J47" s="79">
        <v>21435</v>
      </c>
      <c r="K47" s="79">
        <v>21058</v>
      </c>
      <c r="L47" s="405">
        <v>11137</v>
      </c>
      <c r="M47" s="406">
        <v>11662</v>
      </c>
    </row>
    <row r="48" spans="1:13" ht="11.1" customHeight="1" x14ac:dyDescent="0.2">
      <c r="A48" s="404" t="s">
        <v>391</v>
      </c>
      <c r="B48" s="80">
        <v>169000</v>
      </c>
      <c r="C48" s="79">
        <v>88585</v>
      </c>
      <c r="D48" s="79">
        <v>80415</v>
      </c>
      <c r="E48" s="79">
        <v>113947</v>
      </c>
      <c r="F48" s="79">
        <v>55053</v>
      </c>
      <c r="G48" s="79">
        <v>18482</v>
      </c>
      <c r="H48" s="79">
        <v>57963</v>
      </c>
      <c r="I48" s="80">
        <v>43544</v>
      </c>
      <c r="J48" s="79">
        <v>21895</v>
      </c>
      <c r="K48" s="79">
        <v>21649</v>
      </c>
      <c r="L48" s="405">
        <v>9873</v>
      </c>
      <c r="M48" s="406">
        <v>9467</v>
      </c>
    </row>
    <row r="49" spans="1:14" ht="11.1" customHeight="1" x14ac:dyDescent="0.2">
      <c r="A49" s="404" t="s">
        <v>392</v>
      </c>
      <c r="B49" s="80">
        <v>170669</v>
      </c>
      <c r="C49" s="79">
        <v>89584</v>
      </c>
      <c r="D49" s="79">
        <v>81085</v>
      </c>
      <c r="E49" s="79">
        <v>115158</v>
      </c>
      <c r="F49" s="79">
        <v>55511</v>
      </c>
      <c r="G49" s="79">
        <v>19831</v>
      </c>
      <c r="H49" s="79">
        <v>57985</v>
      </c>
      <c r="I49" s="80">
        <v>43601</v>
      </c>
      <c r="J49" s="79">
        <v>21597</v>
      </c>
      <c r="K49" s="79">
        <v>22004</v>
      </c>
      <c r="L49" s="405">
        <v>17091</v>
      </c>
      <c r="M49" s="406">
        <v>16083</v>
      </c>
    </row>
    <row r="50" spans="1:14" ht="11.1" customHeight="1" x14ac:dyDescent="0.2">
      <c r="A50" s="404" t="s">
        <v>393</v>
      </c>
      <c r="B50" s="108">
        <v>168724</v>
      </c>
      <c r="C50" s="109">
        <v>88087</v>
      </c>
      <c r="D50" s="109">
        <v>80637</v>
      </c>
      <c r="E50" s="109">
        <v>113295</v>
      </c>
      <c r="F50" s="109">
        <v>55429</v>
      </c>
      <c r="G50" s="109">
        <v>19116</v>
      </c>
      <c r="H50" s="109">
        <v>57301</v>
      </c>
      <c r="I50" s="108">
        <v>43376</v>
      </c>
      <c r="J50" s="109">
        <v>21658</v>
      </c>
      <c r="K50" s="109">
        <v>21718</v>
      </c>
      <c r="L50" s="408">
        <v>8364</v>
      </c>
      <c r="M50" s="409">
        <v>10720</v>
      </c>
    </row>
    <row r="51" spans="1:14" s="86" customFormat="1" ht="11.25" customHeight="1" x14ac:dyDescent="0.2">
      <c r="A51" s="410"/>
      <c r="B51" s="410"/>
      <c r="C51" s="410"/>
      <c r="D51" s="410"/>
      <c r="E51" s="410"/>
      <c r="F51" s="410"/>
      <c r="G51" s="410"/>
      <c r="H51" s="410"/>
      <c r="I51" s="410"/>
      <c r="J51" s="410"/>
      <c r="K51" s="113"/>
      <c r="L51" s="410"/>
      <c r="M51" s="114" t="s">
        <v>35</v>
      </c>
    </row>
    <row r="52" spans="1:14" s="86" customFormat="1" ht="21" customHeight="1" x14ac:dyDescent="0.2">
      <c r="A52" s="116" t="s">
        <v>403</v>
      </c>
      <c r="B52" s="116"/>
      <c r="C52" s="116"/>
      <c r="D52" s="116"/>
      <c r="E52" s="116"/>
      <c r="F52" s="116"/>
      <c r="G52" s="116"/>
      <c r="H52" s="116"/>
      <c r="I52" s="116"/>
      <c r="J52" s="116"/>
      <c r="K52" s="116"/>
      <c r="L52" s="116"/>
      <c r="M52" s="116"/>
    </row>
    <row r="53" spans="1:14" s="86" customFormat="1" ht="12" customHeight="1" x14ac:dyDescent="0.2">
      <c r="A53" s="411" t="s">
        <v>404</v>
      </c>
      <c r="B53" s="411"/>
      <c r="C53" s="411"/>
      <c r="D53" s="411"/>
      <c r="E53" s="411"/>
      <c r="F53" s="411"/>
      <c r="G53" s="411"/>
      <c r="H53" s="411"/>
      <c r="I53" s="411"/>
      <c r="J53" s="411"/>
      <c r="K53" s="411"/>
      <c r="L53" s="411"/>
      <c r="M53" s="411"/>
    </row>
    <row r="54" spans="1:14" s="113" customFormat="1" ht="12.75" customHeight="1" x14ac:dyDescent="0.15">
      <c r="A54" s="116" t="s">
        <v>321</v>
      </c>
      <c r="B54" s="116"/>
      <c r="C54" s="116"/>
      <c r="D54" s="116"/>
      <c r="E54" s="116"/>
      <c r="F54" s="116"/>
      <c r="G54" s="116"/>
      <c r="H54" s="116"/>
      <c r="I54" s="116"/>
      <c r="J54" s="116"/>
      <c r="K54" s="116"/>
      <c r="L54" s="116"/>
      <c r="M54" s="116"/>
    </row>
    <row r="55" spans="1:14" s="180" customFormat="1" ht="12.75" customHeight="1" x14ac:dyDescent="0.15">
      <c r="A55" s="118"/>
      <c r="B55" s="119"/>
      <c r="C55" s="119"/>
      <c r="D55" s="119"/>
      <c r="E55" s="119"/>
      <c r="F55" s="119"/>
      <c r="G55" s="119"/>
      <c r="H55" s="119"/>
      <c r="I55" s="119"/>
      <c r="J55" s="119"/>
      <c r="K55" s="119"/>
    </row>
    <row r="56" spans="1:14" s="180" customFormat="1" ht="18" customHeight="1" x14ac:dyDescent="0.2">
      <c r="A56" s="412" t="s">
        <v>551</v>
      </c>
      <c r="B56" s="412"/>
      <c r="C56" s="412"/>
      <c r="D56" s="412"/>
      <c r="E56" s="412"/>
      <c r="F56" s="412"/>
      <c r="G56" s="412"/>
      <c r="H56" s="412"/>
      <c r="I56" s="412"/>
      <c r="J56" s="412"/>
      <c r="K56" s="412"/>
    </row>
    <row r="57" spans="1:14" s="180" customFormat="1" ht="11.25" customHeight="1" x14ac:dyDescent="0.2">
      <c r="A57" s="413"/>
      <c r="B57" s="413"/>
      <c r="C57" s="413"/>
      <c r="D57" s="413"/>
      <c r="E57" s="413"/>
      <c r="F57" s="413"/>
      <c r="G57" s="413"/>
      <c r="H57" s="413"/>
      <c r="I57" s="413"/>
      <c r="J57" s="413"/>
      <c r="L57" s="183"/>
      <c r="N57" s="183"/>
    </row>
    <row r="58" spans="1:14" ht="12.75" customHeight="1" x14ac:dyDescent="0.2">
      <c r="A58" s="414"/>
      <c r="B58" s="414"/>
      <c r="C58" s="414"/>
      <c r="D58" s="414"/>
      <c r="E58" s="414"/>
      <c r="F58" s="414"/>
      <c r="G58" s="414"/>
      <c r="H58" s="414"/>
      <c r="I58" s="414"/>
      <c r="J58" s="414"/>
      <c r="L58" s="414"/>
      <c r="N58" s="148"/>
    </row>
    <row r="59" spans="1:14" ht="12.75" customHeight="1" x14ac:dyDescent="0.2">
      <c r="A59" s="414"/>
      <c r="B59" s="414"/>
      <c r="C59" s="414"/>
      <c r="D59" s="414"/>
      <c r="E59" s="414"/>
      <c r="F59" s="414"/>
      <c r="G59" s="414"/>
      <c r="H59" s="414"/>
      <c r="I59" s="414"/>
      <c r="J59" s="414"/>
      <c r="L59" s="414"/>
    </row>
    <row r="60" spans="1:14" ht="12.75" customHeight="1" x14ac:dyDescent="0.2">
      <c r="B60" s="53"/>
      <c r="C60" s="53"/>
      <c r="D60" s="53"/>
      <c r="E60" s="53"/>
      <c r="F60" s="53"/>
      <c r="G60" s="53"/>
      <c r="H60" s="53"/>
      <c r="I60" s="53"/>
      <c r="J60" s="53"/>
      <c r="L60" s="53"/>
    </row>
    <row r="61" spans="1:14" ht="12.75" customHeight="1" x14ac:dyDescent="0.2">
      <c r="B61" s="53"/>
      <c r="C61" s="53"/>
      <c r="D61" s="53"/>
      <c r="E61" s="53"/>
      <c r="F61" s="53"/>
      <c r="G61" s="53"/>
      <c r="H61" s="53"/>
      <c r="I61" s="53"/>
      <c r="J61" s="53"/>
      <c r="L61" s="53"/>
    </row>
    <row r="62" spans="1:14" ht="12.75" customHeight="1" x14ac:dyDescent="0.2">
      <c r="B62" s="53"/>
      <c r="C62" s="53"/>
      <c r="D62" s="53"/>
      <c r="E62" s="53"/>
      <c r="F62" s="53"/>
      <c r="G62" s="53"/>
      <c r="H62" s="53"/>
      <c r="I62" s="53"/>
      <c r="J62" s="53"/>
      <c r="L62" s="53"/>
    </row>
    <row r="63" spans="1:14" ht="12.75" customHeight="1" x14ac:dyDescent="0.2">
      <c r="B63" s="53"/>
      <c r="C63" s="53"/>
      <c r="D63" s="53"/>
      <c r="E63" s="53"/>
      <c r="F63" s="53"/>
      <c r="G63" s="53"/>
      <c r="H63" s="53"/>
      <c r="I63" s="53"/>
      <c r="J63" s="53"/>
      <c r="L63" s="53"/>
    </row>
    <row r="64" spans="1:14" ht="15.95" customHeight="1" x14ac:dyDescent="0.2">
      <c r="B64" s="53"/>
      <c r="C64" s="53"/>
      <c r="D64" s="53"/>
      <c r="E64" s="53"/>
      <c r="F64" s="53"/>
      <c r="G64" s="53"/>
      <c r="H64" s="53"/>
      <c r="I64" s="53"/>
      <c r="J64" s="53"/>
      <c r="L64" s="53"/>
    </row>
    <row r="65" spans="2:13" ht="15.95" customHeight="1" x14ac:dyDescent="0.2">
      <c r="B65" s="53"/>
      <c r="C65" s="53"/>
      <c r="D65" s="53"/>
      <c r="E65" s="53"/>
      <c r="F65" s="53"/>
      <c r="G65" s="53"/>
      <c r="H65" s="53"/>
      <c r="I65" s="53"/>
      <c r="J65" s="53"/>
      <c r="L65" s="53"/>
    </row>
    <row r="66" spans="2:13" ht="15.95" customHeight="1" x14ac:dyDescent="0.2">
      <c r="B66" s="53"/>
      <c r="C66" s="53"/>
      <c r="D66" s="53"/>
      <c r="E66" s="53"/>
      <c r="F66" s="53"/>
      <c r="G66" s="53"/>
      <c r="H66" s="53"/>
      <c r="I66" s="53"/>
      <c r="J66" s="53"/>
      <c r="L66" s="53"/>
    </row>
    <row r="67" spans="2:13" ht="15.95" customHeight="1" x14ac:dyDescent="0.2">
      <c r="B67" s="53"/>
      <c r="C67" s="53"/>
      <c r="D67" s="53"/>
      <c r="E67" s="53"/>
      <c r="F67" s="53"/>
      <c r="G67" s="53"/>
      <c r="H67" s="53"/>
      <c r="I67" s="53"/>
      <c r="J67" s="53"/>
      <c r="L67" s="53"/>
    </row>
    <row r="68" spans="2:13" ht="15.95" customHeight="1" x14ac:dyDescent="0.2">
      <c r="B68" s="53"/>
      <c r="C68" s="53"/>
      <c r="D68" s="53"/>
      <c r="E68" s="53"/>
      <c r="F68" s="53"/>
      <c r="G68" s="53"/>
      <c r="H68" s="53"/>
      <c r="I68" s="53"/>
      <c r="J68" s="53"/>
      <c r="L68" s="53"/>
    </row>
    <row r="69" spans="2:13" ht="15.95" customHeight="1" x14ac:dyDescent="0.2">
      <c r="B69" s="53"/>
      <c r="C69" s="53"/>
      <c r="D69" s="53"/>
      <c r="E69" s="53"/>
      <c r="F69" s="53"/>
      <c r="G69" s="53"/>
      <c r="H69" s="53"/>
      <c r="I69" s="53"/>
      <c r="J69" s="53"/>
      <c r="L69" s="53"/>
    </row>
    <row r="70" spans="2:13" ht="15.95" customHeight="1" x14ac:dyDescent="0.2">
      <c r="B70" s="53"/>
      <c r="C70" s="53"/>
      <c r="D70" s="53"/>
      <c r="E70" s="53"/>
      <c r="F70" s="53"/>
      <c r="G70" s="53"/>
      <c r="H70" s="53"/>
      <c r="I70" s="53"/>
      <c r="J70" s="53"/>
      <c r="K70" s="227"/>
      <c r="L70" s="53"/>
      <c r="M70" s="227"/>
    </row>
    <row r="71" spans="2:13" ht="15.95" customHeight="1" x14ac:dyDescent="0.2">
      <c r="B71" s="53"/>
      <c r="C71" s="53"/>
      <c r="D71" s="53"/>
      <c r="E71" s="53"/>
      <c r="F71" s="53"/>
      <c r="G71" s="53"/>
      <c r="H71" s="53"/>
      <c r="I71" s="53"/>
      <c r="J71" s="53"/>
      <c r="K71" s="227"/>
      <c r="L71" s="53"/>
      <c r="M71" s="227"/>
    </row>
    <row r="72" spans="2:13" ht="15.95" customHeight="1" x14ac:dyDescent="0.2">
      <c r="B72" s="53"/>
      <c r="C72" s="53"/>
      <c r="D72" s="53"/>
      <c r="E72" s="53"/>
      <c r="F72" s="53"/>
      <c r="G72" s="53"/>
      <c r="H72" s="53"/>
      <c r="I72" s="53"/>
      <c r="J72" s="53"/>
      <c r="K72" s="227"/>
      <c r="L72" s="53"/>
      <c r="M72" s="227"/>
    </row>
    <row r="73" spans="2:13" ht="15.95" customHeight="1" x14ac:dyDescent="0.2">
      <c r="B73" s="53"/>
      <c r="C73" s="53"/>
      <c r="D73" s="53"/>
      <c r="E73" s="53"/>
      <c r="F73" s="53"/>
      <c r="G73" s="53"/>
      <c r="H73" s="53"/>
      <c r="I73" s="53"/>
      <c r="J73" s="53"/>
      <c r="L73" s="53"/>
    </row>
    <row r="74" spans="2:13" ht="15.95" customHeight="1" x14ac:dyDescent="0.2">
      <c r="B74" s="53"/>
      <c r="C74" s="53"/>
      <c r="D74" s="53"/>
      <c r="E74" s="53"/>
      <c r="F74" s="53"/>
      <c r="G74" s="53"/>
      <c r="H74" s="53"/>
      <c r="I74" s="53"/>
      <c r="J74" s="53"/>
      <c r="L74" s="53"/>
    </row>
    <row r="75" spans="2:13" ht="15.95" customHeight="1" x14ac:dyDescent="0.2">
      <c r="B75" s="53"/>
      <c r="C75" s="53"/>
      <c r="D75" s="53"/>
      <c r="E75" s="53"/>
      <c r="F75" s="53"/>
      <c r="G75" s="53"/>
      <c r="H75" s="53"/>
      <c r="I75" s="53"/>
      <c r="J75" s="53"/>
      <c r="L75" s="53"/>
    </row>
    <row r="76" spans="2:13" ht="15.95" customHeight="1" x14ac:dyDescent="0.2">
      <c r="B76" s="53"/>
      <c r="C76" s="53"/>
      <c r="D76" s="53"/>
      <c r="E76" s="53"/>
      <c r="F76" s="53"/>
      <c r="G76" s="53"/>
      <c r="H76" s="53"/>
      <c r="I76" s="53"/>
      <c r="J76" s="53"/>
      <c r="L76" s="53"/>
    </row>
    <row r="77" spans="2:13" ht="15.95" customHeight="1" x14ac:dyDescent="0.2">
      <c r="B77" s="53"/>
      <c r="C77" s="53"/>
      <c r="D77" s="53"/>
      <c r="E77" s="53"/>
      <c r="F77" s="53"/>
      <c r="G77" s="53"/>
      <c r="H77" s="53"/>
      <c r="I77" s="53"/>
      <c r="J77" s="53"/>
      <c r="L77" s="53"/>
    </row>
    <row r="78" spans="2:13" ht="15.95" customHeight="1" x14ac:dyDescent="0.2">
      <c r="B78" s="53"/>
      <c r="C78" s="53"/>
      <c r="D78" s="53"/>
      <c r="E78" s="53"/>
      <c r="F78" s="53"/>
      <c r="G78" s="53"/>
      <c r="H78" s="53"/>
      <c r="I78" s="53"/>
      <c r="J78" s="53"/>
      <c r="L78" s="53"/>
    </row>
    <row r="79" spans="2:13" ht="15.95" customHeight="1" x14ac:dyDescent="0.2">
      <c r="B79" s="53"/>
      <c r="C79" s="53"/>
      <c r="D79" s="53"/>
      <c r="E79" s="53"/>
      <c r="F79" s="53"/>
      <c r="G79" s="53"/>
      <c r="H79" s="53"/>
      <c r="I79" s="53"/>
      <c r="J79" s="53"/>
      <c r="L79" s="53"/>
    </row>
    <row r="80" spans="2:13" ht="15.95" customHeight="1" x14ac:dyDescent="0.2">
      <c r="B80" s="53"/>
      <c r="C80" s="53"/>
      <c r="D80" s="53"/>
      <c r="E80" s="53"/>
      <c r="F80" s="53"/>
      <c r="G80" s="53"/>
      <c r="H80" s="53"/>
      <c r="I80" s="53"/>
      <c r="J80" s="53"/>
      <c r="L80" s="53"/>
    </row>
    <row r="81" s="53" customFormat="1" ht="15.95" customHeight="1" x14ac:dyDescent="0.2"/>
    <row r="82" s="53" customFormat="1" ht="15.95" customHeight="1" x14ac:dyDescent="0.2"/>
    <row r="83" s="53" customFormat="1" ht="15.95" customHeight="1" x14ac:dyDescent="0.2"/>
    <row r="84" s="53" customFormat="1" ht="15.95" customHeight="1" x14ac:dyDescent="0.2"/>
    <row r="85" s="53" customFormat="1" ht="15.95" customHeight="1" x14ac:dyDescent="0.2"/>
    <row r="86" s="53" customFormat="1" ht="15.95" customHeight="1" x14ac:dyDescent="0.2"/>
    <row r="87" s="53" customFormat="1" ht="15.95" customHeight="1" x14ac:dyDescent="0.2"/>
    <row r="88" s="53" customFormat="1" ht="15.95" customHeight="1" x14ac:dyDescent="0.2"/>
    <row r="89" s="53" customFormat="1" ht="15.95" customHeight="1" x14ac:dyDescent="0.2"/>
    <row r="90" s="53" customFormat="1" ht="15.95" customHeight="1" x14ac:dyDescent="0.2"/>
    <row r="91" s="53" customFormat="1" ht="15.95" customHeight="1" x14ac:dyDescent="0.2"/>
    <row r="92" s="53" customFormat="1" ht="15.95" customHeight="1" x14ac:dyDescent="0.2"/>
    <row r="93" s="53" customFormat="1" ht="15.95" customHeight="1" x14ac:dyDescent="0.2"/>
    <row r="94" s="53" customFormat="1" ht="15.95" customHeight="1" x14ac:dyDescent="0.2"/>
    <row r="95" s="53" customFormat="1" ht="15.95" customHeight="1" x14ac:dyDescent="0.2"/>
    <row r="96" s="53" customFormat="1" ht="15.95" customHeight="1" x14ac:dyDescent="0.2"/>
    <row r="97" s="53" customFormat="1" ht="15.95" customHeight="1" x14ac:dyDescent="0.2"/>
    <row r="98" s="53" customFormat="1" ht="15.95" customHeight="1" x14ac:dyDescent="0.2"/>
    <row r="99" s="53" customFormat="1" ht="15.95" customHeight="1" x14ac:dyDescent="0.2"/>
    <row r="100" s="53" customFormat="1" ht="15.95" customHeight="1" x14ac:dyDescent="0.2"/>
    <row r="101" s="53" customFormat="1" ht="15.95" customHeight="1" x14ac:dyDescent="0.2"/>
    <row r="102" s="53" customFormat="1" ht="15.95" customHeight="1" x14ac:dyDescent="0.2"/>
    <row r="103" s="53" customFormat="1" ht="15.95" customHeight="1" x14ac:dyDescent="0.2"/>
    <row r="104" s="53" customFormat="1" ht="15.95" customHeight="1" x14ac:dyDescent="0.2"/>
    <row r="105" s="53" customFormat="1" ht="15.95" customHeight="1" x14ac:dyDescent="0.2"/>
    <row r="106" s="53" customFormat="1" ht="15.95" customHeight="1" x14ac:dyDescent="0.2"/>
    <row r="107" s="53" customFormat="1" ht="15.95" customHeight="1" x14ac:dyDescent="0.2"/>
    <row r="108" s="53" customFormat="1" ht="15.95" customHeight="1" x14ac:dyDescent="0.2"/>
    <row r="109" s="53" customFormat="1" ht="15.95" customHeight="1" x14ac:dyDescent="0.2"/>
    <row r="110" s="53" customFormat="1" ht="15.95" customHeight="1" x14ac:dyDescent="0.2"/>
    <row r="111" s="53" customFormat="1" ht="15.95" customHeight="1" x14ac:dyDescent="0.2"/>
    <row r="112" s="53" customFormat="1" ht="15.95" customHeight="1" x14ac:dyDescent="0.2"/>
    <row r="113" s="53" customFormat="1" ht="15.95" customHeight="1" x14ac:dyDescent="0.2"/>
    <row r="114" s="53" customFormat="1" ht="15.95" customHeight="1" x14ac:dyDescent="0.2"/>
    <row r="115" s="53" customFormat="1" ht="15.95" customHeight="1" x14ac:dyDescent="0.2"/>
    <row r="116" s="53" customFormat="1" ht="15.95" customHeight="1" x14ac:dyDescent="0.2"/>
    <row r="117" s="53" customFormat="1" ht="15.95" customHeight="1" x14ac:dyDescent="0.2"/>
    <row r="118" s="53" customFormat="1" ht="15.95" customHeight="1" x14ac:dyDescent="0.2"/>
    <row r="119" s="53" customFormat="1" ht="15.95" customHeight="1" x14ac:dyDescent="0.2"/>
    <row r="120" s="53" customFormat="1" ht="15.95" customHeight="1" x14ac:dyDescent="0.2"/>
    <row r="121" s="53" customFormat="1" ht="15.95" customHeight="1" x14ac:dyDescent="0.2"/>
    <row r="122" s="53" customFormat="1" ht="15.95" customHeight="1" x14ac:dyDescent="0.2"/>
    <row r="123" s="53" customFormat="1" ht="15.95" customHeight="1" x14ac:dyDescent="0.2"/>
    <row r="124" s="53" customFormat="1" ht="15.95" customHeight="1" x14ac:dyDescent="0.2"/>
    <row r="125" s="53" customFormat="1" ht="15.95" customHeight="1" x14ac:dyDescent="0.2"/>
    <row r="126" s="53" customFormat="1" ht="15.95" customHeight="1" x14ac:dyDescent="0.2"/>
    <row r="127" s="53" customFormat="1" ht="15.95" customHeight="1" x14ac:dyDescent="0.2"/>
    <row r="128" s="53" customFormat="1" ht="15.95" customHeight="1" x14ac:dyDescent="0.2"/>
    <row r="129" s="53" customFormat="1" ht="15.95" customHeight="1" x14ac:dyDescent="0.2"/>
    <row r="130" s="53" customFormat="1" ht="15.95" customHeight="1" x14ac:dyDescent="0.2"/>
    <row r="131" s="53" customFormat="1" ht="15.95" customHeight="1" x14ac:dyDescent="0.2"/>
    <row r="132" s="53" customFormat="1" ht="15.95" customHeight="1" x14ac:dyDescent="0.2"/>
    <row r="133" s="53" customFormat="1" ht="15.95" customHeight="1" x14ac:dyDescent="0.2"/>
    <row r="134" s="53" customFormat="1" ht="15.95" customHeight="1" x14ac:dyDescent="0.2"/>
    <row r="135" s="53" customFormat="1" ht="15.95" customHeight="1" x14ac:dyDescent="0.2"/>
    <row r="136" s="53" customFormat="1" ht="15.95" customHeight="1" x14ac:dyDescent="0.2"/>
    <row r="137" s="53" customFormat="1" ht="15.95" customHeight="1" x14ac:dyDescent="0.2"/>
    <row r="138" s="53" customFormat="1" ht="15.95" customHeight="1" x14ac:dyDescent="0.2"/>
    <row r="139" s="53" customFormat="1" ht="15.95" customHeight="1" x14ac:dyDescent="0.2"/>
    <row r="140" s="53" customFormat="1" ht="15.95" customHeight="1" x14ac:dyDescent="0.2"/>
    <row r="141" s="53" customFormat="1" ht="15.95" customHeight="1" x14ac:dyDescent="0.2"/>
    <row r="142" s="53" customFormat="1" ht="15.95" customHeight="1" x14ac:dyDescent="0.2"/>
    <row r="143" s="53" customFormat="1" ht="15.95" customHeight="1" x14ac:dyDescent="0.2"/>
    <row r="144" s="53" customFormat="1" ht="15.95" customHeight="1" x14ac:dyDescent="0.2"/>
    <row r="145" s="53" customFormat="1" ht="15.95" customHeight="1" x14ac:dyDescent="0.2"/>
    <row r="146" s="53" customFormat="1" ht="15.95" customHeight="1" x14ac:dyDescent="0.2"/>
    <row r="147" s="53" customFormat="1" ht="15.95" customHeight="1" x14ac:dyDescent="0.2"/>
    <row r="148" s="53" customFormat="1" ht="15.95" customHeight="1" x14ac:dyDescent="0.2"/>
    <row r="149" s="53" customFormat="1" ht="15.95" customHeight="1" x14ac:dyDescent="0.2"/>
    <row r="150" s="53" customFormat="1" ht="15.95" customHeight="1" x14ac:dyDescent="0.2"/>
    <row r="151" s="53" customFormat="1" ht="15.95" customHeight="1" x14ac:dyDescent="0.2"/>
    <row r="152" s="53" customFormat="1" ht="15.95" customHeight="1" x14ac:dyDescent="0.2"/>
    <row r="153" s="53" customFormat="1" ht="15.95" customHeight="1" x14ac:dyDescent="0.2"/>
    <row r="154" s="53" customFormat="1" ht="15.95" customHeight="1" x14ac:dyDescent="0.2"/>
    <row r="155" s="53" customFormat="1" ht="15.95" customHeight="1" x14ac:dyDescent="0.2"/>
    <row r="156" s="53" customFormat="1" ht="15.95" customHeight="1" x14ac:dyDescent="0.2"/>
    <row r="157" s="53" customFormat="1" ht="15.95" customHeight="1" x14ac:dyDescent="0.2"/>
    <row r="158" s="53" customFormat="1" ht="15.95" customHeight="1" x14ac:dyDescent="0.2"/>
    <row r="159" s="53" customFormat="1" ht="15.95" customHeight="1" x14ac:dyDescent="0.2"/>
    <row r="160" s="53" customFormat="1" ht="15.95" customHeight="1" x14ac:dyDescent="0.2"/>
    <row r="161" s="53" customFormat="1" ht="15.95" customHeight="1" x14ac:dyDescent="0.2"/>
    <row r="162" s="53" customFormat="1" ht="15.95" customHeight="1" x14ac:dyDescent="0.2"/>
    <row r="163" s="53" customFormat="1" ht="15.95" customHeight="1" x14ac:dyDescent="0.2"/>
    <row r="164" s="53" customFormat="1" ht="15.95" customHeight="1" x14ac:dyDescent="0.2"/>
    <row r="165" s="53" customFormat="1" ht="15.95" customHeight="1" x14ac:dyDescent="0.2"/>
    <row r="166" s="53" customFormat="1" ht="15.95" customHeight="1" x14ac:dyDescent="0.2"/>
    <row r="167" s="53" customFormat="1" ht="15.95" customHeight="1" x14ac:dyDescent="0.2"/>
    <row r="168" s="53" customFormat="1" ht="15.95" customHeight="1" x14ac:dyDescent="0.2"/>
    <row r="169" s="53" customFormat="1" ht="15.95" customHeight="1" x14ac:dyDescent="0.2"/>
    <row r="170" s="53" customFormat="1" ht="15.95" customHeight="1" x14ac:dyDescent="0.2"/>
    <row r="171" s="53" customFormat="1" ht="15.95" customHeight="1" x14ac:dyDescent="0.2"/>
    <row r="172" s="53" customFormat="1" ht="15.95" customHeight="1" x14ac:dyDescent="0.2"/>
    <row r="173" s="53" customFormat="1" ht="15.95" customHeight="1" x14ac:dyDescent="0.2"/>
    <row r="174" s="53" customFormat="1" ht="15.95" customHeight="1" x14ac:dyDescent="0.2"/>
    <row r="175" s="53" customFormat="1" ht="15.95" customHeight="1" x14ac:dyDescent="0.2"/>
    <row r="176" s="53" customFormat="1" ht="15.95" customHeight="1" x14ac:dyDescent="0.2"/>
    <row r="177" s="53" customFormat="1" ht="15.95" customHeight="1" x14ac:dyDescent="0.2"/>
    <row r="178" s="53" customFormat="1" ht="15.95" customHeight="1" x14ac:dyDescent="0.2"/>
    <row r="179" s="53" customFormat="1" ht="15.95" customHeight="1" x14ac:dyDescent="0.2"/>
    <row r="180" s="53" customFormat="1" ht="15.95" customHeight="1" x14ac:dyDescent="0.2"/>
    <row r="181" s="53" customFormat="1" ht="15.95" customHeight="1" x14ac:dyDescent="0.2"/>
    <row r="182" s="53" customFormat="1" ht="15.95" customHeight="1" x14ac:dyDescent="0.2"/>
    <row r="183" s="53" customFormat="1" ht="15.95" customHeight="1" x14ac:dyDescent="0.2"/>
    <row r="184" s="53" customFormat="1" ht="15.95" customHeight="1" x14ac:dyDescent="0.2"/>
    <row r="185" s="53" customFormat="1" ht="15.95" customHeight="1" x14ac:dyDescent="0.2"/>
    <row r="186" s="53" customFormat="1" ht="15.95" customHeight="1" x14ac:dyDescent="0.2"/>
    <row r="187" s="53" customFormat="1" ht="15.95" customHeight="1" x14ac:dyDescent="0.2"/>
    <row r="188" s="53" customFormat="1" ht="15.95" customHeight="1" x14ac:dyDescent="0.2"/>
    <row r="189" s="53" customFormat="1" ht="15.95" customHeight="1" x14ac:dyDescent="0.2"/>
    <row r="190" s="53" customFormat="1" ht="15.95" customHeight="1" x14ac:dyDescent="0.2"/>
    <row r="191" s="53" customFormat="1" ht="15.95" customHeight="1" x14ac:dyDescent="0.2"/>
    <row r="192" s="53" customFormat="1" ht="15.95" customHeight="1" x14ac:dyDescent="0.2"/>
    <row r="193" s="53" customFormat="1" ht="15.95" customHeight="1" x14ac:dyDescent="0.2"/>
    <row r="194" s="53" customFormat="1" ht="15.95" customHeight="1" x14ac:dyDescent="0.2"/>
    <row r="195" s="53" customFormat="1" ht="15.95" customHeight="1" x14ac:dyDescent="0.2"/>
    <row r="196" s="53" customFormat="1" ht="15.95" customHeight="1" x14ac:dyDescent="0.2"/>
    <row r="197" s="53" customFormat="1" ht="15.95" customHeight="1" x14ac:dyDescent="0.2"/>
    <row r="198" s="53" customFormat="1" ht="15.95" customHeight="1" x14ac:dyDescent="0.2"/>
    <row r="199" s="53" customFormat="1" ht="15.95" customHeight="1" x14ac:dyDescent="0.2"/>
    <row r="200" s="53" customFormat="1" ht="15.95" customHeight="1" x14ac:dyDescent="0.2"/>
  </sheetData>
  <mergeCells count="13">
    <mergeCell ref="A52:M52"/>
    <mergeCell ref="A53:M53"/>
    <mergeCell ref="A54:M54"/>
    <mergeCell ref="A55:K55"/>
    <mergeCell ref="A56:K56"/>
    <mergeCell ref="A57:J57"/>
    <mergeCell ref="A3:K3"/>
    <mergeCell ref="A5:B5"/>
    <mergeCell ref="A6:M6"/>
    <mergeCell ref="A7:A9"/>
    <mergeCell ref="B7:H7"/>
    <mergeCell ref="I7:K7"/>
    <mergeCell ref="L7:M7"/>
  </mergeCells>
  <printOptions horizontalCentered="1"/>
  <pageMargins left="0.7" right="0.7" top="0.75" bottom="0.75" header="0.3" footer="0.3"/>
  <pageSetup paperSize="9" scale="67" fitToWidth="0" fitToHeight="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27193F-E917-4DF0-9959-B71E0A100CBA}">
  <sheetPr codeName="Tabelle4">
    <pageSetUpPr fitToPage="1"/>
  </sheetPr>
  <dimension ref="A1:D41"/>
  <sheetViews>
    <sheetView zoomScaleNormal="100" zoomScaleSheetLayoutView="100" workbookViewId="0"/>
  </sheetViews>
  <sheetFormatPr baseColWidth="10" defaultColWidth="11.42578125" defaultRowHeight="15" customHeight="1" x14ac:dyDescent="0.2"/>
  <cols>
    <col min="1" max="1" width="31.7109375" style="3" customWidth="1"/>
    <col min="2" max="2" width="60.7109375" style="3" customWidth="1"/>
    <col min="3" max="16384" width="11.42578125" style="3"/>
  </cols>
  <sheetData>
    <row r="1" spans="1:4" ht="33" customHeight="1" x14ac:dyDescent="0.2">
      <c r="A1" s="1"/>
      <c r="B1" s="2"/>
    </row>
    <row r="4" spans="1:4" ht="15" customHeight="1" x14ac:dyDescent="0.2">
      <c r="A4" s="4" t="s">
        <v>0</v>
      </c>
    </row>
    <row r="6" spans="1:4" ht="15" customHeight="1" x14ac:dyDescent="0.2">
      <c r="A6" s="5" t="s">
        <v>1</v>
      </c>
      <c r="B6" s="6" t="s">
        <v>2</v>
      </c>
      <c r="C6" s="6"/>
      <c r="D6" s="6"/>
    </row>
    <row r="7" spans="1:4" ht="9" customHeight="1" x14ac:dyDescent="0.2"/>
    <row r="8" spans="1:4" ht="15" customHeight="1" x14ac:dyDescent="0.2">
      <c r="A8" s="5" t="s">
        <v>3</v>
      </c>
      <c r="B8" s="3">
        <v>709</v>
      </c>
    </row>
    <row r="9" spans="1:4" ht="9" customHeight="1" x14ac:dyDescent="0.2"/>
    <row r="10" spans="1:4" ht="15" customHeight="1" x14ac:dyDescent="0.2">
      <c r="A10" s="5" t="s">
        <v>4</v>
      </c>
      <c r="B10" s="3" t="s">
        <v>5</v>
      </c>
    </row>
    <row r="11" spans="1:4" ht="9" customHeight="1" x14ac:dyDescent="0.2"/>
    <row r="12" spans="1:4" ht="15" customHeight="1" x14ac:dyDescent="0.2">
      <c r="A12" s="5" t="s">
        <v>6</v>
      </c>
      <c r="B12" s="3" t="s">
        <v>7</v>
      </c>
    </row>
    <row r="13" spans="1:4" ht="9" customHeight="1" x14ac:dyDescent="0.2"/>
    <row r="14" spans="1:4" ht="15" customHeight="1" x14ac:dyDescent="0.2">
      <c r="A14" s="5" t="s">
        <v>8</v>
      </c>
      <c r="B14" s="3" t="s">
        <v>9</v>
      </c>
    </row>
    <row r="15" spans="1:4" ht="9" customHeight="1" x14ac:dyDescent="0.2"/>
    <row r="16" spans="1:4" ht="15" customHeight="1" x14ac:dyDescent="0.2">
      <c r="A16" s="5" t="s">
        <v>10</v>
      </c>
      <c r="B16" s="3" t="s">
        <v>11</v>
      </c>
    </row>
    <row r="17" spans="1:2" ht="9" customHeight="1" x14ac:dyDescent="0.2"/>
    <row r="18" spans="1:2" ht="15" customHeight="1" x14ac:dyDescent="0.2">
      <c r="A18" s="5" t="s">
        <v>12</v>
      </c>
      <c r="B18" s="3" t="s">
        <v>13</v>
      </c>
    </row>
    <row r="19" spans="1:2" ht="9" customHeight="1" x14ac:dyDescent="0.2"/>
    <row r="20" spans="1:2" ht="15" customHeight="1" x14ac:dyDescent="0.2">
      <c r="A20" s="5" t="s">
        <v>14</v>
      </c>
      <c r="B20" s="7" t="s">
        <v>15</v>
      </c>
    </row>
    <row r="21" spans="1:2" ht="9" customHeight="1" x14ac:dyDescent="0.2"/>
    <row r="22" spans="1:2" ht="110.25" customHeight="1" x14ac:dyDescent="0.2">
      <c r="A22" s="5" t="s">
        <v>16</v>
      </c>
      <c r="B22" s="3" t="s">
        <v>17</v>
      </c>
    </row>
    <row r="23" spans="1:2" ht="9" customHeight="1" x14ac:dyDescent="0.2">
      <c r="A23" s="5"/>
    </row>
    <row r="24" spans="1:2" ht="9" customHeight="1" x14ac:dyDescent="0.2"/>
    <row r="25" spans="1:2" ht="15" customHeight="1" x14ac:dyDescent="0.2">
      <c r="A25" s="5" t="s">
        <v>18</v>
      </c>
      <c r="B25" s="3" t="s">
        <v>19</v>
      </c>
    </row>
    <row r="26" spans="1:2" ht="15" customHeight="1" x14ac:dyDescent="0.2">
      <c r="B26" s="3" t="s">
        <v>20</v>
      </c>
    </row>
    <row r="27" spans="1:2" ht="15" customHeight="1" x14ac:dyDescent="0.2">
      <c r="A27" s="5" t="s">
        <v>21</v>
      </c>
      <c r="B27" s="3" t="s">
        <v>22</v>
      </c>
    </row>
    <row r="28" spans="1:2" ht="15" customHeight="1" x14ac:dyDescent="0.2">
      <c r="B28" s="3" t="s">
        <v>23</v>
      </c>
    </row>
    <row r="29" spans="1:2" ht="15" customHeight="1" x14ac:dyDescent="0.2">
      <c r="B29" s="3" t="s">
        <v>24</v>
      </c>
    </row>
    <row r="30" spans="1:2" ht="15" customHeight="1" x14ac:dyDescent="0.2">
      <c r="A30" s="3" t="s">
        <v>25</v>
      </c>
      <c r="B30" s="8" t="s">
        <v>26</v>
      </c>
    </row>
    <row r="31" spans="1:2" ht="15" customHeight="1" x14ac:dyDescent="0.2">
      <c r="A31" s="3" t="s">
        <v>27</v>
      </c>
      <c r="B31" s="3" t="s">
        <v>28</v>
      </c>
    </row>
    <row r="33" spans="1:2" ht="9" customHeight="1" x14ac:dyDescent="0.2"/>
    <row r="34" spans="1:2" ht="15" customHeight="1" x14ac:dyDescent="0.2">
      <c r="A34" s="5" t="s">
        <v>29</v>
      </c>
      <c r="B34" s="9" t="s">
        <v>30</v>
      </c>
    </row>
    <row r="35" spans="1:2" ht="9" customHeight="1" x14ac:dyDescent="0.2"/>
    <row r="36" spans="1:2" ht="15" customHeight="1" x14ac:dyDescent="0.2">
      <c r="A36" s="5" t="s">
        <v>31</v>
      </c>
      <c r="B36" s="3" t="s">
        <v>32</v>
      </c>
    </row>
    <row r="37" spans="1:2" ht="25.5" customHeight="1" x14ac:dyDescent="0.2">
      <c r="B37" s="3" t="s">
        <v>33</v>
      </c>
    </row>
    <row r="38" spans="1:2" ht="9" customHeight="1" x14ac:dyDescent="0.2"/>
    <row r="39" spans="1:2" ht="15" customHeight="1" x14ac:dyDescent="0.2">
      <c r="A39" s="5" t="s">
        <v>34</v>
      </c>
      <c r="B39" s="3" t="s">
        <v>35</v>
      </c>
    </row>
    <row r="40" spans="1:2" ht="15" customHeight="1" x14ac:dyDescent="0.2">
      <c r="B40" s="9" t="s">
        <v>36</v>
      </c>
    </row>
    <row r="41" spans="1:2" ht="105" customHeight="1" x14ac:dyDescent="0.2">
      <c r="B41" s="9" t="s">
        <v>37</v>
      </c>
    </row>
  </sheetData>
  <mergeCells count="1">
    <mergeCell ref="B6:D6"/>
  </mergeCells>
  <hyperlinks>
    <hyperlink ref="B34" r:id="rId1" xr:uid="{8BE5F813-CAC8-4F0F-9D28-CC1E5EFAAF18}"/>
    <hyperlink ref="B40" r:id="rId2" xr:uid="{775AE711-0880-4018-8BF0-CD1F494F05E9}"/>
    <hyperlink ref="B41" r:id="rId3" display="https://statistik.arbeitsagentur.de/" xr:uid="{E1CC90EF-3012-47DA-9331-96AE457FA1D2}"/>
    <hyperlink ref="C30" r:id="rId4" display="Statistik-Service-Ost@arbeitsagentur.de" xr:uid="{06047B46-97FE-4699-AA27-357E4F1AE86F}"/>
    <hyperlink ref="B30" r:id="rId5" xr:uid="{38D6FDCB-92B0-4C23-AE87-58FE8BBDE7BB}"/>
  </hyperlinks>
  <pageMargins left="0.70866141732283472" right="0.39370078740157483" top="0.39370078740157483" bottom="0.59055118110236227" header="0.51181102362204722" footer="0.51181102362204722"/>
  <pageSetup paperSize="9" scale="80" orientation="portrait" r:id="rId6"/>
  <drawing r:id="rId7"/>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2274B-50EB-4513-B974-0BB92CB9A2C5}">
  <sheetPr codeName="Tabelle31">
    <pageSetUpPr fitToPage="1"/>
  </sheetPr>
  <dimension ref="A1:F289"/>
  <sheetViews>
    <sheetView showGridLines="0" zoomScaleNormal="100" workbookViewId="0"/>
  </sheetViews>
  <sheetFormatPr baseColWidth="10" defaultColWidth="11.42578125" defaultRowHeight="12.75" x14ac:dyDescent="0.2"/>
  <cols>
    <col min="1" max="1" width="2.140625" customWidth="1"/>
    <col min="2" max="2" width="104.140625" customWidth="1"/>
    <col min="7" max="7" width="4.7109375" customWidth="1"/>
  </cols>
  <sheetData>
    <row r="1" spans="1:6" ht="39.75" customHeight="1" x14ac:dyDescent="0.2">
      <c r="A1" s="415"/>
      <c r="B1" s="34" t="s">
        <v>38</v>
      </c>
    </row>
    <row r="2" spans="1:6" ht="25.5" customHeight="1" x14ac:dyDescent="0.2">
      <c r="B2" s="205" t="s">
        <v>405</v>
      </c>
    </row>
    <row r="3" spans="1:6" ht="24.95" customHeight="1" x14ac:dyDescent="0.2">
      <c r="A3" s="416"/>
      <c r="B3" s="417" t="s">
        <v>406</v>
      </c>
    </row>
    <row r="4" spans="1:6" s="420" customFormat="1" ht="132.75" x14ac:dyDescent="0.2">
      <c r="A4" s="418"/>
      <c r="B4" s="419" t="s">
        <v>407</v>
      </c>
      <c r="C4" s="418"/>
      <c r="D4" s="418"/>
      <c r="E4" s="418"/>
      <c r="F4" s="418"/>
    </row>
    <row r="5" spans="1:6" s="420" customFormat="1" x14ac:dyDescent="0.2">
      <c r="A5" s="418"/>
      <c r="B5" s="419"/>
      <c r="C5" s="418"/>
      <c r="D5" s="418"/>
      <c r="E5" s="418"/>
      <c r="F5" s="418"/>
    </row>
    <row r="6" spans="1:6" s="420" customFormat="1" x14ac:dyDescent="0.2">
      <c r="A6" s="418"/>
      <c r="B6" s="421" t="s">
        <v>408</v>
      </c>
      <c r="C6" s="418"/>
      <c r="D6" s="418"/>
      <c r="E6" s="418"/>
      <c r="F6" s="418"/>
    </row>
    <row r="7" spans="1:6" x14ac:dyDescent="0.2">
      <c r="A7" s="416"/>
      <c r="B7" s="422"/>
      <c r="C7" s="416"/>
      <c r="D7" s="416"/>
      <c r="E7" s="416"/>
      <c r="F7" s="416"/>
    </row>
    <row r="8" spans="1:6" ht="150" customHeight="1" x14ac:dyDescent="0.2">
      <c r="A8" s="416"/>
      <c r="B8" s="423" t="s">
        <v>409</v>
      </c>
      <c r="C8" s="416"/>
      <c r="D8" s="416"/>
      <c r="E8" s="416"/>
      <c r="F8" s="416"/>
    </row>
    <row r="9" spans="1:6" x14ac:dyDescent="0.2">
      <c r="A9" s="416"/>
      <c r="B9" s="424" t="s">
        <v>410</v>
      </c>
      <c r="C9" s="416"/>
      <c r="D9" s="416"/>
      <c r="E9" s="416"/>
      <c r="F9" s="416"/>
    </row>
    <row r="10" spans="1:6" x14ac:dyDescent="0.2">
      <c r="A10" s="416"/>
      <c r="B10" s="425"/>
      <c r="C10" s="416"/>
      <c r="D10" s="416"/>
      <c r="E10" s="416"/>
      <c r="F10" s="416"/>
    </row>
    <row r="11" spans="1:6" ht="120" x14ac:dyDescent="0.2">
      <c r="A11" s="416"/>
      <c r="B11" s="423" t="s">
        <v>411</v>
      </c>
      <c r="C11" s="416"/>
      <c r="D11" s="416"/>
      <c r="E11" s="416"/>
      <c r="F11" s="416"/>
    </row>
    <row r="12" spans="1:6" x14ac:dyDescent="0.2">
      <c r="A12" s="416"/>
      <c r="B12" s="424" t="s">
        <v>412</v>
      </c>
      <c r="C12" s="416"/>
      <c r="D12" s="416"/>
      <c r="E12" s="416"/>
      <c r="F12" s="416"/>
    </row>
    <row r="13" spans="1:6" x14ac:dyDescent="0.2">
      <c r="A13" s="416"/>
      <c r="B13" s="423"/>
      <c r="C13" s="416"/>
      <c r="D13" s="416"/>
      <c r="E13" s="416"/>
      <c r="F13" s="416"/>
    </row>
    <row r="14" spans="1:6" ht="144" x14ac:dyDescent="0.2">
      <c r="A14" s="416"/>
      <c r="B14" s="423" t="s">
        <v>413</v>
      </c>
      <c r="C14" s="416"/>
      <c r="D14" s="416"/>
      <c r="E14" s="416"/>
      <c r="F14" s="416"/>
    </row>
    <row r="15" spans="1:6" x14ac:dyDescent="0.2">
      <c r="A15" s="416"/>
      <c r="B15" s="424" t="s">
        <v>414</v>
      </c>
      <c r="C15" s="416"/>
      <c r="D15" s="416"/>
      <c r="E15" s="416"/>
      <c r="F15" s="416"/>
    </row>
    <row r="16" spans="1:6" x14ac:dyDescent="0.2">
      <c r="A16" s="416"/>
      <c r="B16" s="422"/>
      <c r="C16" s="416"/>
      <c r="D16" s="416"/>
      <c r="E16" s="416"/>
      <c r="F16" s="416"/>
    </row>
    <row r="17" spans="1:6" ht="180" x14ac:dyDescent="0.2">
      <c r="A17" s="416"/>
      <c r="B17" s="423" t="s">
        <v>415</v>
      </c>
      <c r="C17" s="416"/>
      <c r="D17" s="416"/>
      <c r="E17" s="416"/>
      <c r="F17" s="416"/>
    </row>
    <row r="18" spans="1:6" x14ac:dyDescent="0.2">
      <c r="A18" s="416"/>
      <c r="B18" s="424" t="s">
        <v>416</v>
      </c>
      <c r="C18" s="416"/>
      <c r="D18" s="416"/>
      <c r="E18" s="416"/>
      <c r="F18" s="416"/>
    </row>
    <row r="19" spans="1:6" x14ac:dyDescent="0.2">
      <c r="A19" s="416"/>
      <c r="B19" s="423"/>
      <c r="C19" s="416"/>
      <c r="D19" s="416"/>
      <c r="E19" s="416"/>
      <c r="F19" s="416"/>
    </row>
    <row r="20" spans="1:6" ht="168" x14ac:dyDescent="0.2">
      <c r="A20" s="416"/>
      <c r="B20" s="423" t="s">
        <v>417</v>
      </c>
      <c r="C20" s="416"/>
      <c r="D20" s="416"/>
      <c r="E20" s="416"/>
      <c r="F20" s="416"/>
    </row>
    <row r="21" spans="1:6" x14ac:dyDescent="0.2">
      <c r="A21" s="416"/>
      <c r="B21" s="423"/>
      <c r="C21" s="416"/>
      <c r="D21" s="416"/>
      <c r="E21" s="416"/>
      <c r="F21" s="416"/>
    </row>
    <row r="22" spans="1:6" x14ac:dyDescent="0.2">
      <c r="A22" s="416"/>
      <c r="B22" s="422"/>
      <c r="C22" s="416"/>
      <c r="D22" s="416"/>
      <c r="E22" s="416"/>
      <c r="F22" s="416"/>
    </row>
    <row r="23" spans="1:6" x14ac:dyDescent="0.2">
      <c r="A23" s="416"/>
      <c r="B23" s="426" t="s">
        <v>418</v>
      </c>
      <c r="C23" s="416"/>
      <c r="D23" s="416"/>
      <c r="E23" s="416"/>
      <c r="F23" s="416"/>
    </row>
    <row r="24" spans="1:6" s="13" customFormat="1" ht="25.5" x14ac:dyDescent="0.2">
      <c r="A24" s="427"/>
      <c r="B24" s="428" t="s">
        <v>419</v>
      </c>
      <c r="C24" s="426"/>
      <c r="D24" s="426"/>
      <c r="E24" s="426"/>
      <c r="F24" s="426"/>
    </row>
    <row r="25" spans="1:6" x14ac:dyDescent="0.2">
      <c r="A25" s="429"/>
      <c r="B25" s="416"/>
      <c r="C25" s="416"/>
      <c r="D25" s="416"/>
      <c r="E25" s="416"/>
      <c r="F25" s="416"/>
    </row>
    <row r="26" spans="1:6" x14ac:dyDescent="0.2">
      <c r="A26" s="416"/>
      <c r="B26" s="416"/>
      <c r="C26" s="416"/>
      <c r="D26" s="416"/>
      <c r="E26" s="416"/>
      <c r="F26" s="416"/>
    </row>
    <row r="27" spans="1:6" x14ac:dyDescent="0.2">
      <c r="A27" s="416"/>
      <c r="B27" s="416"/>
      <c r="C27" s="416"/>
      <c r="D27" s="416"/>
      <c r="E27" s="416"/>
      <c r="F27" s="416"/>
    </row>
    <row r="28" spans="1:6" x14ac:dyDescent="0.2">
      <c r="A28" s="416"/>
      <c r="B28" s="416"/>
      <c r="C28" s="416"/>
      <c r="D28" s="416"/>
      <c r="E28" s="416"/>
      <c r="F28" s="416"/>
    </row>
    <row r="29" spans="1:6" x14ac:dyDescent="0.2">
      <c r="A29" s="416"/>
      <c r="B29" s="416"/>
      <c r="C29" s="416"/>
      <c r="D29" s="416"/>
      <c r="E29" s="416"/>
      <c r="F29" s="416"/>
    </row>
    <row r="30" spans="1:6" x14ac:dyDescent="0.2">
      <c r="A30" s="416"/>
      <c r="B30" s="416"/>
      <c r="C30" s="416"/>
      <c r="D30" s="416"/>
      <c r="E30" s="416"/>
      <c r="F30" s="416"/>
    </row>
    <row r="31" spans="1:6" x14ac:dyDescent="0.2">
      <c r="A31" s="416"/>
      <c r="B31" s="416"/>
      <c r="C31" s="416"/>
      <c r="D31" s="416"/>
      <c r="E31" s="416"/>
      <c r="F31" s="416"/>
    </row>
    <row r="32" spans="1:6" x14ac:dyDescent="0.2">
      <c r="A32" s="416"/>
      <c r="B32" s="416"/>
      <c r="C32" s="416"/>
      <c r="D32" s="416"/>
      <c r="E32" s="416"/>
      <c r="F32" s="416"/>
    </row>
    <row r="33" spans="1:6" x14ac:dyDescent="0.2">
      <c r="A33" s="425"/>
      <c r="B33" s="425"/>
      <c r="C33" s="425"/>
      <c r="D33" s="425"/>
      <c r="E33" s="425"/>
      <c r="F33" s="425"/>
    </row>
    <row r="34" spans="1:6" x14ac:dyDescent="0.2">
      <c r="A34" s="416"/>
      <c r="B34" s="416"/>
      <c r="C34" s="416"/>
      <c r="D34" s="416"/>
      <c r="E34" s="416"/>
      <c r="F34" s="416"/>
    </row>
    <row r="35" spans="1:6" x14ac:dyDescent="0.2">
      <c r="A35" s="416"/>
      <c r="B35" s="416"/>
      <c r="C35" s="416"/>
      <c r="D35" s="416"/>
      <c r="E35" s="416"/>
      <c r="F35" s="416"/>
    </row>
    <row r="36" spans="1:6" ht="8.1" customHeight="1" x14ac:dyDescent="0.2">
      <c r="A36" s="416"/>
      <c r="B36" s="416"/>
      <c r="C36" s="416"/>
      <c r="D36" s="416"/>
      <c r="E36" s="416"/>
      <c r="F36" s="416"/>
    </row>
    <row r="37" spans="1:6" ht="13.5" customHeight="1" x14ac:dyDescent="0.2">
      <c r="A37" s="416"/>
      <c r="B37" s="416"/>
      <c r="C37" s="416"/>
      <c r="D37" s="416"/>
      <c r="E37" s="416"/>
      <c r="F37" s="416"/>
    </row>
    <row r="38" spans="1:6" x14ac:dyDescent="0.2">
      <c r="A38" s="416"/>
      <c r="B38" s="416"/>
      <c r="C38" s="416"/>
      <c r="D38" s="416"/>
      <c r="E38" s="416"/>
      <c r="F38" s="416"/>
    </row>
    <row r="39" spans="1:6" x14ac:dyDescent="0.2">
      <c r="A39" s="416"/>
      <c r="B39" s="416"/>
      <c r="C39" s="416"/>
      <c r="D39" s="416"/>
      <c r="E39" s="416"/>
      <c r="F39" s="416"/>
    </row>
    <row r="40" spans="1:6" x14ac:dyDescent="0.2">
      <c r="A40" s="416"/>
      <c r="B40" s="416"/>
      <c r="C40" s="416"/>
      <c r="D40" s="416"/>
      <c r="E40" s="416"/>
      <c r="F40" s="416"/>
    </row>
    <row r="41" spans="1:6" x14ac:dyDescent="0.2">
      <c r="A41" s="416"/>
      <c r="B41" s="416"/>
      <c r="C41" s="416"/>
      <c r="D41" s="416"/>
      <c r="E41" s="416"/>
      <c r="F41" s="416"/>
    </row>
    <row r="42" spans="1:6" x14ac:dyDescent="0.2">
      <c r="A42" s="416"/>
      <c r="B42" s="416"/>
      <c r="C42" s="416"/>
      <c r="D42" s="416"/>
      <c r="E42" s="416"/>
      <c r="F42" s="416"/>
    </row>
    <row r="43" spans="1:6" ht="33" customHeight="1" x14ac:dyDescent="0.2">
      <c r="A43" s="416"/>
      <c r="B43" s="416"/>
      <c r="C43" s="416"/>
      <c r="D43" s="416"/>
      <c r="E43" s="416"/>
      <c r="F43" s="416"/>
    </row>
    <row r="44" spans="1:6" ht="16.5" customHeight="1" x14ac:dyDescent="0.2">
      <c r="A44" s="416"/>
      <c r="B44" s="416"/>
      <c r="C44" s="416"/>
      <c r="D44" s="416"/>
      <c r="E44" s="416"/>
      <c r="F44" s="416"/>
    </row>
    <row r="45" spans="1:6" x14ac:dyDescent="0.2">
      <c r="A45" s="416"/>
      <c r="B45" s="416"/>
      <c r="C45" s="416"/>
      <c r="D45" s="416"/>
      <c r="E45" s="416"/>
      <c r="F45" s="416"/>
    </row>
    <row r="46" spans="1:6" x14ac:dyDescent="0.2">
      <c r="A46" s="416"/>
      <c r="B46" s="416"/>
      <c r="C46" s="416"/>
      <c r="D46" s="416"/>
      <c r="E46" s="416"/>
      <c r="F46" s="416"/>
    </row>
    <row r="47" spans="1:6" x14ac:dyDescent="0.2">
      <c r="A47" s="416"/>
      <c r="B47" s="416"/>
      <c r="C47" s="416"/>
      <c r="D47" s="416"/>
      <c r="E47" s="416"/>
      <c r="F47" s="416"/>
    </row>
    <row r="48" spans="1:6" x14ac:dyDescent="0.2">
      <c r="A48" s="416"/>
      <c r="B48" s="416"/>
      <c r="C48" s="416"/>
      <c r="D48" s="416"/>
      <c r="E48" s="416"/>
      <c r="F48" s="416"/>
    </row>
    <row r="49" spans="1:6" x14ac:dyDescent="0.2">
      <c r="A49" s="416"/>
      <c r="B49" s="416"/>
      <c r="C49" s="416"/>
      <c r="D49" s="416"/>
      <c r="E49" s="416"/>
      <c r="F49" s="416"/>
    </row>
    <row r="50" spans="1:6" x14ac:dyDescent="0.2">
      <c r="A50" s="416"/>
      <c r="B50" s="416"/>
      <c r="C50" s="416"/>
      <c r="D50" s="416"/>
      <c r="E50" s="416"/>
      <c r="F50" s="416"/>
    </row>
    <row r="51" spans="1:6" x14ac:dyDescent="0.2">
      <c r="A51" s="416"/>
      <c r="B51" s="416"/>
      <c r="C51" s="416"/>
      <c r="D51" s="416"/>
      <c r="E51" s="416"/>
      <c r="F51" s="416"/>
    </row>
    <row r="52" spans="1:6" x14ac:dyDescent="0.2">
      <c r="A52" s="416"/>
      <c r="B52" s="416"/>
      <c r="C52" s="416"/>
      <c r="D52" s="416"/>
      <c r="E52" s="416"/>
      <c r="F52" s="416"/>
    </row>
    <row r="53" spans="1:6" x14ac:dyDescent="0.2">
      <c r="A53" s="416"/>
      <c r="B53" s="416"/>
      <c r="C53" s="416"/>
      <c r="D53" s="416"/>
      <c r="E53" s="416"/>
      <c r="F53" s="416"/>
    </row>
    <row r="54" spans="1:6" x14ac:dyDescent="0.2">
      <c r="A54" s="416"/>
      <c r="B54" s="416"/>
      <c r="C54" s="416"/>
      <c r="D54" s="416"/>
      <c r="E54" s="416"/>
      <c r="F54" s="416"/>
    </row>
    <row r="55" spans="1:6" x14ac:dyDescent="0.2">
      <c r="A55" s="416"/>
      <c r="B55" s="416"/>
      <c r="C55" s="416"/>
      <c r="D55" s="416"/>
      <c r="E55" s="416"/>
      <c r="F55" s="416"/>
    </row>
    <row r="56" spans="1:6" x14ac:dyDescent="0.2">
      <c r="A56" s="416"/>
      <c r="B56" s="416"/>
      <c r="C56" s="416"/>
      <c r="D56" s="416"/>
      <c r="E56" s="416"/>
      <c r="F56" s="416"/>
    </row>
    <row r="57" spans="1:6" x14ac:dyDescent="0.2">
      <c r="A57" s="416"/>
      <c r="B57" s="416"/>
      <c r="C57" s="416"/>
      <c r="D57" s="416"/>
      <c r="E57" s="416"/>
      <c r="F57" s="416"/>
    </row>
    <row r="58" spans="1:6" x14ac:dyDescent="0.2">
      <c r="A58" s="416"/>
      <c r="B58" s="416"/>
      <c r="C58" s="416"/>
      <c r="D58" s="416"/>
      <c r="E58" s="416"/>
      <c r="F58" s="416"/>
    </row>
    <row r="59" spans="1:6" x14ac:dyDescent="0.2">
      <c r="A59" s="416"/>
      <c r="B59" s="416"/>
      <c r="C59" s="416"/>
      <c r="D59" s="416"/>
      <c r="E59" s="416"/>
      <c r="F59" s="416"/>
    </row>
    <row r="60" spans="1:6" x14ac:dyDescent="0.2">
      <c r="A60" s="416"/>
      <c r="B60" s="416"/>
      <c r="C60" s="416"/>
      <c r="D60" s="416"/>
      <c r="E60" s="416"/>
      <c r="F60" s="416"/>
    </row>
    <row r="61" spans="1:6" x14ac:dyDescent="0.2">
      <c r="A61" s="416"/>
      <c r="B61" s="416"/>
      <c r="C61" s="416"/>
      <c r="D61" s="416"/>
      <c r="E61" s="416"/>
      <c r="F61" s="416"/>
    </row>
    <row r="62" spans="1:6" x14ac:dyDescent="0.2">
      <c r="A62" s="416"/>
      <c r="B62" s="416"/>
      <c r="C62" s="416"/>
      <c r="D62" s="416"/>
      <c r="E62" s="416"/>
      <c r="F62" s="416"/>
    </row>
    <row r="63" spans="1:6" x14ac:dyDescent="0.2">
      <c r="A63" s="416"/>
      <c r="B63" s="416"/>
      <c r="C63" s="416"/>
      <c r="D63" s="416"/>
      <c r="E63" s="416"/>
      <c r="F63" s="416"/>
    </row>
    <row r="64" spans="1:6" x14ac:dyDescent="0.2">
      <c r="A64" s="416"/>
      <c r="B64" s="416"/>
      <c r="C64" s="416"/>
      <c r="D64" s="416"/>
      <c r="E64" s="416"/>
      <c r="F64" s="416"/>
    </row>
    <row r="65" spans="1:6" x14ac:dyDescent="0.2">
      <c r="A65" s="416"/>
      <c r="B65" s="416"/>
      <c r="C65" s="416"/>
      <c r="D65" s="416"/>
      <c r="E65" s="416"/>
      <c r="F65" s="416"/>
    </row>
    <row r="66" spans="1:6" x14ac:dyDescent="0.2">
      <c r="A66" s="416"/>
      <c r="B66" s="416"/>
      <c r="C66" s="416"/>
      <c r="D66" s="416"/>
      <c r="E66" s="416"/>
      <c r="F66" s="416"/>
    </row>
    <row r="67" spans="1:6" x14ac:dyDescent="0.2">
      <c r="A67" s="416"/>
      <c r="B67" s="416"/>
      <c r="C67" s="416"/>
      <c r="D67" s="416"/>
      <c r="E67" s="416"/>
      <c r="F67" s="416"/>
    </row>
    <row r="68" spans="1:6" x14ac:dyDescent="0.2">
      <c r="A68" s="416"/>
      <c r="B68" s="416"/>
      <c r="C68" s="416"/>
      <c r="D68" s="416"/>
      <c r="E68" s="416"/>
      <c r="F68" s="416"/>
    </row>
    <row r="69" spans="1:6" x14ac:dyDescent="0.2">
      <c r="A69" s="416"/>
      <c r="B69" s="416"/>
      <c r="C69" s="416"/>
      <c r="D69" s="416"/>
      <c r="E69" s="416"/>
      <c r="F69" s="416"/>
    </row>
    <row r="70" spans="1:6" x14ac:dyDescent="0.2">
      <c r="A70" s="416"/>
      <c r="B70" s="416"/>
      <c r="C70" s="416"/>
      <c r="D70" s="416"/>
      <c r="E70" s="416"/>
      <c r="F70" s="416"/>
    </row>
    <row r="71" spans="1:6" x14ac:dyDescent="0.2">
      <c r="A71" s="416"/>
      <c r="B71" s="416"/>
      <c r="C71" s="416"/>
      <c r="D71" s="416"/>
      <c r="E71" s="416"/>
      <c r="F71" s="416"/>
    </row>
    <row r="72" spans="1:6" x14ac:dyDescent="0.2">
      <c r="A72" s="416"/>
      <c r="B72" s="416"/>
      <c r="C72" s="416"/>
      <c r="D72" s="416"/>
      <c r="E72" s="416"/>
      <c r="F72" s="416"/>
    </row>
    <row r="73" spans="1:6" x14ac:dyDescent="0.2">
      <c r="A73" s="416"/>
      <c r="B73" s="416"/>
      <c r="C73" s="416"/>
      <c r="D73" s="416"/>
      <c r="E73" s="416"/>
      <c r="F73" s="416"/>
    </row>
    <row r="74" spans="1:6" x14ac:dyDescent="0.2">
      <c r="A74" s="416"/>
      <c r="B74" s="416"/>
      <c r="C74" s="416"/>
      <c r="D74" s="416"/>
      <c r="E74" s="416"/>
      <c r="F74" s="416"/>
    </row>
    <row r="75" spans="1:6" x14ac:dyDescent="0.2">
      <c r="A75" s="416"/>
      <c r="B75" s="416"/>
      <c r="C75" s="416"/>
      <c r="D75" s="416"/>
      <c r="E75" s="416"/>
      <c r="F75" s="416"/>
    </row>
    <row r="76" spans="1:6" x14ac:dyDescent="0.2">
      <c r="A76" s="416"/>
      <c r="B76" s="416"/>
      <c r="C76" s="416"/>
      <c r="D76" s="416"/>
      <c r="E76" s="416"/>
      <c r="F76" s="416"/>
    </row>
    <row r="77" spans="1:6" x14ac:dyDescent="0.2">
      <c r="A77" s="416"/>
      <c r="B77" s="416"/>
      <c r="C77" s="416"/>
      <c r="D77" s="416"/>
      <c r="E77" s="416"/>
      <c r="F77" s="416"/>
    </row>
    <row r="78" spans="1:6" x14ac:dyDescent="0.2">
      <c r="A78" s="416"/>
      <c r="B78" s="416"/>
      <c r="C78" s="416"/>
      <c r="D78" s="416"/>
      <c r="E78" s="416"/>
      <c r="F78" s="416"/>
    </row>
    <row r="79" spans="1:6" x14ac:dyDescent="0.2">
      <c r="A79" s="416"/>
      <c r="B79" s="416"/>
      <c r="C79" s="416"/>
      <c r="D79" s="416"/>
      <c r="E79" s="416"/>
      <c r="F79" s="416"/>
    </row>
    <row r="80" spans="1:6" x14ac:dyDescent="0.2">
      <c r="A80" s="416"/>
      <c r="B80" s="416"/>
      <c r="C80" s="416"/>
      <c r="D80" s="416"/>
      <c r="E80" s="416"/>
      <c r="F80" s="416"/>
    </row>
    <row r="81" spans="1:6" x14ac:dyDescent="0.2">
      <c r="A81" s="416"/>
      <c r="B81" s="416"/>
      <c r="C81" s="416"/>
      <c r="D81" s="416"/>
      <c r="E81" s="416"/>
      <c r="F81" s="416"/>
    </row>
    <row r="82" spans="1:6" x14ac:dyDescent="0.2">
      <c r="A82" s="416"/>
      <c r="B82" s="416"/>
      <c r="C82" s="416"/>
      <c r="D82" s="416"/>
      <c r="E82" s="416"/>
      <c r="F82" s="416"/>
    </row>
    <row r="83" spans="1:6" x14ac:dyDescent="0.2">
      <c r="A83" s="416"/>
      <c r="B83" s="416"/>
      <c r="C83" s="416"/>
      <c r="D83" s="416"/>
      <c r="E83" s="416"/>
      <c r="F83" s="416"/>
    </row>
    <row r="84" spans="1:6" x14ac:dyDescent="0.2">
      <c r="A84" s="416"/>
      <c r="B84" s="416"/>
      <c r="C84" s="416"/>
      <c r="D84" s="416"/>
      <c r="E84" s="416"/>
      <c r="F84" s="416"/>
    </row>
    <row r="85" spans="1:6" x14ac:dyDescent="0.2">
      <c r="A85" s="416"/>
      <c r="B85" s="416"/>
      <c r="C85" s="416"/>
      <c r="D85" s="416"/>
      <c r="E85" s="416"/>
      <c r="F85" s="416"/>
    </row>
    <row r="86" spans="1:6" x14ac:dyDescent="0.2">
      <c r="A86" s="416"/>
      <c r="B86" s="416"/>
      <c r="C86" s="416"/>
      <c r="D86" s="416"/>
      <c r="E86" s="416"/>
      <c r="F86" s="416"/>
    </row>
    <row r="87" spans="1:6" x14ac:dyDescent="0.2">
      <c r="A87" s="416"/>
      <c r="B87" s="416"/>
      <c r="C87" s="416"/>
      <c r="D87" s="416"/>
      <c r="E87" s="416"/>
      <c r="F87" s="416"/>
    </row>
    <row r="88" spans="1:6" x14ac:dyDescent="0.2">
      <c r="A88" s="416"/>
      <c r="B88" s="416"/>
      <c r="C88" s="416"/>
      <c r="D88" s="416"/>
      <c r="E88" s="416"/>
      <c r="F88" s="416"/>
    </row>
    <row r="89" spans="1:6" x14ac:dyDescent="0.2">
      <c r="A89" s="416"/>
      <c r="B89" s="416"/>
      <c r="C89" s="416"/>
      <c r="D89" s="416"/>
      <c r="E89" s="416"/>
      <c r="F89" s="416"/>
    </row>
    <row r="90" spans="1:6" x14ac:dyDescent="0.2">
      <c r="A90" s="416"/>
      <c r="B90" s="416"/>
      <c r="C90" s="416"/>
      <c r="D90" s="416"/>
      <c r="E90" s="416"/>
      <c r="F90" s="416"/>
    </row>
    <row r="91" spans="1:6" x14ac:dyDescent="0.2">
      <c r="A91" s="416"/>
      <c r="B91" s="416"/>
      <c r="C91" s="416"/>
      <c r="D91" s="416"/>
      <c r="E91" s="416"/>
      <c r="F91" s="416"/>
    </row>
    <row r="92" spans="1:6" x14ac:dyDescent="0.2">
      <c r="A92" s="416"/>
      <c r="B92" s="416"/>
      <c r="C92" s="416"/>
      <c r="D92" s="416"/>
      <c r="E92" s="416"/>
      <c r="F92" s="416"/>
    </row>
    <row r="93" spans="1:6" x14ac:dyDescent="0.2">
      <c r="A93" s="416"/>
      <c r="B93" s="416"/>
      <c r="C93" s="416"/>
      <c r="D93" s="416"/>
      <c r="E93" s="416"/>
      <c r="F93" s="416"/>
    </row>
    <row r="94" spans="1:6" x14ac:dyDescent="0.2">
      <c r="A94" s="416"/>
      <c r="B94" s="416"/>
      <c r="C94" s="416"/>
      <c r="D94" s="416"/>
      <c r="E94" s="416"/>
      <c r="F94" s="416"/>
    </row>
    <row r="95" spans="1:6" x14ac:dyDescent="0.2">
      <c r="A95" s="416"/>
      <c r="B95" s="416"/>
      <c r="C95" s="416"/>
      <c r="D95" s="416"/>
      <c r="E95" s="416"/>
      <c r="F95" s="416"/>
    </row>
    <row r="96" spans="1:6" x14ac:dyDescent="0.2">
      <c r="A96" s="416"/>
      <c r="B96" s="416"/>
      <c r="C96" s="416"/>
      <c r="D96" s="416"/>
      <c r="E96" s="416"/>
      <c r="F96" s="416"/>
    </row>
    <row r="97" spans="1:6" x14ac:dyDescent="0.2">
      <c r="A97" s="416"/>
      <c r="B97" s="416"/>
      <c r="C97" s="416"/>
      <c r="D97" s="416"/>
      <c r="E97" s="416"/>
      <c r="F97" s="416"/>
    </row>
    <row r="98" spans="1:6" x14ac:dyDescent="0.2">
      <c r="A98" s="416"/>
      <c r="B98" s="416"/>
      <c r="C98" s="416"/>
      <c r="D98" s="416"/>
      <c r="E98" s="416"/>
      <c r="F98" s="416"/>
    </row>
    <row r="99" spans="1:6" x14ac:dyDescent="0.2">
      <c r="A99" s="416"/>
      <c r="B99" s="416"/>
      <c r="C99" s="416"/>
      <c r="D99" s="416"/>
      <c r="E99" s="416"/>
      <c r="F99" s="416"/>
    </row>
    <row r="100" spans="1:6" x14ac:dyDescent="0.2">
      <c r="A100" s="416"/>
      <c r="B100" s="416"/>
      <c r="C100" s="416"/>
      <c r="D100" s="416"/>
      <c r="E100" s="416"/>
      <c r="F100" s="416"/>
    </row>
    <row r="101" spans="1:6" x14ac:dyDescent="0.2">
      <c r="A101" s="416"/>
      <c r="B101" s="416"/>
      <c r="C101" s="416"/>
      <c r="D101" s="416"/>
      <c r="E101" s="416"/>
      <c r="F101" s="416"/>
    </row>
    <row r="102" spans="1:6" x14ac:dyDescent="0.2">
      <c r="A102" s="416"/>
      <c r="B102" s="416"/>
      <c r="C102" s="416"/>
      <c r="D102" s="416"/>
      <c r="E102" s="416"/>
      <c r="F102" s="416"/>
    </row>
    <row r="103" spans="1:6" x14ac:dyDescent="0.2">
      <c r="A103" s="416"/>
      <c r="B103" s="416"/>
      <c r="C103" s="416"/>
      <c r="D103" s="416"/>
      <c r="E103" s="416"/>
      <c r="F103" s="416"/>
    </row>
    <row r="104" spans="1:6" x14ac:dyDescent="0.2">
      <c r="A104" s="416"/>
      <c r="B104" s="416"/>
      <c r="C104" s="416"/>
      <c r="D104" s="416"/>
      <c r="E104" s="416"/>
      <c r="F104" s="416"/>
    </row>
    <row r="105" spans="1:6" x14ac:dyDescent="0.2">
      <c r="A105" s="416"/>
      <c r="B105" s="416"/>
      <c r="C105" s="416"/>
      <c r="D105" s="416"/>
      <c r="E105" s="416"/>
      <c r="F105" s="416"/>
    </row>
    <row r="106" spans="1:6" x14ac:dyDescent="0.2">
      <c r="A106" s="416"/>
      <c r="B106" s="416"/>
      <c r="C106" s="416"/>
      <c r="D106" s="416"/>
      <c r="E106" s="416"/>
      <c r="F106" s="416"/>
    </row>
    <row r="107" spans="1:6" x14ac:dyDescent="0.2">
      <c r="A107" s="416"/>
      <c r="B107" s="416"/>
      <c r="C107" s="416"/>
      <c r="D107" s="416"/>
      <c r="E107" s="416"/>
      <c r="F107" s="416"/>
    </row>
    <row r="108" spans="1:6" x14ac:dyDescent="0.2">
      <c r="A108" s="416"/>
      <c r="B108" s="416"/>
      <c r="C108" s="416"/>
      <c r="D108" s="416"/>
      <c r="E108" s="416"/>
      <c r="F108" s="416"/>
    </row>
    <row r="109" spans="1:6" x14ac:dyDescent="0.2">
      <c r="A109" s="416"/>
      <c r="B109" s="416"/>
      <c r="C109" s="416"/>
      <c r="D109" s="416"/>
      <c r="E109" s="416"/>
      <c r="F109" s="416"/>
    </row>
    <row r="110" spans="1:6" x14ac:dyDescent="0.2">
      <c r="A110" s="416"/>
      <c r="B110" s="416"/>
      <c r="C110" s="416"/>
      <c r="D110" s="416"/>
      <c r="E110" s="416"/>
      <c r="F110" s="416"/>
    </row>
    <row r="111" spans="1:6" x14ac:dyDescent="0.2">
      <c r="A111" s="416"/>
      <c r="B111" s="416"/>
      <c r="C111" s="416"/>
      <c r="D111" s="416"/>
      <c r="E111" s="416"/>
      <c r="F111" s="416"/>
    </row>
    <row r="112" spans="1:6" x14ac:dyDescent="0.2">
      <c r="A112" s="416"/>
      <c r="B112" s="416"/>
      <c r="C112" s="416"/>
      <c r="D112" s="416"/>
      <c r="E112" s="416"/>
      <c r="F112" s="416"/>
    </row>
    <row r="113" spans="1:6" x14ac:dyDescent="0.2">
      <c r="A113" s="416"/>
      <c r="B113" s="416"/>
      <c r="C113" s="416"/>
      <c r="D113" s="416"/>
      <c r="E113" s="416"/>
      <c r="F113" s="416"/>
    </row>
    <row r="114" spans="1:6" x14ac:dyDescent="0.2">
      <c r="A114" s="416"/>
      <c r="B114" s="416"/>
      <c r="C114" s="416"/>
      <c r="D114" s="416"/>
      <c r="E114" s="416"/>
      <c r="F114" s="416"/>
    </row>
    <row r="115" spans="1:6" x14ac:dyDescent="0.2">
      <c r="A115" s="416"/>
      <c r="B115" s="416"/>
      <c r="C115" s="416"/>
      <c r="D115" s="416"/>
      <c r="E115" s="416"/>
      <c r="F115" s="416"/>
    </row>
    <row r="116" spans="1:6" x14ac:dyDescent="0.2">
      <c r="A116" s="416"/>
      <c r="B116" s="416"/>
      <c r="C116" s="416"/>
      <c r="D116" s="416"/>
      <c r="E116" s="416"/>
      <c r="F116" s="416"/>
    </row>
    <row r="117" spans="1:6" x14ac:dyDescent="0.2">
      <c r="A117" s="416"/>
      <c r="B117" s="416"/>
      <c r="C117" s="416"/>
      <c r="D117" s="416"/>
      <c r="E117" s="416"/>
      <c r="F117" s="416"/>
    </row>
    <row r="118" spans="1:6" x14ac:dyDescent="0.2">
      <c r="A118" s="416"/>
      <c r="B118" s="416"/>
      <c r="C118" s="416"/>
      <c r="D118" s="416"/>
      <c r="E118" s="416"/>
      <c r="F118" s="416"/>
    </row>
    <row r="119" spans="1:6" x14ac:dyDescent="0.2">
      <c r="A119" s="416"/>
      <c r="B119" s="416"/>
      <c r="C119" s="416"/>
      <c r="D119" s="416"/>
      <c r="E119" s="416"/>
      <c r="F119" s="416"/>
    </row>
    <row r="120" spans="1:6" x14ac:dyDescent="0.2">
      <c r="A120" s="416"/>
      <c r="B120" s="416"/>
      <c r="C120" s="416"/>
      <c r="D120" s="416"/>
      <c r="E120" s="416"/>
      <c r="F120" s="416"/>
    </row>
    <row r="121" spans="1:6" x14ac:dyDescent="0.2">
      <c r="A121" s="416"/>
      <c r="B121" s="416"/>
      <c r="C121" s="416"/>
      <c r="D121" s="416"/>
      <c r="E121" s="416"/>
      <c r="F121" s="416"/>
    </row>
    <row r="122" spans="1:6" x14ac:dyDescent="0.2">
      <c r="A122" s="416"/>
      <c r="B122" s="416"/>
      <c r="C122" s="416"/>
      <c r="D122" s="416"/>
      <c r="E122" s="416"/>
      <c r="F122" s="416"/>
    </row>
    <row r="123" spans="1:6" x14ac:dyDescent="0.2">
      <c r="A123" s="416"/>
      <c r="B123" s="416"/>
      <c r="C123" s="416"/>
      <c r="D123" s="416"/>
      <c r="E123" s="416"/>
      <c r="F123" s="416"/>
    </row>
    <row r="124" spans="1:6" x14ac:dyDescent="0.2">
      <c r="A124" s="416"/>
      <c r="B124" s="416"/>
      <c r="C124" s="416"/>
      <c r="D124" s="416"/>
      <c r="E124" s="416"/>
      <c r="F124" s="416"/>
    </row>
    <row r="125" spans="1:6" x14ac:dyDescent="0.2">
      <c r="A125" s="416"/>
      <c r="B125" s="416"/>
      <c r="C125" s="416"/>
      <c r="D125" s="416"/>
      <c r="E125" s="416"/>
      <c r="F125" s="416"/>
    </row>
    <row r="126" spans="1:6" x14ac:dyDescent="0.2">
      <c r="A126" s="416"/>
      <c r="B126" s="416"/>
      <c r="C126" s="416"/>
      <c r="D126" s="416"/>
      <c r="E126" s="416"/>
      <c r="F126" s="416"/>
    </row>
    <row r="127" spans="1:6" x14ac:dyDescent="0.2">
      <c r="A127" s="416"/>
      <c r="B127" s="416"/>
      <c r="C127" s="416"/>
      <c r="D127" s="416"/>
      <c r="E127" s="416"/>
      <c r="F127" s="416"/>
    </row>
    <row r="128" spans="1:6" x14ac:dyDescent="0.2">
      <c r="A128" s="416"/>
      <c r="B128" s="416"/>
      <c r="C128" s="416"/>
      <c r="D128" s="416"/>
      <c r="E128" s="416"/>
      <c r="F128" s="416"/>
    </row>
    <row r="129" spans="1:6" x14ac:dyDescent="0.2">
      <c r="A129" s="416"/>
      <c r="B129" s="416"/>
      <c r="C129" s="416"/>
      <c r="D129" s="416"/>
      <c r="E129" s="416"/>
      <c r="F129" s="416"/>
    </row>
    <row r="130" spans="1:6" x14ac:dyDescent="0.2">
      <c r="A130" s="416"/>
      <c r="B130" s="416"/>
      <c r="C130" s="416"/>
      <c r="D130" s="416"/>
      <c r="E130" s="416"/>
      <c r="F130" s="416"/>
    </row>
    <row r="131" spans="1:6" x14ac:dyDescent="0.2">
      <c r="A131" s="416"/>
      <c r="B131" s="416"/>
      <c r="C131" s="416"/>
      <c r="D131" s="416"/>
      <c r="E131" s="416"/>
      <c r="F131" s="416"/>
    </row>
    <row r="132" spans="1:6" x14ac:dyDescent="0.2">
      <c r="A132" s="416"/>
      <c r="B132" s="416"/>
      <c r="C132" s="416"/>
      <c r="D132" s="416"/>
      <c r="E132" s="416"/>
      <c r="F132" s="416"/>
    </row>
    <row r="133" spans="1:6" x14ac:dyDescent="0.2">
      <c r="A133" s="416"/>
      <c r="B133" s="416"/>
      <c r="C133" s="416"/>
      <c r="D133" s="416"/>
      <c r="E133" s="416"/>
      <c r="F133" s="416"/>
    </row>
    <row r="134" spans="1:6" x14ac:dyDescent="0.2">
      <c r="A134" s="416"/>
      <c r="B134" s="416"/>
      <c r="C134" s="416"/>
      <c r="D134" s="416"/>
      <c r="E134" s="416"/>
      <c r="F134" s="416"/>
    </row>
    <row r="135" spans="1:6" x14ac:dyDescent="0.2">
      <c r="A135" s="416"/>
      <c r="B135" s="416"/>
      <c r="C135" s="416"/>
      <c r="D135" s="416"/>
      <c r="E135" s="416"/>
      <c r="F135" s="416"/>
    </row>
    <row r="136" spans="1:6" x14ac:dyDescent="0.2">
      <c r="A136" s="416"/>
      <c r="B136" s="416"/>
      <c r="C136" s="416"/>
      <c r="D136" s="416"/>
      <c r="E136" s="416"/>
      <c r="F136" s="416"/>
    </row>
    <row r="137" spans="1:6" x14ac:dyDescent="0.2">
      <c r="A137" s="416"/>
      <c r="B137" s="416"/>
      <c r="C137" s="416"/>
      <c r="D137" s="416"/>
      <c r="E137" s="416"/>
      <c r="F137" s="416"/>
    </row>
    <row r="138" spans="1:6" x14ac:dyDescent="0.2">
      <c r="A138" s="416"/>
      <c r="B138" s="416"/>
      <c r="C138" s="416"/>
      <c r="D138" s="416"/>
      <c r="E138" s="416"/>
      <c r="F138" s="416"/>
    </row>
    <row r="139" spans="1:6" x14ac:dyDescent="0.2">
      <c r="A139" s="416"/>
      <c r="B139" s="416"/>
      <c r="C139" s="416"/>
      <c r="D139" s="416"/>
      <c r="E139" s="416"/>
      <c r="F139" s="416"/>
    </row>
    <row r="140" spans="1:6" x14ac:dyDescent="0.2">
      <c r="A140" s="416"/>
      <c r="B140" s="416"/>
      <c r="C140" s="416"/>
      <c r="D140" s="416"/>
      <c r="E140" s="416"/>
      <c r="F140" s="416"/>
    </row>
    <row r="141" spans="1:6" x14ac:dyDescent="0.2">
      <c r="A141" s="416"/>
      <c r="B141" s="416"/>
      <c r="C141" s="416"/>
      <c r="D141" s="416"/>
      <c r="E141" s="416"/>
      <c r="F141" s="416"/>
    </row>
    <row r="142" spans="1:6" x14ac:dyDescent="0.2">
      <c r="A142" s="416"/>
      <c r="B142" s="416"/>
      <c r="C142" s="416"/>
      <c r="D142" s="416"/>
      <c r="E142" s="416"/>
      <c r="F142" s="416"/>
    </row>
    <row r="143" spans="1:6" x14ac:dyDescent="0.2">
      <c r="A143" s="416"/>
      <c r="B143" s="416"/>
      <c r="C143" s="416"/>
      <c r="D143" s="416"/>
      <c r="E143" s="416"/>
      <c r="F143" s="416"/>
    </row>
    <row r="144" spans="1:6" x14ac:dyDescent="0.2">
      <c r="A144" s="416"/>
      <c r="B144" s="416"/>
      <c r="C144" s="416"/>
      <c r="D144" s="416"/>
      <c r="E144" s="416"/>
      <c r="F144" s="416"/>
    </row>
    <row r="145" spans="1:6" x14ac:dyDescent="0.2">
      <c r="A145" s="416"/>
      <c r="B145" s="416"/>
      <c r="C145" s="416"/>
      <c r="D145" s="416"/>
      <c r="E145" s="416"/>
      <c r="F145" s="416"/>
    </row>
    <row r="146" spans="1:6" x14ac:dyDescent="0.2">
      <c r="A146" s="416"/>
      <c r="B146" s="416"/>
      <c r="C146" s="416"/>
      <c r="D146" s="416"/>
      <c r="E146" s="416"/>
      <c r="F146" s="416"/>
    </row>
    <row r="147" spans="1:6" x14ac:dyDescent="0.2">
      <c r="A147" s="416"/>
      <c r="B147" s="416"/>
      <c r="C147" s="416"/>
      <c r="D147" s="416"/>
      <c r="E147" s="416"/>
      <c r="F147" s="416"/>
    </row>
    <row r="148" spans="1:6" x14ac:dyDescent="0.2">
      <c r="A148" s="416"/>
      <c r="B148" s="416"/>
      <c r="C148" s="416"/>
      <c r="D148" s="416"/>
      <c r="E148" s="416"/>
      <c r="F148" s="416"/>
    </row>
    <row r="149" spans="1:6" x14ac:dyDescent="0.2">
      <c r="A149" s="416"/>
      <c r="B149" s="416"/>
      <c r="C149" s="416"/>
      <c r="D149" s="416"/>
      <c r="E149" s="416"/>
      <c r="F149" s="416"/>
    </row>
    <row r="150" spans="1:6" x14ac:dyDescent="0.2">
      <c r="A150" s="416"/>
      <c r="B150" s="416"/>
      <c r="C150" s="416"/>
      <c r="D150" s="416"/>
      <c r="E150" s="416"/>
      <c r="F150" s="416"/>
    </row>
    <row r="151" spans="1:6" x14ac:dyDescent="0.2">
      <c r="A151" s="416"/>
      <c r="B151" s="416"/>
      <c r="C151" s="416"/>
      <c r="D151" s="416"/>
      <c r="E151" s="416"/>
      <c r="F151" s="416"/>
    </row>
    <row r="152" spans="1:6" x14ac:dyDescent="0.2">
      <c r="A152" s="416"/>
      <c r="B152" s="416"/>
      <c r="C152" s="416"/>
      <c r="D152" s="416"/>
      <c r="E152" s="416"/>
      <c r="F152" s="416"/>
    </row>
    <row r="153" spans="1:6" x14ac:dyDescent="0.2">
      <c r="A153" s="416"/>
      <c r="B153" s="416"/>
      <c r="C153" s="416"/>
      <c r="D153" s="416"/>
      <c r="E153" s="416"/>
      <c r="F153" s="416"/>
    </row>
    <row r="154" spans="1:6" x14ac:dyDescent="0.2">
      <c r="A154" s="416"/>
      <c r="B154" s="416"/>
      <c r="C154" s="416"/>
      <c r="D154" s="416"/>
      <c r="E154" s="416"/>
      <c r="F154" s="416"/>
    </row>
    <row r="155" spans="1:6" x14ac:dyDescent="0.2">
      <c r="A155" s="416"/>
      <c r="B155" s="416"/>
      <c r="C155" s="416"/>
      <c r="D155" s="416"/>
      <c r="E155" s="416"/>
      <c r="F155" s="416"/>
    </row>
    <row r="156" spans="1:6" x14ac:dyDescent="0.2">
      <c r="A156" s="416"/>
      <c r="B156" s="416"/>
      <c r="C156" s="416"/>
      <c r="D156" s="416"/>
      <c r="E156" s="416"/>
      <c r="F156" s="416"/>
    </row>
    <row r="157" spans="1:6" x14ac:dyDescent="0.2">
      <c r="A157" s="416"/>
      <c r="B157" s="416"/>
      <c r="C157" s="416"/>
      <c r="D157" s="416"/>
      <c r="E157" s="416"/>
      <c r="F157" s="416"/>
    </row>
    <row r="158" spans="1:6" x14ac:dyDescent="0.2">
      <c r="A158" s="416"/>
      <c r="B158" s="416"/>
      <c r="C158" s="416"/>
      <c r="D158" s="416"/>
      <c r="E158" s="416"/>
      <c r="F158" s="416"/>
    </row>
    <row r="159" spans="1:6" x14ac:dyDescent="0.2">
      <c r="A159" s="416"/>
      <c r="B159" s="416"/>
      <c r="C159" s="416"/>
      <c r="D159" s="416"/>
      <c r="E159" s="416"/>
      <c r="F159" s="416"/>
    </row>
    <row r="160" spans="1:6" x14ac:dyDescent="0.2">
      <c r="A160" s="416"/>
      <c r="B160" s="416"/>
      <c r="C160" s="416"/>
      <c r="D160" s="416"/>
      <c r="E160" s="416"/>
      <c r="F160" s="416"/>
    </row>
    <row r="161" spans="1:6" x14ac:dyDescent="0.2">
      <c r="A161" s="416"/>
      <c r="B161" s="416"/>
      <c r="C161" s="416"/>
      <c r="D161" s="416"/>
      <c r="E161" s="416"/>
      <c r="F161" s="416"/>
    </row>
    <row r="162" spans="1:6" x14ac:dyDescent="0.2">
      <c r="A162" s="416"/>
      <c r="B162" s="416"/>
      <c r="C162" s="416"/>
      <c r="D162" s="416"/>
      <c r="E162" s="416"/>
      <c r="F162" s="416"/>
    </row>
    <row r="163" spans="1:6" x14ac:dyDescent="0.2">
      <c r="A163" s="416"/>
      <c r="B163" s="416"/>
      <c r="C163" s="416"/>
      <c r="D163" s="416"/>
      <c r="E163" s="416"/>
      <c r="F163" s="416"/>
    </row>
    <row r="164" spans="1:6" x14ac:dyDescent="0.2">
      <c r="A164" s="416"/>
      <c r="B164" s="416"/>
      <c r="C164" s="416"/>
      <c r="D164" s="416"/>
      <c r="E164" s="416"/>
      <c r="F164" s="416"/>
    </row>
    <row r="165" spans="1:6" x14ac:dyDescent="0.2">
      <c r="A165" s="416"/>
      <c r="B165" s="416"/>
      <c r="C165" s="416"/>
      <c r="D165" s="416"/>
      <c r="E165" s="416"/>
      <c r="F165" s="416"/>
    </row>
    <row r="166" spans="1:6" x14ac:dyDescent="0.2">
      <c r="A166" s="416"/>
      <c r="B166" s="416"/>
      <c r="C166" s="416"/>
      <c r="D166" s="416"/>
      <c r="E166" s="416"/>
      <c r="F166" s="416"/>
    </row>
    <row r="167" spans="1:6" x14ac:dyDescent="0.2">
      <c r="A167" s="416"/>
      <c r="B167" s="416"/>
      <c r="C167" s="416"/>
      <c r="D167" s="416"/>
      <c r="E167" s="416"/>
      <c r="F167" s="416"/>
    </row>
    <row r="168" spans="1:6" x14ac:dyDescent="0.2">
      <c r="A168" s="416"/>
      <c r="B168" s="416"/>
      <c r="C168" s="416"/>
      <c r="D168" s="416"/>
      <c r="E168" s="416"/>
      <c r="F168" s="416"/>
    </row>
    <row r="169" spans="1:6" x14ac:dyDescent="0.2">
      <c r="A169" s="416"/>
      <c r="B169" s="416"/>
      <c r="C169" s="416"/>
      <c r="D169" s="416"/>
      <c r="E169" s="416"/>
      <c r="F169" s="416"/>
    </row>
    <row r="170" spans="1:6" x14ac:dyDescent="0.2">
      <c r="A170" s="416"/>
      <c r="B170" s="416"/>
      <c r="C170" s="416"/>
      <c r="D170" s="416"/>
      <c r="E170" s="416"/>
      <c r="F170" s="416"/>
    </row>
    <row r="171" spans="1:6" x14ac:dyDescent="0.2">
      <c r="A171" s="416"/>
      <c r="B171" s="416"/>
      <c r="C171" s="416"/>
      <c r="D171" s="416"/>
      <c r="E171" s="416"/>
      <c r="F171" s="416"/>
    </row>
    <row r="172" spans="1:6" x14ac:dyDescent="0.2">
      <c r="A172" s="416"/>
      <c r="B172" s="416"/>
      <c r="C172" s="416"/>
      <c r="D172" s="416"/>
      <c r="E172" s="416"/>
      <c r="F172" s="416"/>
    </row>
    <row r="173" spans="1:6" x14ac:dyDescent="0.2">
      <c r="A173" s="416"/>
      <c r="B173" s="416"/>
      <c r="C173" s="416"/>
      <c r="D173" s="416"/>
      <c r="E173" s="416"/>
      <c r="F173" s="416"/>
    </row>
    <row r="174" spans="1:6" x14ac:dyDescent="0.2">
      <c r="A174" s="416"/>
      <c r="B174" s="416"/>
      <c r="C174" s="416"/>
      <c r="D174" s="416"/>
      <c r="E174" s="416"/>
      <c r="F174" s="416"/>
    </row>
    <row r="175" spans="1:6" x14ac:dyDescent="0.2">
      <c r="A175" s="416"/>
      <c r="B175" s="416"/>
      <c r="C175" s="416"/>
      <c r="D175" s="416"/>
      <c r="E175" s="416"/>
      <c r="F175" s="416"/>
    </row>
    <row r="176" spans="1:6" x14ac:dyDescent="0.2">
      <c r="A176" s="416"/>
      <c r="B176" s="416"/>
      <c r="C176" s="416"/>
      <c r="D176" s="416"/>
      <c r="E176" s="416"/>
      <c r="F176" s="416"/>
    </row>
    <row r="177" spans="1:6" x14ac:dyDescent="0.2">
      <c r="A177" s="416"/>
      <c r="B177" s="416"/>
      <c r="C177" s="416"/>
      <c r="D177" s="416"/>
      <c r="E177" s="416"/>
      <c r="F177" s="416"/>
    </row>
    <row r="178" spans="1:6" x14ac:dyDescent="0.2">
      <c r="A178" s="416"/>
      <c r="B178" s="416"/>
      <c r="C178" s="416"/>
      <c r="D178" s="416"/>
      <c r="E178" s="416"/>
      <c r="F178" s="416"/>
    </row>
    <row r="179" spans="1:6" x14ac:dyDescent="0.2">
      <c r="A179" s="416"/>
      <c r="B179" s="416"/>
      <c r="C179" s="416"/>
      <c r="D179" s="416"/>
      <c r="E179" s="416"/>
      <c r="F179" s="416"/>
    </row>
    <row r="180" spans="1:6" x14ac:dyDescent="0.2">
      <c r="A180" s="416"/>
      <c r="B180" s="416"/>
      <c r="C180" s="416"/>
      <c r="D180" s="416"/>
      <c r="E180" s="416"/>
      <c r="F180" s="416"/>
    </row>
    <row r="181" spans="1:6" x14ac:dyDescent="0.2">
      <c r="A181" s="416"/>
      <c r="B181" s="416"/>
      <c r="C181" s="416"/>
      <c r="D181" s="416"/>
      <c r="E181" s="416"/>
      <c r="F181" s="416"/>
    </row>
    <row r="182" spans="1:6" x14ac:dyDescent="0.2">
      <c r="A182" s="416"/>
      <c r="B182" s="416"/>
      <c r="C182" s="416"/>
      <c r="D182" s="416"/>
      <c r="E182" s="416"/>
      <c r="F182" s="416"/>
    </row>
    <row r="183" spans="1:6" x14ac:dyDescent="0.2">
      <c r="A183" s="416"/>
      <c r="B183" s="416"/>
      <c r="C183" s="416"/>
      <c r="D183" s="416"/>
      <c r="E183" s="416"/>
      <c r="F183" s="416"/>
    </row>
    <row r="184" spans="1:6" x14ac:dyDescent="0.2">
      <c r="A184" s="416"/>
      <c r="B184" s="416"/>
      <c r="C184" s="416"/>
      <c r="D184" s="416"/>
      <c r="E184" s="416"/>
      <c r="F184" s="416"/>
    </row>
    <row r="185" spans="1:6" x14ac:dyDescent="0.2">
      <c r="A185" s="416"/>
      <c r="B185" s="416"/>
      <c r="C185" s="416"/>
      <c r="D185" s="416"/>
      <c r="E185" s="416"/>
      <c r="F185" s="416"/>
    </row>
    <row r="186" spans="1:6" x14ac:dyDescent="0.2">
      <c r="A186" s="416"/>
      <c r="B186" s="416"/>
      <c r="C186" s="416"/>
      <c r="D186" s="416"/>
      <c r="E186" s="416"/>
      <c r="F186" s="416"/>
    </row>
    <row r="187" spans="1:6" x14ac:dyDescent="0.2">
      <c r="A187" s="416"/>
      <c r="B187" s="416"/>
      <c r="C187" s="416"/>
      <c r="D187" s="416"/>
      <c r="E187" s="416"/>
      <c r="F187" s="416"/>
    </row>
    <row r="188" spans="1:6" x14ac:dyDescent="0.2">
      <c r="A188" s="416"/>
      <c r="B188" s="416"/>
      <c r="C188" s="416"/>
      <c r="D188" s="416"/>
      <c r="E188" s="416"/>
      <c r="F188" s="416"/>
    </row>
    <row r="189" spans="1:6" x14ac:dyDescent="0.2">
      <c r="A189" s="416"/>
      <c r="B189" s="416"/>
      <c r="C189" s="416"/>
      <c r="D189" s="416"/>
      <c r="E189" s="416"/>
      <c r="F189" s="416"/>
    </row>
    <row r="190" spans="1:6" x14ac:dyDescent="0.2">
      <c r="A190" s="416"/>
      <c r="B190" s="416"/>
      <c r="C190" s="416"/>
      <c r="D190" s="416"/>
      <c r="E190" s="416"/>
      <c r="F190" s="416"/>
    </row>
    <row r="191" spans="1:6" x14ac:dyDescent="0.2">
      <c r="A191" s="416"/>
      <c r="B191" s="416"/>
      <c r="C191" s="416"/>
      <c r="D191" s="416"/>
      <c r="E191" s="416"/>
      <c r="F191" s="416"/>
    </row>
    <row r="192" spans="1:6" x14ac:dyDescent="0.2">
      <c r="A192" s="416"/>
      <c r="B192" s="416"/>
      <c r="C192" s="416"/>
      <c r="D192" s="416"/>
      <c r="E192" s="416"/>
      <c r="F192" s="416"/>
    </row>
    <row r="193" spans="1:6" x14ac:dyDescent="0.2">
      <c r="A193" s="416"/>
      <c r="B193" s="416"/>
      <c r="C193" s="416"/>
      <c r="D193" s="416"/>
      <c r="E193" s="416"/>
      <c r="F193" s="416"/>
    </row>
    <row r="194" spans="1:6" x14ac:dyDescent="0.2">
      <c r="A194" s="416"/>
      <c r="B194" s="416"/>
      <c r="C194" s="416"/>
      <c r="D194" s="416"/>
      <c r="E194" s="416"/>
      <c r="F194" s="416"/>
    </row>
    <row r="195" spans="1:6" x14ac:dyDescent="0.2">
      <c r="A195" s="416"/>
      <c r="B195" s="416"/>
      <c r="C195" s="416"/>
      <c r="D195" s="416"/>
      <c r="E195" s="416"/>
      <c r="F195" s="416"/>
    </row>
    <row r="196" spans="1:6" x14ac:dyDescent="0.2">
      <c r="A196" s="416"/>
      <c r="B196" s="416"/>
      <c r="C196" s="416"/>
      <c r="D196" s="416"/>
      <c r="E196" s="416"/>
      <c r="F196" s="416"/>
    </row>
    <row r="197" spans="1:6" x14ac:dyDescent="0.2">
      <c r="A197" s="416"/>
      <c r="B197" s="416"/>
      <c r="C197" s="416"/>
      <c r="D197" s="416"/>
      <c r="E197" s="416"/>
      <c r="F197" s="416"/>
    </row>
    <row r="198" spans="1:6" x14ac:dyDescent="0.2">
      <c r="A198" s="416"/>
      <c r="B198" s="416"/>
      <c r="C198" s="416"/>
      <c r="D198" s="416"/>
      <c r="E198" s="416"/>
      <c r="F198" s="416"/>
    </row>
    <row r="199" spans="1:6" x14ac:dyDescent="0.2">
      <c r="A199" s="416"/>
      <c r="B199" s="416"/>
      <c r="C199" s="416"/>
      <c r="D199" s="416"/>
      <c r="E199" s="416"/>
      <c r="F199" s="416"/>
    </row>
    <row r="200" spans="1:6" x14ac:dyDescent="0.2">
      <c r="A200" s="416"/>
      <c r="B200" s="416"/>
      <c r="C200" s="416"/>
      <c r="D200" s="416"/>
      <c r="E200" s="416"/>
      <c r="F200" s="416"/>
    </row>
    <row r="201" spans="1:6" x14ac:dyDescent="0.2">
      <c r="A201" s="416"/>
      <c r="B201" s="416"/>
      <c r="C201" s="416"/>
      <c r="D201" s="416"/>
      <c r="E201" s="416"/>
      <c r="F201" s="416"/>
    </row>
    <row r="202" spans="1:6" x14ac:dyDescent="0.2">
      <c r="A202" s="416"/>
      <c r="B202" s="416"/>
      <c r="C202" s="416"/>
      <c r="D202" s="416"/>
      <c r="E202" s="416"/>
      <c r="F202" s="416"/>
    </row>
    <row r="203" spans="1:6" x14ac:dyDescent="0.2">
      <c r="A203" s="416"/>
      <c r="B203" s="416"/>
      <c r="C203" s="416"/>
      <c r="D203" s="416"/>
      <c r="E203" s="416"/>
      <c r="F203" s="416"/>
    </row>
    <row r="204" spans="1:6" x14ac:dyDescent="0.2">
      <c r="A204" s="416"/>
      <c r="B204" s="416"/>
      <c r="C204" s="416"/>
      <c r="D204" s="416"/>
      <c r="E204" s="416"/>
      <c r="F204" s="416"/>
    </row>
    <row r="205" spans="1:6" x14ac:dyDescent="0.2">
      <c r="A205" s="416"/>
      <c r="B205" s="416"/>
      <c r="C205" s="416"/>
      <c r="D205" s="416"/>
      <c r="E205" s="416"/>
      <c r="F205" s="416"/>
    </row>
    <row r="206" spans="1:6" x14ac:dyDescent="0.2">
      <c r="A206" s="416"/>
      <c r="B206" s="416"/>
      <c r="C206" s="416"/>
      <c r="D206" s="416"/>
      <c r="E206" s="416"/>
      <c r="F206" s="416"/>
    </row>
    <row r="207" spans="1:6" x14ac:dyDescent="0.2">
      <c r="A207" s="416"/>
      <c r="B207" s="416"/>
      <c r="C207" s="416"/>
      <c r="D207" s="416"/>
      <c r="E207" s="416"/>
      <c r="F207" s="416"/>
    </row>
    <row r="208" spans="1:6" x14ac:dyDescent="0.2">
      <c r="A208" s="416"/>
      <c r="B208" s="416"/>
      <c r="C208" s="416"/>
      <c r="D208" s="416"/>
      <c r="E208" s="416"/>
      <c r="F208" s="416"/>
    </row>
    <row r="209" spans="1:6" x14ac:dyDescent="0.2">
      <c r="A209" s="416"/>
      <c r="B209" s="416"/>
      <c r="C209" s="416"/>
      <c r="D209" s="416"/>
      <c r="E209" s="416"/>
      <c r="F209" s="416"/>
    </row>
    <row r="210" spans="1:6" x14ac:dyDescent="0.2">
      <c r="A210" s="416"/>
      <c r="B210" s="416"/>
      <c r="C210" s="416"/>
      <c r="D210" s="416"/>
      <c r="E210" s="416"/>
      <c r="F210" s="416"/>
    </row>
    <row r="211" spans="1:6" x14ac:dyDescent="0.2">
      <c r="A211" s="416"/>
      <c r="B211" s="416"/>
      <c r="C211" s="416"/>
      <c r="D211" s="416"/>
      <c r="E211" s="416"/>
      <c r="F211" s="416"/>
    </row>
    <row r="212" spans="1:6" x14ac:dyDescent="0.2">
      <c r="A212" s="416"/>
      <c r="B212" s="416"/>
      <c r="C212" s="416"/>
      <c r="D212" s="416"/>
      <c r="E212" s="416"/>
      <c r="F212" s="416"/>
    </row>
    <row r="213" spans="1:6" x14ac:dyDescent="0.2">
      <c r="A213" s="416"/>
      <c r="B213" s="416"/>
      <c r="C213" s="416"/>
      <c r="D213" s="416"/>
      <c r="E213" s="416"/>
      <c r="F213" s="416"/>
    </row>
    <row r="214" spans="1:6" x14ac:dyDescent="0.2">
      <c r="A214" s="416"/>
      <c r="B214" s="416"/>
      <c r="C214" s="416"/>
      <c r="D214" s="416"/>
      <c r="E214" s="416"/>
      <c r="F214" s="416"/>
    </row>
    <row r="215" spans="1:6" x14ac:dyDescent="0.2">
      <c r="A215" s="416"/>
      <c r="B215" s="416"/>
      <c r="C215" s="416"/>
      <c r="D215" s="416"/>
      <c r="E215" s="416"/>
      <c r="F215" s="416"/>
    </row>
    <row r="216" spans="1:6" x14ac:dyDescent="0.2">
      <c r="A216" s="416"/>
      <c r="B216" s="416"/>
      <c r="C216" s="416"/>
      <c r="D216" s="416"/>
      <c r="E216" s="416"/>
      <c r="F216" s="416"/>
    </row>
    <row r="217" spans="1:6" x14ac:dyDescent="0.2">
      <c r="A217" s="416"/>
      <c r="B217" s="416"/>
      <c r="C217" s="416"/>
      <c r="D217" s="416"/>
      <c r="E217" s="416"/>
      <c r="F217" s="416"/>
    </row>
    <row r="218" spans="1:6" x14ac:dyDescent="0.2">
      <c r="A218" s="416"/>
      <c r="B218" s="416"/>
      <c r="C218" s="416"/>
      <c r="D218" s="416"/>
      <c r="E218" s="416"/>
      <c r="F218" s="416"/>
    </row>
    <row r="219" spans="1:6" x14ac:dyDescent="0.2">
      <c r="A219" s="416"/>
      <c r="B219" s="416"/>
      <c r="C219" s="416"/>
      <c r="D219" s="416"/>
      <c r="E219" s="416"/>
      <c r="F219" s="416"/>
    </row>
    <row r="220" spans="1:6" x14ac:dyDescent="0.2">
      <c r="A220" s="416"/>
      <c r="B220" s="416"/>
      <c r="C220" s="416"/>
      <c r="D220" s="416"/>
      <c r="E220" s="416"/>
      <c r="F220" s="416"/>
    </row>
    <row r="221" spans="1:6" x14ac:dyDescent="0.2">
      <c r="A221" s="416"/>
      <c r="B221" s="416"/>
      <c r="C221" s="416"/>
      <c r="D221" s="416"/>
      <c r="E221" s="416"/>
      <c r="F221" s="416"/>
    </row>
    <row r="222" spans="1:6" x14ac:dyDescent="0.2">
      <c r="A222" s="416"/>
      <c r="B222" s="416"/>
      <c r="C222" s="416"/>
      <c r="D222" s="416"/>
      <c r="E222" s="416"/>
      <c r="F222" s="416"/>
    </row>
    <row r="223" spans="1:6" x14ac:dyDescent="0.2">
      <c r="A223" s="416"/>
      <c r="B223" s="416"/>
      <c r="C223" s="416"/>
      <c r="D223" s="416"/>
      <c r="E223" s="416"/>
      <c r="F223" s="416"/>
    </row>
    <row r="224" spans="1:6" x14ac:dyDescent="0.2">
      <c r="A224" s="416"/>
      <c r="B224" s="416"/>
      <c r="C224" s="416"/>
      <c r="D224" s="416"/>
      <c r="E224" s="416"/>
      <c r="F224" s="416"/>
    </row>
    <row r="225" spans="1:6" x14ac:dyDescent="0.2">
      <c r="A225" s="416"/>
      <c r="B225" s="416"/>
      <c r="C225" s="416"/>
      <c r="D225" s="416"/>
      <c r="E225" s="416"/>
      <c r="F225" s="416"/>
    </row>
    <row r="226" spans="1:6" x14ac:dyDescent="0.2">
      <c r="A226" s="416"/>
      <c r="B226" s="416"/>
      <c r="C226" s="416"/>
      <c r="D226" s="416"/>
      <c r="E226" s="416"/>
      <c r="F226" s="416"/>
    </row>
    <row r="227" spans="1:6" x14ac:dyDescent="0.2">
      <c r="A227" s="416"/>
      <c r="B227" s="416"/>
      <c r="C227" s="416"/>
      <c r="D227" s="416"/>
      <c r="E227" s="416"/>
      <c r="F227" s="416"/>
    </row>
    <row r="228" spans="1:6" x14ac:dyDescent="0.2">
      <c r="A228" s="416"/>
      <c r="B228" s="416"/>
      <c r="C228" s="416"/>
      <c r="D228" s="416"/>
      <c r="E228" s="416"/>
      <c r="F228" s="416"/>
    </row>
    <row r="229" spans="1:6" x14ac:dyDescent="0.2">
      <c r="A229" s="416"/>
      <c r="B229" s="416"/>
      <c r="C229" s="416"/>
      <c r="D229" s="416"/>
      <c r="E229" s="416"/>
      <c r="F229" s="416"/>
    </row>
    <row r="230" spans="1:6" x14ac:dyDescent="0.2">
      <c r="A230" s="416"/>
      <c r="B230" s="416"/>
      <c r="C230" s="416"/>
      <c r="D230" s="416"/>
      <c r="E230" s="416"/>
      <c r="F230" s="416"/>
    </row>
    <row r="231" spans="1:6" x14ac:dyDescent="0.2">
      <c r="A231" s="416"/>
      <c r="B231" s="416"/>
      <c r="C231" s="416"/>
      <c r="D231" s="416"/>
      <c r="E231" s="416"/>
      <c r="F231" s="416"/>
    </row>
    <row r="232" spans="1:6" x14ac:dyDescent="0.2">
      <c r="A232" s="416"/>
      <c r="B232" s="416"/>
      <c r="C232" s="416"/>
      <c r="D232" s="416"/>
      <c r="E232" s="416"/>
      <c r="F232" s="416"/>
    </row>
    <row r="233" spans="1:6" x14ac:dyDescent="0.2">
      <c r="A233" s="416"/>
      <c r="B233" s="416"/>
      <c r="C233" s="416"/>
      <c r="D233" s="416"/>
      <c r="E233" s="416"/>
      <c r="F233" s="416"/>
    </row>
    <row r="234" spans="1:6" x14ac:dyDescent="0.2">
      <c r="A234" s="416"/>
      <c r="B234" s="416"/>
      <c r="C234" s="416"/>
      <c r="D234" s="416"/>
      <c r="E234" s="416"/>
      <c r="F234" s="416"/>
    </row>
    <row r="235" spans="1:6" x14ac:dyDescent="0.2">
      <c r="A235" s="416"/>
      <c r="B235" s="416"/>
      <c r="C235" s="416"/>
      <c r="D235" s="416"/>
      <c r="E235" s="416"/>
      <c r="F235" s="416"/>
    </row>
    <row r="236" spans="1:6" x14ac:dyDescent="0.2">
      <c r="A236" s="416"/>
      <c r="B236" s="416"/>
      <c r="C236" s="416"/>
      <c r="D236" s="416"/>
      <c r="E236" s="416"/>
      <c r="F236" s="416"/>
    </row>
    <row r="237" spans="1:6" x14ac:dyDescent="0.2">
      <c r="A237" s="416"/>
      <c r="B237" s="416"/>
      <c r="C237" s="416"/>
      <c r="D237" s="416"/>
      <c r="E237" s="416"/>
      <c r="F237" s="416"/>
    </row>
    <row r="238" spans="1:6" x14ac:dyDescent="0.2">
      <c r="A238" s="416"/>
      <c r="B238" s="416"/>
      <c r="C238" s="416"/>
      <c r="D238" s="416"/>
      <c r="E238" s="416"/>
      <c r="F238" s="416"/>
    </row>
    <row r="239" spans="1:6" x14ac:dyDescent="0.2">
      <c r="A239" s="416"/>
      <c r="B239" s="416"/>
      <c r="C239" s="416"/>
      <c r="D239" s="416"/>
      <c r="E239" s="416"/>
      <c r="F239" s="416"/>
    </row>
    <row r="240" spans="1:6" x14ac:dyDescent="0.2">
      <c r="A240" s="416"/>
      <c r="B240" s="416"/>
      <c r="C240" s="416"/>
      <c r="D240" s="416"/>
      <c r="E240" s="416"/>
      <c r="F240" s="416"/>
    </row>
    <row r="241" spans="1:6" x14ac:dyDescent="0.2">
      <c r="A241" s="416"/>
      <c r="B241" s="416"/>
      <c r="C241" s="416"/>
      <c r="D241" s="416"/>
      <c r="E241" s="416"/>
      <c r="F241" s="416"/>
    </row>
    <row r="242" spans="1:6" x14ac:dyDescent="0.2">
      <c r="A242" s="416"/>
      <c r="B242" s="416"/>
      <c r="C242" s="416"/>
      <c r="D242" s="416"/>
      <c r="E242" s="416"/>
      <c r="F242" s="416"/>
    </row>
    <row r="243" spans="1:6" x14ac:dyDescent="0.2">
      <c r="A243" s="416"/>
      <c r="B243" s="416"/>
      <c r="C243" s="416"/>
      <c r="D243" s="416"/>
      <c r="E243" s="416"/>
      <c r="F243" s="416"/>
    </row>
    <row r="244" spans="1:6" x14ac:dyDescent="0.2">
      <c r="A244" s="416"/>
      <c r="B244" s="416"/>
      <c r="C244" s="416"/>
      <c r="D244" s="416"/>
      <c r="E244" s="416"/>
      <c r="F244" s="416"/>
    </row>
    <row r="245" spans="1:6" x14ac:dyDescent="0.2">
      <c r="A245" s="416"/>
      <c r="B245" s="416"/>
      <c r="C245" s="416"/>
      <c r="D245" s="416"/>
      <c r="E245" s="416"/>
      <c r="F245" s="416"/>
    </row>
    <row r="246" spans="1:6" x14ac:dyDescent="0.2">
      <c r="A246" s="416"/>
      <c r="B246" s="416"/>
      <c r="C246" s="416"/>
      <c r="D246" s="416"/>
      <c r="E246" s="416"/>
      <c r="F246" s="416"/>
    </row>
    <row r="247" spans="1:6" x14ac:dyDescent="0.2">
      <c r="A247" s="416"/>
      <c r="B247" s="416"/>
      <c r="C247" s="416"/>
      <c r="D247" s="416"/>
      <c r="E247" s="416"/>
      <c r="F247" s="416"/>
    </row>
    <row r="248" spans="1:6" x14ac:dyDescent="0.2">
      <c r="A248" s="416"/>
      <c r="B248" s="416"/>
      <c r="C248" s="416"/>
      <c r="D248" s="416"/>
      <c r="E248" s="416"/>
      <c r="F248" s="416"/>
    </row>
    <row r="249" spans="1:6" x14ac:dyDescent="0.2">
      <c r="A249" s="416"/>
      <c r="B249" s="416"/>
      <c r="C249" s="416"/>
      <c r="D249" s="416"/>
      <c r="E249" s="416"/>
      <c r="F249" s="416"/>
    </row>
    <row r="250" spans="1:6" x14ac:dyDescent="0.2">
      <c r="A250" s="416"/>
      <c r="B250" s="416"/>
      <c r="C250" s="416"/>
      <c r="D250" s="416"/>
      <c r="E250" s="416"/>
      <c r="F250" s="416"/>
    </row>
    <row r="251" spans="1:6" x14ac:dyDescent="0.2">
      <c r="A251" s="416"/>
      <c r="B251" s="416"/>
      <c r="C251" s="416"/>
      <c r="D251" s="416"/>
      <c r="E251" s="416"/>
      <c r="F251" s="416"/>
    </row>
    <row r="252" spans="1:6" x14ac:dyDescent="0.2">
      <c r="A252" s="416"/>
      <c r="B252" s="416"/>
      <c r="C252" s="416"/>
      <c r="D252" s="416"/>
      <c r="E252" s="416"/>
      <c r="F252" s="416"/>
    </row>
    <row r="253" spans="1:6" x14ac:dyDescent="0.2">
      <c r="A253" s="416"/>
      <c r="B253" s="416"/>
      <c r="C253" s="416"/>
      <c r="D253" s="416"/>
      <c r="E253" s="416"/>
      <c r="F253" s="416"/>
    </row>
    <row r="254" spans="1:6" x14ac:dyDescent="0.2">
      <c r="A254" s="416"/>
      <c r="B254" s="416"/>
      <c r="C254" s="416"/>
      <c r="D254" s="416"/>
      <c r="E254" s="416"/>
      <c r="F254" s="416"/>
    </row>
    <row r="255" spans="1:6" x14ac:dyDescent="0.2">
      <c r="A255" s="416"/>
      <c r="B255" s="416"/>
      <c r="C255" s="416"/>
      <c r="D255" s="416"/>
      <c r="E255" s="416"/>
      <c r="F255" s="416"/>
    </row>
    <row r="256" spans="1:6" x14ac:dyDescent="0.2">
      <c r="A256" s="416"/>
      <c r="B256" s="416"/>
      <c r="C256" s="416"/>
      <c r="D256" s="416"/>
      <c r="E256" s="416"/>
      <c r="F256" s="416"/>
    </row>
    <row r="257" spans="1:6" x14ac:dyDescent="0.2">
      <c r="A257" s="416"/>
      <c r="B257" s="416"/>
      <c r="C257" s="416"/>
      <c r="D257" s="416"/>
      <c r="E257" s="416"/>
      <c r="F257" s="416"/>
    </row>
    <row r="258" spans="1:6" x14ac:dyDescent="0.2">
      <c r="A258" s="416"/>
      <c r="B258" s="416"/>
      <c r="C258" s="416"/>
      <c r="D258" s="416"/>
      <c r="E258" s="416"/>
      <c r="F258" s="416"/>
    </row>
    <row r="259" spans="1:6" x14ac:dyDescent="0.2">
      <c r="A259" s="416"/>
      <c r="B259" s="416"/>
      <c r="C259" s="416"/>
      <c r="D259" s="416"/>
      <c r="E259" s="416"/>
      <c r="F259" s="416"/>
    </row>
    <row r="260" spans="1:6" x14ac:dyDescent="0.2">
      <c r="A260" s="416"/>
      <c r="B260" s="416"/>
      <c r="C260" s="416"/>
      <c r="D260" s="416"/>
      <c r="E260" s="416"/>
      <c r="F260" s="416"/>
    </row>
    <row r="261" spans="1:6" x14ac:dyDescent="0.2">
      <c r="A261" s="416"/>
      <c r="B261" s="416"/>
      <c r="C261" s="416"/>
      <c r="D261" s="416"/>
      <c r="E261" s="416"/>
      <c r="F261" s="416"/>
    </row>
    <row r="262" spans="1:6" x14ac:dyDescent="0.2">
      <c r="A262" s="416"/>
      <c r="B262" s="416"/>
      <c r="C262" s="416"/>
      <c r="D262" s="416"/>
      <c r="E262" s="416"/>
      <c r="F262" s="416"/>
    </row>
    <row r="263" spans="1:6" x14ac:dyDescent="0.2">
      <c r="A263" s="416"/>
      <c r="B263" s="416"/>
      <c r="C263" s="416"/>
      <c r="D263" s="416"/>
      <c r="E263" s="416"/>
      <c r="F263" s="416"/>
    </row>
    <row r="264" spans="1:6" x14ac:dyDescent="0.2">
      <c r="A264" s="416"/>
      <c r="B264" s="416"/>
      <c r="C264" s="416"/>
      <c r="D264" s="416"/>
      <c r="E264" s="416"/>
      <c r="F264" s="416"/>
    </row>
    <row r="265" spans="1:6" x14ac:dyDescent="0.2">
      <c r="A265" s="416"/>
      <c r="B265" s="416"/>
      <c r="C265" s="416"/>
      <c r="D265" s="416"/>
      <c r="E265" s="416"/>
      <c r="F265" s="416"/>
    </row>
    <row r="266" spans="1:6" x14ac:dyDescent="0.2">
      <c r="A266" s="416"/>
      <c r="B266" s="416"/>
      <c r="C266" s="416"/>
      <c r="D266" s="416"/>
      <c r="E266" s="416"/>
      <c r="F266" s="416"/>
    </row>
    <row r="267" spans="1:6" x14ac:dyDescent="0.2">
      <c r="A267" s="416"/>
      <c r="B267" s="416"/>
      <c r="C267" s="416"/>
      <c r="D267" s="416"/>
      <c r="E267" s="416"/>
      <c r="F267" s="416"/>
    </row>
    <row r="268" spans="1:6" x14ac:dyDescent="0.2">
      <c r="A268" s="416"/>
      <c r="B268" s="416"/>
      <c r="C268" s="416"/>
      <c r="D268" s="416"/>
      <c r="E268" s="416"/>
      <c r="F268" s="416"/>
    </row>
    <row r="269" spans="1:6" x14ac:dyDescent="0.2">
      <c r="A269" s="416"/>
      <c r="B269" s="416"/>
      <c r="C269" s="416"/>
      <c r="D269" s="416"/>
      <c r="E269" s="416"/>
      <c r="F269" s="416"/>
    </row>
    <row r="270" spans="1:6" x14ac:dyDescent="0.2">
      <c r="A270" s="416"/>
      <c r="B270" s="416"/>
      <c r="C270" s="416"/>
      <c r="D270" s="416"/>
      <c r="E270" s="416"/>
      <c r="F270" s="416"/>
    </row>
    <row r="271" spans="1:6" x14ac:dyDescent="0.2">
      <c r="A271" s="416"/>
      <c r="B271" s="416"/>
      <c r="C271" s="416"/>
      <c r="D271" s="416"/>
      <c r="E271" s="416"/>
      <c r="F271" s="416"/>
    </row>
    <row r="272" spans="1:6" x14ac:dyDescent="0.2">
      <c r="A272" s="416"/>
      <c r="B272" s="416"/>
      <c r="C272" s="416"/>
      <c r="D272" s="416"/>
      <c r="E272" s="416"/>
      <c r="F272" s="416"/>
    </row>
    <row r="273" spans="1:6" x14ac:dyDescent="0.2">
      <c r="A273" s="416"/>
      <c r="B273" s="416"/>
      <c r="C273" s="416"/>
      <c r="D273" s="416"/>
      <c r="E273" s="416"/>
      <c r="F273" s="416"/>
    </row>
    <row r="274" spans="1:6" x14ac:dyDescent="0.2">
      <c r="A274" s="416"/>
      <c r="B274" s="416"/>
      <c r="C274" s="416"/>
      <c r="D274" s="416"/>
      <c r="E274" s="416"/>
      <c r="F274" s="416"/>
    </row>
    <row r="275" spans="1:6" x14ac:dyDescent="0.2">
      <c r="A275" s="416"/>
      <c r="B275" s="416"/>
      <c r="C275" s="416"/>
      <c r="D275" s="416"/>
      <c r="E275" s="416"/>
      <c r="F275" s="416"/>
    </row>
    <row r="276" spans="1:6" x14ac:dyDescent="0.2">
      <c r="A276" s="416"/>
      <c r="B276" s="416"/>
      <c r="C276" s="416"/>
      <c r="D276" s="416"/>
      <c r="E276" s="416"/>
      <c r="F276" s="416"/>
    </row>
    <row r="277" spans="1:6" x14ac:dyDescent="0.2">
      <c r="A277" s="416"/>
      <c r="B277" s="416"/>
      <c r="C277" s="416"/>
      <c r="D277" s="416"/>
      <c r="E277" s="416"/>
      <c r="F277" s="416"/>
    </row>
    <row r="278" spans="1:6" x14ac:dyDescent="0.2">
      <c r="A278" s="416"/>
      <c r="B278" s="416"/>
      <c r="C278" s="416"/>
      <c r="D278" s="416"/>
      <c r="E278" s="416"/>
      <c r="F278" s="416"/>
    </row>
    <row r="279" spans="1:6" x14ac:dyDescent="0.2">
      <c r="A279" s="416"/>
      <c r="B279" s="416"/>
      <c r="C279" s="416"/>
      <c r="D279" s="416"/>
      <c r="E279" s="416"/>
      <c r="F279" s="416"/>
    </row>
    <row r="280" spans="1:6" x14ac:dyDescent="0.2">
      <c r="A280" s="416"/>
      <c r="B280" s="416"/>
      <c r="C280" s="416"/>
      <c r="D280" s="416"/>
      <c r="E280" s="416"/>
      <c r="F280" s="416"/>
    </row>
    <row r="281" spans="1:6" x14ac:dyDescent="0.2">
      <c r="A281" s="416"/>
      <c r="B281" s="416"/>
      <c r="C281" s="416"/>
      <c r="D281" s="416"/>
      <c r="E281" s="416"/>
      <c r="F281" s="416"/>
    </row>
    <row r="282" spans="1:6" x14ac:dyDescent="0.2">
      <c r="A282" s="416"/>
      <c r="B282" s="416"/>
      <c r="C282" s="416"/>
      <c r="D282" s="416"/>
      <c r="E282" s="416"/>
      <c r="F282" s="416"/>
    </row>
    <row r="283" spans="1:6" x14ac:dyDescent="0.2">
      <c r="A283" s="416"/>
      <c r="B283" s="416"/>
      <c r="C283" s="416"/>
      <c r="D283" s="416"/>
      <c r="E283" s="416"/>
      <c r="F283" s="416"/>
    </row>
    <row r="284" spans="1:6" x14ac:dyDescent="0.2">
      <c r="A284" s="416"/>
      <c r="B284" s="416"/>
      <c r="C284" s="416"/>
      <c r="D284" s="416"/>
      <c r="E284" s="416"/>
      <c r="F284" s="416"/>
    </row>
    <row r="285" spans="1:6" x14ac:dyDescent="0.2">
      <c r="A285" s="416"/>
      <c r="B285" s="416"/>
      <c r="C285" s="416"/>
      <c r="D285" s="416"/>
      <c r="E285" s="416"/>
      <c r="F285" s="416"/>
    </row>
    <row r="286" spans="1:6" x14ac:dyDescent="0.2">
      <c r="A286" s="416"/>
      <c r="B286" s="416"/>
      <c r="C286" s="416"/>
      <c r="D286" s="416"/>
      <c r="E286" s="416"/>
      <c r="F286" s="416"/>
    </row>
    <row r="287" spans="1:6" x14ac:dyDescent="0.2">
      <c r="A287" s="416"/>
      <c r="B287" s="416"/>
      <c r="C287" s="416"/>
      <c r="D287" s="416"/>
      <c r="E287" s="416"/>
      <c r="F287" s="416"/>
    </row>
    <row r="288" spans="1:6" x14ac:dyDescent="0.2">
      <c r="A288" s="416"/>
      <c r="B288" s="416"/>
      <c r="C288" s="416"/>
      <c r="D288" s="416"/>
      <c r="E288" s="416"/>
      <c r="F288" s="416"/>
    </row>
    <row r="289" spans="1:6" x14ac:dyDescent="0.2">
      <c r="A289" s="416"/>
      <c r="B289" s="416"/>
      <c r="C289" s="416"/>
      <c r="D289" s="416"/>
      <c r="E289" s="416"/>
      <c r="F289" s="416"/>
    </row>
  </sheetData>
  <hyperlinks>
    <hyperlink ref="B24" r:id="rId1" xr:uid="{AE7DA88A-2942-464D-887E-4722B94DFF29}"/>
    <hyperlink ref="B9" r:id="rId2" xr:uid="{CAF07832-F5C0-4EC9-BB23-8ABE3507E0AE}"/>
    <hyperlink ref="B12" r:id="rId3" xr:uid="{3BC96F33-5816-4222-8BBA-D76ACEA3A9A5}"/>
    <hyperlink ref="B15" r:id="rId4" xr:uid="{AEC14945-1CF9-4C3A-8FAA-3950409A30E2}"/>
    <hyperlink ref="B18" r:id="rId5" xr:uid="{3F0DFF40-8099-49C6-9FFD-E464C4D90256}"/>
  </hyperlinks>
  <pageMargins left="0.70866141732283472" right="0.70866141732283472" top="0.39370078740157483" bottom="0.39370078740157483" header="0.31496062992125984" footer="0.31496062992125984"/>
  <pageSetup paperSize="9" scale="83" fitToHeight="0" orientation="portrait" r:id="rId6"/>
  <rowBreaks count="1" manualBreakCount="1">
    <brk id="16" max="16383" man="1"/>
  </rowBreaks>
  <drawing r:id="rId7"/>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9583C4-13CF-4369-9C03-A953B23A4B97}">
  <sheetPr codeName="Tabelle3"/>
  <dimension ref="A1:B20"/>
  <sheetViews>
    <sheetView zoomScaleNormal="100" zoomScaleSheetLayoutView="100" workbookViewId="0">
      <selection sqref="A1:B1"/>
    </sheetView>
  </sheetViews>
  <sheetFormatPr baseColWidth="10" defaultColWidth="12.5703125" defaultRowHeight="12" x14ac:dyDescent="0.2"/>
  <cols>
    <col min="1" max="1" width="2.28515625" style="432" customWidth="1"/>
    <col min="2" max="2" width="87.42578125" style="432" customWidth="1"/>
    <col min="3" max="6" width="117.42578125" style="432" customWidth="1"/>
    <col min="7" max="16384" width="12.5703125" style="432"/>
  </cols>
  <sheetData>
    <row r="1" spans="1:2" s="431" customFormat="1" ht="36.75" customHeight="1" x14ac:dyDescent="0.2">
      <c r="A1" s="430" t="s">
        <v>38</v>
      </c>
      <c r="B1" s="430"/>
    </row>
    <row r="2" spans="1:2" ht="19.5" customHeight="1" x14ac:dyDescent="0.2">
      <c r="B2" s="433" t="s">
        <v>420</v>
      </c>
    </row>
    <row r="3" spans="1:2" ht="15" x14ac:dyDescent="0.25">
      <c r="B3" s="434" t="s">
        <v>77</v>
      </c>
    </row>
    <row r="5" spans="1:2" ht="29.25" customHeight="1" x14ac:dyDescent="0.2">
      <c r="B5" s="435" t="s">
        <v>421</v>
      </c>
    </row>
    <row r="6" spans="1:2" ht="9.9499999999999993" customHeight="1" x14ac:dyDescent="0.2">
      <c r="B6" s="435"/>
    </row>
    <row r="7" spans="1:2" ht="73.5" customHeight="1" x14ac:dyDescent="0.2">
      <c r="B7" s="435" t="s">
        <v>422</v>
      </c>
    </row>
    <row r="8" spans="1:2" ht="9.9499999999999993" customHeight="1" x14ac:dyDescent="0.2">
      <c r="B8" s="435"/>
    </row>
    <row r="9" spans="1:2" ht="50.25" customHeight="1" x14ac:dyDescent="0.2">
      <c r="B9" s="435" t="s">
        <v>423</v>
      </c>
    </row>
    <row r="10" spans="1:2" ht="9.9499999999999993" customHeight="1" x14ac:dyDescent="0.2">
      <c r="B10" s="435"/>
    </row>
    <row r="11" spans="1:2" ht="79.5" customHeight="1" x14ac:dyDescent="0.2">
      <c r="B11" s="435" t="s">
        <v>424</v>
      </c>
    </row>
    <row r="12" spans="1:2" ht="9.9499999999999993" customHeight="1" x14ac:dyDescent="0.2">
      <c r="B12" s="435"/>
    </row>
    <row r="13" spans="1:2" ht="48.75" customHeight="1" x14ac:dyDescent="0.2">
      <c r="B13" s="435" t="s">
        <v>425</v>
      </c>
    </row>
    <row r="14" spans="1:2" ht="9.9499999999999993" customHeight="1" x14ac:dyDescent="0.2">
      <c r="B14" s="435"/>
    </row>
    <row r="15" spans="1:2" ht="33" customHeight="1" x14ac:dyDescent="0.2">
      <c r="B15" s="435" t="s">
        <v>426</v>
      </c>
    </row>
    <row r="16" spans="1:2" ht="9.9499999999999993" customHeight="1" x14ac:dyDescent="0.2">
      <c r="B16" s="435"/>
    </row>
    <row r="17" spans="2:2" ht="108" x14ac:dyDescent="0.2">
      <c r="B17" s="435" t="s">
        <v>427</v>
      </c>
    </row>
    <row r="18" spans="2:2" ht="9.9499999999999993" customHeight="1" x14ac:dyDescent="0.2">
      <c r="B18" s="435"/>
    </row>
    <row r="19" spans="2:2" ht="13.5" customHeight="1" x14ac:dyDescent="0.2">
      <c r="B19" s="436" t="s">
        <v>428</v>
      </c>
    </row>
    <row r="20" spans="2:2" ht="40.5" customHeight="1" x14ac:dyDescent="0.2">
      <c r="B20" s="437" t="s">
        <v>429</v>
      </c>
    </row>
  </sheetData>
  <mergeCells count="1">
    <mergeCell ref="A1:B1"/>
  </mergeCells>
  <hyperlinks>
    <hyperlink ref="B20" r:id="rId1" xr:uid="{F7CF7AD6-3279-4C6D-BE47-4C65FB63FD3D}"/>
  </hyperlinks>
  <pageMargins left="0.7" right="0.7" top="0.78740157499999996" bottom="0.78740157499999996" header="0.3" footer="0.3"/>
  <pageSetup paperSize="9" orientation="portrait" r:id="rId2"/>
  <drawing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129E32-6DFE-4415-8B90-6CB88AD3EE60}">
  <sheetPr codeName="Tabelle6">
    <pageSetUpPr fitToPage="1"/>
  </sheetPr>
  <dimension ref="A1:F289"/>
  <sheetViews>
    <sheetView showGridLines="0" zoomScaleNormal="100" workbookViewId="0">
      <selection sqref="A1:B1"/>
    </sheetView>
  </sheetViews>
  <sheetFormatPr baseColWidth="10" defaultColWidth="12.5703125" defaultRowHeight="12.75" x14ac:dyDescent="0.2"/>
  <cols>
    <col min="1" max="1" width="2.140625" style="439" customWidth="1"/>
    <col min="2" max="2" width="87.42578125" style="439" customWidth="1"/>
    <col min="3" max="6" width="12.5703125" style="439"/>
    <col min="7" max="7" width="4.7109375" style="439" customWidth="1"/>
    <col min="8" max="16384" width="12.5703125" style="439"/>
  </cols>
  <sheetData>
    <row r="1" spans="1:2" ht="39.75" customHeight="1" x14ac:dyDescent="0.2">
      <c r="A1" s="438" t="s">
        <v>38</v>
      </c>
      <c r="B1" s="438"/>
    </row>
    <row r="2" spans="1:2" ht="25.5" customHeight="1" x14ac:dyDescent="0.2">
      <c r="B2" s="440" t="s">
        <v>420</v>
      </c>
    </row>
    <row r="3" spans="1:2" ht="24.95" customHeight="1" x14ac:dyDescent="0.2">
      <c r="A3" s="441"/>
      <c r="B3" s="442" t="s">
        <v>79</v>
      </c>
    </row>
    <row r="4" spans="1:2" s="432" customFormat="1" ht="12" x14ac:dyDescent="0.2"/>
    <row r="5" spans="1:2" s="432" customFormat="1" ht="139.5" customHeight="1" x14ac:dyDescent="0.2">
      <c r="B5" s="435" t="s">
        <v>430</v>
      </c>
    </row>
    <row r="6" spans="1:2" s="432" customFormat="1" ht="9.9499999999999993" customHeight="1" x14ac:dyDescent="0.2">
      <c r="B6" s="435"/>
    </row>
    <row r="7" spans="1:2" s="432" customFormat="1" ht="222.75" customHeight="1" x14ac:dyDescent="0.2">
      <c r="B7" s="435" t="s">
        <v>431</v>
      </c>
    </row>
    <row r="8" spans="1:2" s="432" customFormat="1" ht="9.9499999999999993" customHeight="1" x14ac:dyDescent="0.2">
      <c r="B8" s="435"/>
    </row>
    <row r="9" spans="1:2" s="432" customFormat="1" ht="61.5" customHeight="1" x14ac:dyDescent="0.2">
      <c r="B9" s="443" t="s">
        <v>432</v>
      </c>
    </row>
    <row r="10" spans="1:2" s="432" customFormat="1" ht="9.9499999999999993" customHeight="1" x14ac:dyDescent="0.2">
      <c r="B10" s="435"/>
    </row>
    <row r="11" spans="1:2" s="432" customFormat="1" ht="152.25" customHeight="1" x14ac:dyDescent="0.2">
      <c r="B11" s="435" t="s">
        <v>433</v>
      </c>
    </row>
    <row r="12" spans="1:2" s="432" customFormat="1" ht="9.9499999999999993" customHeight="1" x14ac:dyDescent="0.2">
      <c r="B12" s="435"/>
    </row>
    <row r="13" spans="1:2" s="432" customFormat="1" ht="96" customHeight="1" x14ac:dyDescent="0.2">
      <c r="B13" s="435" t="s">
        <v>434</v>
      </c>
    </row>
    <row r="14" spans="1:2" s="432" customFormat="1" ht="9.9499999999999993" customHeight="1" x14ac:dyDescent="0.2">
      <c r="B14" s="435"/>
    </row>
    <row r="15" spans="1:2" s="432" customFormat="1" ht="176.25" customHeight="1" x14ac:dyDescent="0.2">
      <c r="B15" s="443" t="s">
        <v>435</v>
      </c>
    </row>
    <row r="16" spans="1:2" s="432" customFormat="1" ht="9.9499999999999993" customHeight="1" x14ac:dyDescent="0.2">
      <c r="B16" s="435"/>
    </row>
    <row r="17" spans="1:6" s="432" customFormat="1" ht="26.25" customHeight="1" x14ac:dyDescent="0.2">
      <c r="B17" s="436" t="s">
        <v>436</v>
      </c>
    </row>
    <row r="18" spans="1:6" s="432" customFormat="1" ht="37.5" customHeight="1" x14ac:dyDescent="0.2">
      <c r="B18" s="444" t="s">
        <v>437</v>
      </c>
    </row>
    <row r="19" spans="1:6" s="432" customFormat="1" ht="12" x14ac:dyDescent="0.2"/>
    <row r="20" spans="1:6" s="432" customFormat="1" ht="12" x14ac:dyDescent="0.2"/>
    <row r="21" spans="1:6" s="432" customFormat="1" ht="12" x14ac:dyDescent="0.2"/>
    <row r="22" spans="1:6" x14ac:dyDescent="0.2">
      <c r="A22" s="441"/>
      <c r="B22" s="441"/>
      <c r="C22" s="441"/>
      <c r="D22" s="441"/>
      <c r="E22" s="441"/>
      <c r="F22" s="441"/>
    </row>
    <row r="23" spans="1:6" x14ac:dyDescent="0.2">
      <c r="A23" s="441"/>
      <c r="B23" s="441"/>
      <c r="C23" s="441"/>
      <c r="D23" s="441"/>
      <c r="E23" s="441"/>
      <c r="F23" s="441"/>
    </row>
    <row r="24" spans="1:6" x14ac:dyDescent="0.2">
      <c r="A24" s="445"/>
      <c r="B24" s="441"/>
      <c r="C24" s="441"/>
      <c r="D24" s="441"/>
      <c r="E24" s="441"/>
      <c r="F24" s="441"/>
    </row>
    <row r="25" spans="1:6" x14ac:dyDescent="0.2">
      <c r="A25" s="446"/>
      <c r="B25" s="441"/>
      <c r="C25" s="441"/>
      <c r="D25" s="441"/>
      <c r="E25" s="441"/>
      <c r="F25" s="441"/>
    </row>
    <row r="26" spans="1:6" x14ac:dyDescent="0.2">
      <c r="A26" s="441"/>
      <c r="B26" s="441"/>
      <c r="C26" s="441"/>
      <c r="D26" s="441"/>
      <c r="E26" s="441"/>
      <c r="F26" s="441"/>
    </row>
    <row r="27" spans="1:6" x14ac:dyDescent="0.2">
      <c r="A27" s="441"/>
      <c r="B27" s="441"/>
      <c r="C27" s="441"/>
      <c r="D27" s="441"/>
      <c r="E27" s="441"/>
      <c r="F27" s="441"/>
    </row>
    <row r="28" spans="1:6" x14ac:dyDescent="0.2">
      <c r="A28" s="441"/>
      <c r="B28" s="441"/>
      <c r="C28" s="441"/>
      <c r="D28" s="441"/>
      <c r="E28" s="441"/>
      <c r="F28" s="441"/>
    </row>
    <row r="29" spans="1:6" x14ac:dyDescent="0.2">
      <c r="A29" s="441"/>
      <c r="B29" s="441"/>
      <c r="C29" s="441"/>
      <c r="D29" s="441"/>
      <c r="E29" s="441"/>
      <c r="F29" s="441"/>
    </row>
    <row r="30" spans="1:6" x14ac:dyDescent="0.2">
      <c r="A30" s="441"/>
      <c r="B30" s="441"/>
      <c r="C30" s="441"/>
      <c r="D30" s="441"/>
      <c r="E30" s="441"/>
      <c r="F30" s="441"/>
    </row>
    <row r="31" spans="1:6" x14ac:dyDescent="0.2">
      <c r="A31" s="441"/>
      <c r="B31" s="441"/>
      <c r="C31" s="441"/>
      <c r="D31" s="441"/>
      <c r="E31" s="441"/>
      <c r="F31" s="441"/>
    </row>
    <row r="32" spans="1:6" x14ac:dyDescent="0.2">
      <c r="A32" s="441"/>
      <c r="B32" s="441"/>
      <c r="C32" s="441"/>
      <c r="D32" s="441"/>
      <c r="E32" s="441"/>
      <c r="F32" s="441"/>
    </row>
    <row r="33" spans="1:6" x14ac:dyDescent="0.2">
      <c r="A33" s="447"/>
      <c r="B33" s="447"/>
      <c r="C33" s="447"/>
      <c r="D33" s="447"/>
      <c r="E33" s="447"/>
      <c r="F33" s="447"/>
    </row>
    <row r="34" spans="1:6" x14ac:dyDescent="0.2">
      <c r="A34" s="441"/>
      <c r="B34" s="441"/>
      <c r="C34" s="441"/>
      <c r="D34" s="441"/>
      <c r="E34" s="441"/>
      <c r="F34" s="441"/>
    </row>
    <row r="35" spans="1:6" x14ac:dyDescent="0.2">
      <c r="A35" s="441"/>
      <c r="B35" s="441"/>
      <c r="C35" s="441"/>
      <c r="D35" s="441"/>
      <c r="E35" s="441"/>
      <c r="F35" s="441"/>
    </row>
    <row r="36" spans="1:6" ht="8.1" customHeight="1" x14ac:dyDescent="0.2">
      <c r="A36" s="441"/>
      <c r="B36" s="441"/>
      <c r="C36" s="441"/>
      <c r="D36" s="441"/>
      <c r="E36" s="441"/>
      <c r="F36" s="441"/>
    </row>
    <row r="37" spans="1:6" ht="13.5" customHeight="1" x14ac:dyDescent="0.2">
      <c r="A37" s="441"/>
      <c r="B37" s="441"/>
      <c r="C37" s="441"/>
      <c r="D37" s="441"/>
      <c r="E37" s="441"/>
      <c r="F37" s="441"/>
    </row>
    <row r="38" spans="1:6" x14ac:dyDescent="0.2">
      <c r="A38" s="441"/>
      <c r="B38" s="441"/>
      <c r="C38" s="441"/>
      <c r="D38" s="441"/>
      <c r="E38" s="441"/>
      <c r="F38" s="441"/>
    </row>
    <row r="39" spans="1:6" x14ac:dyDescent="0.2">
      <c r="A39" s="441"/>
      <c r="B39" s="441"/>
      <c r="C39" s="441"/>
      <c r="D39" s="441"/>
      <c r="E39" s="441"/>
      <c r="F39" s="441"/>
    </row>
    <row r="40" spans="1:6" x14ac:dyDescent="0.2">
      <c r="A40" s="441"/>
      <c r="B40" s="441"/>
      <c r="C40" s="441"/>
      <c r="D40" s="441"/>
      <c r="E40" s="441"/>
      <c r="F40" s="441"/>
    </row>
    <row r="41" spans="1:6" x14ac:dyDescent="0.2">
      <c r="A41" s="441"/>
      <c r="B41" s="441"/>
      <c r="C41" s="441"/>
      <c r="D41" s="441"/>
      <c r="E41" s="441"/>
      <c r="F41" s="441"/>
    </row>
    <row r="42" spans="1:6" x14ac:dyDescent="0.2">
      <c r="A42" s="441"/>
      <c r="B42" s="441"/>
      <c r="C42" s="441"/>
      <c r="D42" s="441"/>
      <c r="E42" s="441"/>
      <c r="F42" s="441"/>
    </row>
    <row r="43" spans="1:6" ht="33" customHeight="1" x14ac:dyDescent="0.2">
      <c r="A43" s="441"/>
      <c r="B43" s="441"/>
      <c r="C43" s="441"/>
      <c r="D43" s="441"/>
      <c r="E43" s="441"/>
      <c r="F43" s="441"/>
    </row>
    <row r="44" spans="1:6" ht="16.5" customHeight="1" x14ac:dyDescent="0.2">
      <c r="A44" s="441"/>
      <c r="B44" s="441"/>
      <c r="C44" s="441"/>
      <c r="D44" s="441"/>
      <c r="E44" s="441"/>
      <c r="F44" s="441"/>
    </row>
    <row r="45" spans="1:6" x14ac:dyDescent="0.2">
      <c r="A45" s="441"/>
      <c r="B45" s="441"/>
      <c r="C45" s="441"/>
      <c r="D45" s="441"/>
      <c r="E45" s="441"/>
      <c r="F45" s="441"/>
    </row>
    <row r="46" spans="1:6" x14ac:dyDescent="0.2">
      <c r="A46" s="441"/>
      <c r="B46" s="441"/>
      <c r="C46" s="441"/>
      <c r="D46" s="441"/>
      <c r="E46" s="441"/>
      <c r="F46" s="441"/>
    </row>
    <row r="47" spans="1:6" x14ac:dyDescent="0.2">
      <c r="A47" s="441"/>
      <c r="B47" s="441"/>
      <c r="C47" s="441"/>
      <c r="D47" s="441"/>
      <c r="E47" s="441"/>
      <c r="F47" s="441"/>
    </row>
    <row r="48" spans="1:6" x14ac:dyDescent="0.2">
      <c r="A48" s="441"/>
      <c r="B48" s="441"/>
      <c r="C48" s="441"/>
      <c r="D48" s="441"/>
      <c r="E48" s="441"/>
      <c r="F48" s="441"/>
    </row>
    <row r="49" spans="1:6" x14ac:dyDescent="0.2">
      <c r="A49" s="441"/>
      <c r="B49" s="441"/>
      <c r="C49" s="441"/>
      <c r="D49" s="441"/>
      <c r="E49" s="441"/>
      <c r="F49" s="441"/>
    </row>
    <row r="50" spans="1:6" x14ac:dyDescent="0.2">
      <c r="A50" s="441"/>
      <c r="B50" s="441"/>
      <c r="C50" s="441"/>
      <c r="D50" s="441"/>
      <c r="E50" s="441"/>
      <c r="F50" s="441"/>
    </row>
    <row r="51" spans="1:6" x14ac:dyDescent="0.2">
      <c r="A51" s="441"/>
      <c r="B51" s="441"/>
      <c r="C51" s="441"/>
      <c r="D51" s="441"/>
      <c r="E51" s="441"/>
      <c r="F51" s="441"/>
    </row>
    <row r="52" spans="1:6" x14ac:dyDescent="0.2">
      <c r="A52" s="441"/>
      <c r="B52" s="441"/>
      <c r="C52" s="441"/>
      <c r="D52" s="441"/>
      <c r="E52" s="441"/>
      <c r="F52" s="441"/>
    </row>
    <row r="53" spans="1:6" x14ac:dyDescent="0.2">
      <c r="A53" s="441"/>
      <c r="B53" s="441"/>
      <c r="C53" s="441"/>
      <c r="D53" s="441"/>
      <c r="E53" s="441"/>
      <c r="F53" s="441"/>
    </row>
    <row r="54" spans="1:6" x14ac:dyDescent="0.2">
      <c r="A54" s="441"/>
      <c r="B54" s="441"/>
      <c r="C54" s="441"/>
      <c r="D54" s="441"/>
      <c r="E54" s="441"/>
      <c r="F54" s="441"/>
    </row>
    <row r="55" spans="1:6" x14ac:dyDescent="0.2">
      <c r="A55" s="441"/>
      <c r="B55" s="441"/>
      <c r="C55" s="441"/>
      <c r="D55" s="441"/>
      <c r="E55" s="441"/>
      <c r="F55" s="441"/>
    </row>
    <row r="56" spans="1:6" x14ac:dyDescent="0.2">
      <c r="A56" s="441"/>
      <c r="B56" s="441"/>
      <c r="C56" s="441"/>
      <c r="D56" s="441"/>
      <c r="E56" s="441"/>
      <c r="F56" s="441"/>
    </row>
    <row r="57" spans="1:6" x14ac:dyDescent="0.2">
      <c r="A57" s="441"/>
      <c r="B57" s="441"/>
      <c r="C57" s="441"/>
      <c r="D57" s="441"/>
      <c r="E57" s="441"/>
      <c r="F57" s="441"/>
    </row>
    <row r="58" spans="1:6" x14ac:dyDescent="0.2">
      <c r="A58" s="441"/>
      <c r="B58" s="441"/>
      <c r="C58" s="441"/>
      <c r="D58" s="441"/>
      <c r="E58" s="441"/>
      <c r="F58" s="441"/>
    </row>
    <row r="59" spans="1:6" x14ac:dyDescent="0.2">
      <c r="A59" s="441"/>
      <c r="B59" s="441"/>
      <c r="C59" s="441"/>
      <c r="D59" s="441"/>
      <c r="E59" s="441"/>
      <c r="F59" s="441"/>
    </row>
    <row r="60" spans="1:6" x14ac:dyDescent="0.2">
      <c r="A60" s="441"/>
      <c r="B60" s="441"/>
      <c r="C60" s="441"/>
      <c r="D60" s="441"/>
      <c r="E60" s="441"/>
      <c r="F60" s="441"/>
    </row>
    <row r="61" spans="1:6" x14ac:dyDescent="0.2">
      <c r="A61" s="441"/>
      <c r="B61" s="441"/>
      <c r="C61" s="441"/>
      <c r="D61" s="441"/>
      <c r="E61" s="441"/>
      <c r="F61" s="441"/>
    </row>
    <row r="62" spans="1:6" x14ac:dyDescent="0.2">
      <c r="A62" s="441"/>
      <c r="B62" s="441"/>
      <c r="C62" s="441"/>
      <c r="D62" s="441"/>
      <c r="E62" s="441"/>
      <c r="F62" s="441"/>
    </row>
    <row r="63" spans="1:6" x14ac:dyDescent="0.2">
      <c r="A63" s="441"/>
      <c r="B63" s="441"/>
      <c r="C63" s="441"/>
      <c r="D63" s="441"/>
      <c r="E63" s="441"/>
      <c r="F63" s="441"/>
    </row>
    <row r="64" spans="1:6" x14ac:dyDescent="0.2">
      <c r="A64" s="441"/>
      <c r="B64" s="441"/>
      <c r="C64" s="441"/>
      <c r="D64" s="441"/>
      <c r="E64" s="441"/>
      <c r="F64" s="441"/>
    </row>
    <row r="65" spans="1:6" x14ac:dyDescent="0.2">
      <c r="A65" s="441"/>
      <c r="B65" s="441"/>
      <c r="C65" s="441"/>
      <c r="D65" s="441"/>
      <c r="E65" s="441"/>
      <c r="F65" s="441"/>
    </row>
    <row r="66" spans="1:6" x14ac:dyDescent="0.2">
      <c r="A66" s="441"/>
      <c r="B66" s="441"/>
      <c r="C66" s="441"/>
      <c r="D66" s="441"/>
      <c r="E66" s="441"/>
      <c r="F66" s="441"/>
    </row>
    <row r="67" spans="1:6" x14ac:dyDescent="0.2">
      <c r="A67" s="441"/>
      <c r="B67" s="441"/>
      <c r="C67" s="441"/>
      <c r="D67" s="441"/>
      <c r="E67" s="441"/>
      <c r="F67" s="441"/>
    </row>
    <row r="68" spans="1:6" x14ac:dyDescent="0.2">
      <c r="A68" s="441"/>
      <c r="B68" s="441"/>
      <c r="C68" s="441"/>
      <c r="D68" s="441"/>
      <c r="E68" s="441"/>
      <c r="F68" s="441"/>
    </row>
    <row r="69" spans="1:6" x14ac:dyDescent="0.2">
      <c r="A69" s="441"/>
      <c r="B69" s="441"/>
      <c r="C69" s="441"/>
      <c r="D69" s="441"/>
      <c r="E69" s="441"/>
      <c r="F69" s="441"/>
    </row>
    <row r="70" spans="1:6" x14ac:dyDescent="0.2">
      <c r="A70" s="441"/>
      <c r="B70" s="441"/>
      <c r="C70" s="441"/>
      <c r="D70" s="441"/>
      <c r="E70" s="441"/>
      <c r="F70" s="441"/>
    </row>
    <row r="71" spans="1:6" x14ac:dyDescent="0.2">
      <c r="A71" s="441"/>
      <c r="B71" s="441"/>
      <c r="C71" s="441"/>
      <c r="D71" s="441"/>
      <c r="E71" s="441"/>
      <c r="F71" s="441"/>
    </row>
    <row r="72" spans="1:6" x14ac:dyDescent="0.2">
      <c r="A72" s="441"/>
      <c r="B72" s="441"/>
      <c r="C72" s="441"/>
      <c r="D72" s="441"/>
      <c r="E72" s="441"/>
      <c r="F72" s="441"/>
    </row>
    <row r="73" spans="1:6" x14ac:dyDescent="0.2">
      <c r="A73" s="441"/>
      <c r="B73" s="441"/>
      <c r="C73" s="441"/>
      <c r="D73" s="441"/>
      <c r="E73" s="441"/>
      <c r="F73" s="441"/>
    </row>
    <row r="74" spans="1:6" x14ac:dyDescent="0.2">
      <c r="A74" s="441"/>
      <c r="B74" s="441"/>
      <c r="C74" s="441"/>
      <c r="D74" s="441"/>
      <c r="E74" s="441"/>
      <c r="F74" s="441"/>
    </row>
    <row r="75" spans="1:6" x14ac:dyDescent="0.2">
      <c r="A75" s="441"/>
      <c r="B75" s="441"/>
      <c r="C75" s="441"/>
      <c r="D75" s="441"/>
      <c r="E75" s="441"/>
      <c r="F75" s="441"/>
    </row>
    <row r="76" spans="1:6" x14ac:dyDescent="0.2">
      <c r="A76" s="441"/>
      <c r="B76" s="441"/>
      <c r="C76" s="441"/>
      <c r="D76" s="441"/>
      <c r="E76" s="441"/>
      <c r="F76" s="441"/>
    </row>
    <row r="77" spans="1:6" x14ac:dyDescent="0.2">
      <c r="A77" s="441"/>
      <c r="B77" s="441"/>
      <c r="C77" s="441"/>
      <c r="D77" s="441"/>
      <c r="E77" s="441"/>
      <c r="F77" s="441"/>
    </row>
    <row r="78" spans="1:6" x14ac:dyDescent="0.2">
      <c r="A78" s="441"/>
      <c r="B78" s="441"/>
      <c r="C78" s="441"/>
      <c r="D78" s="441"/>
      <c r="E78" s="441"/>
      <c r="F78" s="441"/>
    </row>
    <row r="79" spans="1:6" x14ac:dyDescent="0.2">
      <c r="A79" s="441"/>
      <c r="B79" s="441"/>
      <c r="C79" s="441"/>
      <c r="D79" s="441"/>
      <c r="E79" s="441"/>
      <c r="F79" s="441"/>
    </row>
    <row r="80" spans="1:6" x14ac:dyDescent="0.2">
      <c r="A80" s="441"/>
      <c r="B80" s="441"/>
      <c r="C80" s="441"/>
      <c r="D80" s="441"/>
      <c r="E80" s="441"/>
      <c r="F80" s="441"/>
    </row>
    <row r="81" spans="1:6" x14ac:dyDescent="0.2">
      <c r="A81" s="441"/>
      <c r="B81" s="441"/>
      <c r="C81" s="441"/>
      <c r="D81" s="441"/>
      <c r="E81" s="441"/>
      <c r="F81" s="441"/>
    </row>
    <row r="82" spans="1:6" x14ac:dyDescent="0.2">
      <c r="A82" s="441"/>
      <c r="B82" s="441"/>
      <c r="C82" s="441"/>
      <c r="D82" s="441"/>
      <c r="E82" s="441"/>
      <c r="F82" s="441"/>
    </row>
    <row r="83" spans="1:6" x14ac:dyDescent="0.2">
      <c r="A83" s="441"/>
      <c r="B83" s="441"/>
      <c r="C83" s="441"/>
      <c r="D83" s="441"/>
      <c r="E83" s="441"/>
      <c r="F83" s="441"/>
    </row>
    <row r="84" spans="1:6" x14ac:dyDescent="0.2">
      <c r="A84" s="441"/>
      <c r="B84" s="441"/>
      <c r="C84" s="441"/>
      <c r="D84" s="441"/>
      <c r="E84" s="441"/>
      <c r="F84" s="441"/>
    </row>
    <row r="85" spans="1:6" x14ac:dyDescent="0.2">
      <c r="A85" s="441"/>
      <c r="B85" s="441"/>
      <c r="C85" s="441"/>
      <c r="D85" s="441"/>
      <c r="E85" s="441"/>
      <c r="F85" s="441"/>
    </row>
    <row r="86" spans="1:6" x14ac:dyDescent="0.2">
      <c r="A86" s="441"/>
      <c r="B86" s="441"/>
      <c r="C86" s="441"/>
      <c r="D86" s="441"/>
      <c r="E86" s="441"/>
      <c r="F86" s="441"/>
    </row>
    <row r="87" spans="1:6" x14ac:dyDescent="0.2">
      <c r="A87" s="441"/>
      <c r="B87" s="441"/>
      <c r="C87" s="441"/>
      <c r="D87" s="441"/>
      <c r="E87" s="441"/>
      <c r="F87" s="441"/>
    </row>
    <row r="88" spans="1:6" x14ac:dyDescent="0.2">
      <c r="A88" s="441"/>
      <c r="B88" s="441"/>
      <c r="C88" s="441"/>
      <c r="D88" s="441"/>
      <c r="E88" s="441"/>
      <c r="F88" s="441"/>
    </row>
    <row r="89" spans="1:6" x14ac:dyDescent="0.2">
      <c r="A89" s="441"/>
      <c r="B89" s="441"/>
      <c r="C89" s="441"/>
      <c r="D89" s="441"/>
      <c r="E89" s="441"/>
      <c r="F89" s="441"/>
    </row>
    <row r="90" spans="1:6" x14ac:dyDescent="0.2">
      <c r="A90" s="441"/>
      <c r="B90" s="441"/>
      <c r="C90" s="441"/>
      <c r="D90" s="441"/>
      <c r="E90" s="441"/>
      <c r="F90" s="441"/>
    </row>
    <row r="91" spans="1:6" x14ac:dyDescent="0.2">
      <c r="A91" s="441"/>
      <c r="B91" s="441"/>
      <c r="C91" s="441"/>
      <c r="D91" s="441"/>
      <c r="E91" s="441"/>
      <c r="F91" s="441"/>
    </row>
    <row r="92" spans="1:6" x14ac:dyDescent="0.2">
      <c r="A92" s="441"/>
      <c r="B92" s="441"/>
      <c r="C92" s="441"/>
      <c r="D92" s="441"/>
      <c r="E92" s="441"/>
      <c r="F92" s="441"/>
    </row>
    <row r="93" spans="1:6" x14ac:dyDescent="0.2">
      <c r="A93" s="441"/>
      <c r="B93" s="441"/>
      <c r="C93" s="441"/>
      <c r="D93" s="441"/>
      <c r="E93" s="441"/>
      <c r="F93" s="441"/>
    </row>
    <row r="94" spans="1:6" x14ac:dyDescent="0.2">
      <c r="A94" s="441"/>
      <c r="B94" s="441"/>
      <c r="C94" s="441"/>
      <c r="D94" s="441"/>
      <c r="E94" s="441"/>
      <c r="F94" s="441"/>
    </row>
    <row r="95" spans="1:6" x14ac:dyDescent="0.2">
      <c r="A95" s="441"/>
      <c r="B95" s="441"/>
      <c r="C95" s="441"/>
      <c r="D95" s="441"/>
      <c r="E95" s="441"/>
      <c r="F95" s="441"/>
    </row>
    <row r="96" spans="1:6" x14ac:dyDescent="0.2">
      <c r="A96" s="441"/>
      <c r="B96" s="441"/>
      <c r="C96" s="441"/>
      <c r="D96" s="441"/>
      <c r="E96" s="441"/>
      <c r="F96" s="441"/>
    </row>
    <row r="97" spans="1:6" x14ac:dyDescent="0.2">
      <c r="A97" s="441"/>
      <c r="B97" s="441"/>
      <c r="C97" s="441"/>
      <c r="D97" s="441"/>
      <c r="E97" s="441"/>
      <c r="F97" s="441"/>
    </row>
    <row r="98" spans="1:6" x14ac:dyDescent="0.2">
      <c r="A98" s="441"/>
      <c r="B98" s="441"/>
      <c r="C98" s="441"/>
      <c r="D98" s="441"/>
      <c r="E98" s="441"/>
      <c r="F98" s="441"/>
    </row>
    <row r="99" spans="1:6" x14ac:dyDescent="0.2">
      <c r="A99" s="441"/>
      <c r="B99" s="441"/>
      <c r="C99" s="441"/>
      <c r="D99" s="441"/>
      <c r="E99" s="441"/>
      <c r="F99" s="441"/>
    </row>
    <row r="100" spans="1:6" x14ac:dyDescent="0.2">
      <c r="A100" s="441"/>
      <c r="B100" s="441"/>
      <c r="C100" s="441"/>
      <c r="D100" s="441"/>
      <c r="E100" s="441"/>
      <c r="F100" s="441"/>
    </row>
    <row r="101" spans="1:6" x14ac:dyDescent="0.2">
      <c r="A101" s="441"/>
      <c r="B101" s="441"/>
      <c r="C101" s="441"/>
      <c r="D101" s="441"/>
      <c r="E101" s="441"/>
      <c r="F101" s="441"/>
    </row>
    <row r="102" spans="1:6" x14ac:dyDescent="0.2">
      <c r="A102" s="441"/>
      <c r="B102" s="441"/>
      <c r="C102" s="441"/>
      <c r="D102" s="441"/>
      <c r="E102" s="441"/>
      <c r="F102" s="441"/>
    </row>
    <row r="103" spans="1:6" x14ac:dyDescent="0.2">
      <c r="A103" s="441"/>
      <c r="B103" s="441"/>
      <c r="C103" s="441"/>
      <c r="D103" s="441"/>
      <c r="E103" s="441"/>
      <c r="F103" s="441"/>
    </row>
    <row r="104" spans="1:6" x14ac:dyDescent="0.2">
      <c r="A104" s="441"/>
      <c r="B104" s="441"/>
      <c r="C104" s="441"/>
      <c r="D104" s="441"/>
      <c r="E104" s="441"/>
      <c r="F104" s="441"/>
    </row>
    <row r="105" spans="1:6" x14ac:dyDescent="0.2">
      <c r="A105" s="441"/>
      <c r="B105" s="441"/>
      <c r="C105" s="441"/>
      <c r="D105" s="441"/>
      <c r="E105" s="441"/>
      <c r="F105" s="441"/>
    </row>
    <row r="106" spans="1:6" x14ac:dyDescent="0.2">
      <c r="A106" s="441"/>
      <c r="B106" s="441"/>
      <c r="C106" s="441"/>
      <c r="D106" s="441"/>
      <c r="E106" s="441"/>
      <c r="F106" s="441"/>
    </row>
    <row r="107" spans="1:6" x14ac:dyDescent="0.2">
      <c r="A107" s="441"/>
      <c r="B107" s="441"/>
      <c r="C107" s="441"/>
      <c r="D107" s="441"/>
      <c r="E107" s="441"/>
      <c r="F107" s="441"/>
    </row>
    <row r="108" spans="1:6" x14ac:dyDescent="0.2">
      <c r="A108" s="441"/>
      <c r="B108" s="441"/>
      <c r="C108" s="441"/>
      <c r="D108" s="441"/>
      <c r="E108" s="441"/>
      <c r="F108" s="441"/>
    </row>
    <row r="109" spans="1:6" x14ac:dyDescent="0.2">
      <c r="A109" s="441"/>
      <c r="B109" s="441"/>
      <c r="C109" s="441"/>
      <c r="D109" s="441"/>
      <c r="E109" s="441"/>
      <c r="F109" s="441"/>
    </row>
    <row r="110" spans="1:6" x14ac:dyDescent="0.2">
      <c r="A110" s="441"/>
      <c r="B110" s="441"/>
      <c r="C110" s="441"/>
      <c r="D110" s="441"/>
      <c r="E110" s="441"/>
      <c r="F110" s="441"/>
    </row>
    <row r="111" spans="1:6" x14ac:dyDescent="0.2">
      <c r="A111" s="441"/>
      <c r="B111" s="441"/>
      <c r="C111" s="441"/>
      <c r="D111" s="441"/>
      <c r="E111" s="441"/>
      <c r="F111" s="441"/>
    </row>
    <row r="112" spans="1:6" x14ac:dyDescent="0.2">
      <c r="A112" s="441"/>
      <c r="B112" s="441"/>
      <c r="C112" s="441"/>
      <c r="D112" s="441"/>
      <c r="E112" s="441"/>
      <c r="F112" s="441"/>
    </row>
    <row r="113" spans="1:6" x14ac:dyDescent="0.2">
      <c r="A113" s="441"/>
      <c r="B113" s="441"/>
      <c r="C113" s="441"/>
      <c r="D113" s="441"/>
      <c r="E113" s="441"/>
      <c r="F113" s="441"/>
    </row>
    <row r="114" spans="1:6" x14ac:dyDescent="0.2">
      <c r="A114" s="441"/>
      <c r="B114" s="441"/>
      <c r="C114" s="441"/>
      <c r="D114" s="441"/>
      <c r="E114" s="441"/>
      <c r="F114" s="441"/>
    </row>
    <row r="115" spans="1:6" x14ac:dyDescent="0.2">
      <c r="A115" s="441"/>
      <c r="B115" s="441"/>
      <c r="C115" s="441"/>
      <c r="D115" s="441"/>
      <c r="E115" s="441"/>
      <c r="F115" s="441"/>
    </row>
    <row r="116" spans="1:6" x14ac:dyDescent="0.2">
      <c r="A116" s="441"/>
      <c r="B116" s="441"/>
      <c r="C116" s="441"/>
      <c r="D116" s="441"/>
      <c r="E116" s="441"/>
      <c r="F116" s="441"/>
    </row>
    <row r="117" spans="1:6" x14ac:dyDescent="0.2">
      <c r="A117" s="441"/>
      <c r="B117" s="441"/>
      <c r="C117" s="441"/>
      <c r="D117" s="441"/>
      <c r="E117" s="441"/>
      <c r="F117" s="441"/>
    </row>
    <row r="118" spans="1:6" x14ac:dyDescent="0.2">
      <c r="A118" s="441"/>
      <c r="B118" s="441"/>
      <c r="C118" s="441"/>
      <c r="D118" s="441"/>
      <c r="E118" s="441"/>
      <c r="F118" s="441"/>
    </row>
    <row r="119" spans="1:6" x14ac:dyDescent="0.2">
      <c r="A119" s="441"/>
      <c r="B119" s="441"/>
      <c r="C119" s="441"/>
      <c r="D119" s="441"/>
      <c r="E119" s="441"/>
      <c r="F119" s="441"/>
    </row>
    <row r="120" spans="1:6" x14ac:dyDescent="0.2">
      <c r="A120" s="441"/>
      <c r="B120" s="441"/>
      <c r="C120" s="441"/>
      <c r="D120" s="441"/>
      <c r="E120" s="441"/>
      <c r="F120" s="441"/>
    </row>
    <row r="121" spans="1:6" x14ac:dyDescent="0.2">
      <c r="A121" s="441"/>
      <c r="B121" s="441"/>
      <c r="C121" s="441"/>
      <c r="D121" s="441"/>
      <c r="E121" s="441"/>
      <c r="F121" s="441"/>
    </row>
    <row r="122" spans="1:6" x14ac:dyDescent="0.2">
      <c r="A122" s="441"/>
      <c r="B122" s="441"/>
      <c r="C122" s="441"/>
      <c r="D122" s="441"/>
      <c r="E122" s="441"/>
      <c r="F122" s="441"/>
    </row>
    <row r="123" spans="1:6" x14ac:dyDescent="0.2">
      <c r="A123" s="441"/>
      <c r="B123" s="441"/>
      <c r="C123" s="441"/>
      <c r="D123" s="441"/>
      <c r="E123" s="441"/>
      <c r="F123" s="441"/>
    </row>
    <row r="124" spans="1:6" x14ac:dyDescent="0.2">
      <c r="A124" s="441"/>
      <c r="B124" s="441"/>
      <c r="C124" s="441"/>
      <c r="D124" s="441"/>
      <c r="E124" s="441"/>
      <c r="F124" s="441"/>
    </row>
    <row r="125" spans="1:6" x14ac:dyDescent="0.2">
      <c r="A125" s="441"/>
      <c r="B125" s="441"/>
      <c r="C125" s="441"/>
      <c r="D125" s="441"/>
      <c r="E125" s="441"/>
      <c r="F125" s="441"/>
    </row>
    <row r="126" spans="1:6" x14ac:dyDescent="0.2">
      <c r="A126" s="441"/>
      <c r="B126" s="441"/>
      <c r="C126" s="441"/>
      <c r="D126" s="441"/>
      <c r="E126" s="441"/>
      <c r="F126" s="441"/>
    </row>
    <row r="127" spans="1:6" x14ac:dyDescent="0.2">
      <c r="A127" s="441"/>
      <c r="B127" s="441"/>
      <c r="C127" s="441"/>
      <c r="D127" s="441"/>
      <c r="E127" s="441"/>
      <c r="F127" s="441"/>
    </row>
    <row r="128" spans="1:6" x14ac:dyDescent="0.2">
      <c r="A128" s="441"/>
      <c r="B128" s="441"/>
      <c r="C128" s="441"/>
      <c r="D128" s="441"/>
      <c r="E128" s="441"/>
      <c r="F128" s="441"/>
    </row>
    <row r="129" spans="1:6" x14ac:dyDescent="0.2">
      <c r="A129" s="441"/>
      <c r="B129" s="441"/>
      <c r="C129" s="441"/>
      <c r="D129" s="441"/>
      <c r="E129" s="441"/>
      <c r="F129" s="441"/>
    </row>
    <row r="130" spans="1:6" x14ac:dyDescent="0.2">
      <c r="A130" s="441"/>
      <c r="B130" s="441"/>
      <c r="C130" s="441"/>
      <c r="D130" s="441"/>
      <c r="E130" s="441"/>
      <c r="F130" s="441"/>
    </row>
    <row r="131" spans="1:6" x14ac:dyDescent="0.2">
      <c r="A131" s="441"/>
      <c r="B131" s="441"/>
      <c r="C131" s="441"/>
      <c r="D131" s="441"/>
      <c r="E131" s="441"/>
      <c r="F131" s="441"/>
    </row>
    <row r="132" spans="1:6" x14ac:dyDescent="0.2">
      <c r="A132" s="441"/>
      <c r="B132" s="441"/>
      <c r="C132" s="441"/>
      <c r="D132" s="441"/>
      <c r="E132" s="441"/>
      <c r="F132" s="441"/>
    </row>
    <row r="133" spans="1:6" x14ac:dyDescent="0.2">
      <c r="A133" s="441"/>
      <c r="B133" s="441"/>
      <c r="C133" s="441"/>
      <c r="D133" s="441"/>
      <c r="E133" s="441"/>
      <c r="F133" s="441"/>
    </row>
    <row r="134" spans="1:6" x14ac:dyDescent="0.2">
      <c r="A134" s="441"/>
      <c r="B134" s="441"/>
      <c r="C134" s="441"/>
      <c r="D134" s="441"/>
      <c r="E134" s="441"/>
      <c r="F134" s="441"/>
    </row>
    <row r="135" spans="1:6" x14ac:dyDescent="0.2">
      <c r="A135" s="441"/>
      <c r="B135" s="441"/>
      <c r="C135" s="441"/>
      <c r="D135" s="441"/>
      <c r="E135" s="441"/>
      <c r="F135" s="441"/>
    </row>
    <row r="136" spans="1:6" x14ac:dyDescent="0.2">
      <c r="A136" s="441"/>
      <c r="B136" s="441"/>
      <c r="C136" s="441"/>
      <c r="D136" s="441"/>
      <c r="E136" s="441"/>
      <c r="F136" s="441"/>
    </row>
    <row r="137" spans="1:6" x14ac:dyDescent="0.2">
      <c r="A137" s="441"/>
      <c r="B137" s="441"/>
      <c r="C137" s="441"/>
      <c r="D137" s="441"/>
      <c r="E137" s="441"/>
      <c r="F137" s="441"/>
    </row>
    <row r="138" spans="1:6" x14ac:dyDescent="0.2">
      <c r="A138" s="441"/>
      <c r="B138" s="441"/>
      <c r="C138" s="441"/>
      <c r="D138" s="441"/>
      <c r="E138" s="441"/>
      <c r="F138" s="441"/>
    </row>
    <row r="139" spans="1:6" x14ac:dyDescent="0.2">
      <c r="A139" s="441"/>
      <c r="B139" s="441"/>
      <c r="C139" s="441"/>
      <c r="D139" s="441"/>
      <c r="E139" s="441"/>
      <c r="F139" s="441"/>
    </row>
    <row r="140" spans="1:6" x14ac:dyDescent="0.2">
      <c r="A140" s="441"/>
      <c r="B140" s="441"/>
      <c r="C140" s="441"/>
      <c r="D140" s="441"/>
      <c r="E140" s="441"/>
      <c r="F140" s="441"/>
    </row>
    <row r="141" spans="1:6" x14ac:dyDescent="0.2">
      <c r="A141" s="441"/>
      <c r="B141" s="441"/>
      <c r="C141" s="441"/>
      <c r="D141" s="441"/>
      <c r="E141" s="441"/>
      <c r="F141" s="441"/>
    </row>
    <row r="142" spans="1:6" x14ac:dyDescent="0.2">
      <c r="A142" s="441"/>
      <c r="B142" s="441"/>
      <c r="C142" s="441"/>
      <c r="D142" s="441"/>
      <c r="E142" s="441"/>
      <c r="F142" s="441"/>
    </row>
    <row r="143" spans="1:6" x14ac:dyDescent="0.2">
      <c r="A143" s="441"/>
      <c r="B143" s="441"/>
      <c r="C143" s="441"/>
      <c r="D143" s="441"/>
      <c r="E143" s="441"/>
      <c r="F143" s="441"/>
    </row>
    <row r="144" spans="1:6" x14ac:dyDescent="0.2">
      <c r="A144" s="441"/>
      <c r="B144" s="441"/>
      <c r="C144" s="441"/>
      <c r="D144" s="441"/>
      <c r="E144" s="441"/>
      <c r="F144" s="441"/>
    </row>
    <row r="145" spans="1:6" x14ac:dyDescent="0.2">
      <c r="A145" s="441"/>
      <c r="B145" s="441"/>
      <c r="C145" s="441"/>
      <c r="D145" s="441"/>
      <c r="E145" s="441"/>
      <c r="F145" s="441"/>
    </row>
    <row r="146" spans="1:6" x14ac:dyDescent="0.2">
      <c r="A146" s="441"/>
      <c r="B146" s="441"/>
      <c r="C146" s="441"/>
      <c r="D146" s="441"/>
      <c r="E146" s="441"/>
      <c r="F146" s="441"/>
    </row>
    <row r="147" spans="1:6" x14ac:dyDescent="0.2">
      <c r="A147" s="441"/>
      <c r="B147" s="441"/>
      <c r="C147" s="441"/>
      <c r="D147" s="441"/>
      <c r="E147" s="441"/>
      <c r="F147" s="441"/>
    </row>
    <row r="148" spans="1:6" x14ac:dyDescent="0.2">
      <c r="A148" s="441"/>
      <c r="B148" s="441"/>
      <c r="C148" s="441"/>
      <c r="D148" s="441"/>
      <c r="E148" s="441"/>
      <c r="F148" s="441"/>
    </row>
    <row r="149" spans="1:6" x14ac:dyDescent="0.2">
      <c r="A149" s="441"/>
      <c r="B149" s="441"/>
      <c r="C149" s="441"/>
      <c r="D149" s="441"/>
      <c r="E149" s="441"/>
      <c r="F149" s="441"/>
    </row>
    <row r="150" spans="1:6" x14ac:dyDescent="0.2">
      <c r="A150" s="441"/>
      <c r="B150" s="441"/>
      <c r="C150" s="441"/>
      <c r="D150" s="441"/>
      <c r="E150" s="441"/>
      <c r="F150" s="441"/>
    </row>
    <row r="151" spans="1:6" x14ac:dyDescent="0.2">
      <c r="A151" s="441"/>
      <c r="B151" s="441"/>
      <c r="C151" s="441"/>
      <c r="D151" s="441"/>
      <c r="E151" s="441"/>
      <c r="F151" s="441"/>
    </row>
    <row r="152" spans="1:6" x14ac:dyDescent="0.2">
      <c r="A152" s="441"/>
      <c r="B152" s="441"/>
      <c r="C152" s="441"/>
      <c r="D152" s="441"/>
      <c r="E152" s="441"/>
      <c r="F152" s="441"/>
    </row>
    <row r="153" spans="1:6" x14ac:dyDescent="0.2">
      <c r="A153" s="441"/>
      <c r="B153" s="441"/>
      <c r="C153" s="441"/>
      <c r="D153" s="441"/>
      <c r="E153" s="441"/>
      <c r="F153" s="441"/>
    </row>
    <row r="154" spans="1:6" x14ac:dyDescent="0.2">
      <c r="A154" s="441"/>
      <c r="B154" s="441"/>
      <c r="C154" s="441"/>
      <c r="D154" s="441"/>
      <c r="E154" s="441"/>
      <c r="F154" s="441"/>
    </row>
    <row r="155" spans="1:6" x14ac:dyDescent="0.2">
      <c r="A155" s="441"/>
      <c r="B155" s="441"/>
      <c r="C155" s="441"/>
      <c r="D155" s="441"/>
      <c r="E155" s="441"/>
      <c r="F155" s="441"/>
    </row>
    <row r="156" spans="1:6" x14ac:dyDescent="0.2">
      <c r="A156" s="441"/>
      <c r="B156" s="441"/>
      <c r="C156" s="441"/>
      <c r="D156" s="441"/>
      <c r="E156" s="441"/>
      <c r="F156" s="441"/>
    </row>
    <row r="157" spans="1:6" x14ac:dyDescent="0.2">
      <c r="A157" s="441"/>
      <c r="B157" s="441"/>
      <c r="C157" s="441"/>
      <c r="D157" s="441"/>
      <c r="E157" s="441"/>
      <c r="F157" s="441"/>
    </row>
    <row r="158" spans="1:6" x14ac:dyDescent="0.2">
      <c r="A158" s="441"/>
      <c r="B158" s="441"/>
      <c r="C158" s="441"/>
      <c r="D158" s="441"/>
      <c r="E158" s="441"/>
      <c r="F158" s="441"/>
    </row>
    <row r="159" spans="1:6" x14ac:dyDescent="0.2">
      <c r="A159" s="441"/>
      <c r="B159" s="441"/>
      <c r="C159" s="441"/>
      <c r="D159" s="441"/>
      <c r="E159" s="441"/>
      <c r="F159" s="441"/>
    </row>
    <row r="160" spans="1:6" x14ac:dyDescent="0.2">
      <c r="A160" s="441"/>
      <c r="B160" s="441"/>
      <c r="C160" s="441"/>
      <c r="D160" s="441"/>
      <c r="E160" s="441"/>
      <c r="F160" s="441"/>
    </row>
    <row r="161" spans="1:6" x14ac:dyDescent="0.2">
      <c r="A161" s="441"/>
      <c r="B161" s="441"/>
      <c r="C161" s="441"/>
      <c r="D161" s="441"/>
      <c r="E161" s="441"/>
      <c r="F161" s="441"/>
    </row>
    <row r="162" spans="1:6" x14ac:dyDescent="0.2">
      <c r="A162" s="441"/>
      <c r="B162" s="441"/>
      <c r="C162" s="441"/>
      <c r="D162" s="441"/>
      <c r="E162" s="441"/>
      <c r="F162" s="441"/>
    </row>
    <row r="163" spans="1:6" x14ac:dyDescent="0.2">
      <c r="A163" s="441"/>
      <c r="B163" s="441"/>
      <c r="C163" s="441"/>
      <c r="D163" s="441"/>
      <c r="E163" s="441"/>
      <c r="F163" s="441"/>
    </row>
    <row r="164" spans="1:6" x14ac:dyDescent="0.2">
      <c r="A164" s="441"/>
      <c r="B164" s="441"/>
      <c r="C164" s="441"/>
      <c r="D164" s="441"/>
      <c r="E164" s="441"/>
      <c r="F164" s="441"/>
    </row>
    <row r="165" spans="1:6" x14ac:dyDescent="0.2">
      <c r="A165" s="441"/>
      <c r="B165" s="441"/>
      <c r="C165" s="441"/>
      <c r="D165" s="441"/>
      <c r="E165" s="441"/>
      <c r="F165" s="441"/>
    </row>
    <row r="166" spans="1:6" x14ac:dyDescent="0.2">
      <c r="A166" s="441"/>
      <c r="B166" s="441"/>
      <c r="C166" s="441"/>
      <c r="D166" s="441"/>
      <c r="E166" s="441"/>
      <c r="F166" s="441"/>
    </row>
    <row r="167" spans="1:6" x14ac:dyDescent="0.2">
      <c r="A167" s="441"/>
      <c r="B167" s="441"/>
      <c r="C167" s="441"/>
      <c r="D167" s="441"/>
      <c r="E167" s="441"/>
      <c r="F167" s="441"/>
    </row>
    <row r="168" spans="1:6" x14ac:dyDescent="0.2">
      <c r="A168" s="441"/>
      <c r="B168" s="441"/>
      <c r="C168" s="441"/>
      <c r="D168" s="441"/>
      <c r="E168" s="441"/>
      <c r="F168" s="441"/>
    </row>
    <row r="169" spans="1:6" x14ac:dyDescent="0.2">
      <c r="A169" s="441"/>
      <c r="B169" s="441"/>
      <c r="C169" s="441"/>
      <c r="D169" s="441"/>
      <c r="E169" s="441"/>
      <c r="F169" s="441"/>
    </row>
    <row r="170" spans="1:6" x14ac:dyDescent="0.2">
      <c r="A170" s="441"/>
      <c r="B170" s="441"/>
      <c r="C170" s="441"/>
      <c r="D170" s="441"/>
      <c r="E170" s="441"/>
      <c r="F170" s="441"/>
    </row>
    <row r="171" spans="1:6" x14ac:dyDescent="0.2">
      <c r="A171" s="441"/>
      <c r="B171" s="441"/>
      <c r="C171" s="441"/>
      <c r="D171" s="441"/>
      <c r="E171" s="441"/>
      <c r="F171" s="441"/>
    </row>
    <row r="172" spans="1:6" x14ac:dyDescent="0.2">
      <c r="A172" s="441"/>
      <c r="B172" s="441"/>
      <c r="C172" s="441"/>
      <c r="D172" s="441"/>
      <c r="E172" s="441"/>
      <c r="F172" s="441"/>
    </row>
    <row r="173" spans="1:6" x14ac:dyDescent="0.2">
      <c r="A173" s="441"/>
      <c r="B173" s="441"/>
      <c r="C173" s="441"/>
      <c r="D173" s="441"/>
      <c r="E173" s="441"/>
      <c r="F173" s="441"/>
    </row>
    <row r="174" spans="1:6" x14ac:dyDescent="0.2">
      <c r="A174" s="441"/>
      <c r="B174" s="441"/>
      <c r="C174" s="441"/>
      <c r="D174" s="441"/>
      <c r="E174" s="441"/>
      <c r="F174" s="441"/>
    </row>
    <row r="175" spans="1:6" x14ac:dyDescent="0.2">
      <c r="A175" s="441"/>
      <c r="B175" s="441"/>
      <c r="C175" s="441"/>
      <c r="D175" s="441"/>
      <c r="E175" s="441"/>
      <c r="F175" s="441"/>
    </row>
    <row r="176" spans="1:6" x14ac:dyDescent="0.2">
      <c r="A176" s="441"/>
      <c r="B176" s="441"/>
      <c r="C176" s="441"/>
      <c r="D176" s="441"/>
      <c r="E176" s="441"/>
      <c r="F176" s="441"/>
    </row>
    <row r="177" spans="1:6" x14ac:dyDescent="0.2">
      <c r="A177" s="441"/>
      <c r="B177" s="441"/>
      <c r="C177" s="441"/>
      <c r="D177" s="441"/>
      <c r="E177" s="441"/>
      <c r="F177" s="441"/>
    </row>
    <row r="178" spans="1:6" x14ac:dyDescent="0.2">
      <c r="A178" s="441"/>
      <c r="B178" s="441"/>
      <c r="C178" s="441"/>
      <c r="D178" s="441"/>
      <c r="E178" s="441"/>
      <c r="F178" s="441"/>
    </row>
    <row r="179" spans="1:6" x14ac:dyDescent="0.2">
      <c r="A179" s="441"/>
      <c r="B179" s="441"/>
      <c r="C179" s="441"/>
      <c r="D179" s="441"/>
      <c r="E179" s="441"/>
      <c r="F179" s="441"/>
    </row>
    <row r="180" spans="1:6" x14ac:dyDescent="0.2">
      <c r="A180" s="441"/>
      <c r="B180" s="441"/>
      <c r="C180" s="441"/>
      <c r="D180" s="441"/>
      <c r="E180" s="441"/>
      <c r="F180" s="441"/>
    </row>
    <row r="181" spans="1:6" x14ac:dyDescent="0.2">
      <c r="A181" s="441"/>
      <c r="B181" s="441"/>
      <c r="C181" s="441"/>
      <c r="D181" s="441"/>
      <c r="E181" s="441"/>
      <c r="F181" s="441"/>
    </row>
    <row r="182" spans="1:6" x14ac:dyDescent="0.2">
      <c r="A182" s="441"/>
      <c r="B182" s="441"/>
      <c r="C182" s="441"/>
      <c r="D182" s="441"/>
      <c r="E182" s="441"/>
      <c r="F182" s="441"/>
    </row>
    <row r="183" spans="1:6" x14ac:dyDescent="0.2">
      <c r="A183" s="441"/>
      <c r="B183" s="441"/>
      <c r="C183" s="441"/>
      <c r="D183" s="441"/>
      <c r="E183" s="441"/>
      <c r="F183" s="441"/>
    </row>
    <row r="184" spans="1:6" x14ac:dyDescent="0.2">
      <c r="A184" s="441"/>
      <c r="B184" s="441"/>
      <c r="C184" s="441"/>
      <c r="D184" s="441"/>
      <c r="E184" s="441"/>
      <c r="F184" s="441"/>
    </row>
    <row r="185" spans="1:6" x14ac:dyDescent="0.2">
      <c r="A185" s="441"/>
      <c r="B185" s="441"/>
      <c r="C185" s="441"/>
      <c r="D185" s="441"/>
      <c r="E185" s="441"/>
      <c r="F185" s="441"/>
    </row>
    <row r="186" spans="1:6" x14ac:dyDescent="0.2">
      <c r="A186" s="441"/>
      <c r="B186" s="441"/>
      <c r="C186" s="441"/>
      <c r="D186" s="441"/>
      <c r="E186" s="441"/>
      <c r="F186" s="441"/>
    </row>
    <row r="187" spans="1:6" x14ac:dyDescent="0.2">
      <c r="A187" s="441"/>
      <c r="B187" s="441"/>
      <c r="C187" s="441"/>
      <c r="D187" s="441"/>
      <c r="E187" s="441"/>
      <c r="F187" s="441"/>
    </row>
    <row r="188" spans="1:6" x14ac:dyDescent="0.2">
      <c r="A188" s="441"/>
      <c r="B188" s="441"/>
      <c r="C188" s="441"/>
      <c r="D188" s="441"/>
      <c r="E188" s="441"/>
      <c r="F188" s="441"/>
    </row>
    <row r="189" spans="1:6" x14ac:dyDescent="0.2">
      <c r="A189" s="441"/>
      <c r="B189" s="441"/>
      <c r="C189" s="441"/>
      <c r="D189" s="441"/>
      <c r="E189" s="441"/>
      <c r="F189" s="441"/>
    </row>
    <row r="190" spans="1:6" x14ac:dyDescent="0.2">
      <c r="A190" s="441"/>
      <c r="B190" s="441"/>
      <c r="C190" s="441"/>
      <c r="D190" s="441"/>
      <c r="E190" s="441"/>
      <c r="F190" s="441"/>
    </row>
    <row r="191" spans="1:6" x14ac:dyDescent="0.2">
      <c r="A191" s="441"/>
      <c r="B191" s="441"/>
      <c r="C191" s="441"/>
      <c r="D191" s="441"/>
      <c r="E191" s="441"/>
      <c r="F191" s="441"/>
    </row>
    <row r="192" spans="1:6" x14ac:dyDescent="0.2">
      <c r="A192" s="441"/>
      <c r="B192" s="441"/>
      <c r="C192" s="441"/>
      <c r="D192" s="441"/>
      <c r="E192" s="441"/>
      <c r="F192" s="441"/>
    </row>
    <row r="193" spans="1:6" x14ac:dyDescent="0.2">
      <c r="A193" s="441"/>
      <c r="B193" s="441"/>
      <c r="C193" s="441"/>
      <c r="D193" s="441"/>
      <c r="E193" s="441"/>
      <c r="F193" s="441"/>
    </row>
    <row r="194" spans="1:6" x14ac:dyDescent="0.2">
      <c r="A194" s="441"/>
      <c r="B194" s="441"/>
      <c r="C194" s="441"/>
      <c r="D194" s="441"/>
      <c r="E194" s="441"/>
      <c r="F194" s="441"/>
    </row>
    <row r="195" spans="1:6" x14ac:dyDescent="0.2">
      <c r="A195" s="441"/>
      <c r="B195" s="441"/>
      <c r="C195" s="441"/>
      <c r="D195" s="441"/>
      <c r="E195" s="441"/>
      <c r="F195" s="441"/>
    </row>
    <row r="196" spans="1:6" x14ac:dyDescent="0.2">
      <c r="A196" s="441"/>
      <c r="B196" s="441"/>
      <c r="C196" s="441"/>
      <c r="D196" s="441"/>
      <c r="E196" s="441"/>
      <c r="F196" s="441"/>
    </row>
    <row r="197" spans="1:6" x14ac:dyDescent="0.2">
      <c r="A197" s="441"/>
      <c r="B197" s="441"/>
      <c r="C197" s="441"/>
      <c r="D197" s="441"/>
      <c r="E197" s="441"/>
      <c r="F197" s="441"/>
    </row>
    <row r="198" spans="1:6" x14ac:dyDescent="0.2">
      <c r="A198" s="441"/>
      <c r="B198" s="441"/>
      <c r="C198" s="441"/>
      <c r="D198" s="441"/>
      <c r="E198" s="441"/>
      <c r="F198" s="441"/>
    </row>
    <row r="199" spans="1:6" x14ac:dyDescent="0.2">
      <c r="A199" s="441"/>
      <c r="B199" s="441"/>
      <c r="C199" s="441"/>
      <c r="D199" s="441"/>
      <c r="E199" s="441"/>
      <c r="F199" s="441"/>
    </row>
    <row r="200" spans="1:6" x14ac:dyDescent="0.2">
      <c r="A200" s="441"/>
      <c r="B200" s="441"/>
      <c r="C200" s="441"/>
      <c r="D200" s="441"/>
      <c r="E200" s="441"/>
      <c r="F200" s="441"/>
    </row>
    <row r="201" spans="1:6" x14ac:dyDescent="0.2">
      <c r="A201" s="441"/>
      <c r="B201" s="441"/>
      <c r="C201" s="441"/>
      <c r="D201" s="441"/>
      <c r="E201" s="441"/>
      <c r="F201" s="441"/>
    </row>
    <row r="202" spans="1:6" x14ac:dyDescent="0.2">
      <c r="A202" s="441"/>
      <c r="B202" s="441"/>
      <c r="C202" s="441"/>
      <c r="D202" s="441"/>
      <c r="E202" s="441"/>
      <c r="F202" s="441"/>
    </row>
    <row r="203" spans="1:6" x14ac:dyDescent="0.2">
      <c r="A203" s="441"/>
      <c r="B203" s="441"/>
      <c r="C203" s="441"/>
      <c r="D203" s="441"/>
      <c r="E203" s="441"/>
      <c r="F203" s="441"/>
    </row>
    <row r="204" spans="1:6" x14ac:dyDescent="0.2">
      <c r="A204" s="441"/>
      <c r="B204" s="441"/>
      <c r="C204" s="441"/>
      <c r="D204" s="441"/>
      <c r="E204" s="441"/>
      <c r="F204" s="441"/>
    </row>
    <row r="205" spans="1:6" x14ac:dyDescent="0.2">
      <c r="A205" s="441"/>
      <c r="B205" s="441"/>
      <c r="C205" s="441"/>
      <c r="D205" s="441"/>
      <c r="E205" s="441"/>
      <c r="F205" s="441"/>
    </row>
    <row r="206" spans="1:6" x14ac:dyDescent="0.2">
      <c r="A206" s="441"/>
      <c r="B206" s="441"/>
      <c r="C206" s="441"/>
      <c r="D206" s="441"/>
      <c r="E206" s="441"/>
      <c r="F206" s="441"/>
    </row>
    <row r="207" spans="1:6" x14ac:dyDescent="0.2">
      <c r="A207" s="441"/>
      <c r="B207" s="441"/>
      <c r="C207" s="441"/>
      <c r="D207" s="441"/>
      <c r="E207" s="441"/>
      <c r="F207" s="441"/>
    </row>
    <row r="208" spans="1:6" x14ac:dyDescent="0.2">
      <c r="A208" s="441"/>
      <c r="B208" s="441"/>
      <c r="C208" s="441"/>
      <c r="D208" s="441"/>
      <c r="E208" s="441"/>
      <c r="F208" s="441"/>
    </row>
    <row r="209" spans="1:6" x14ac:dyDescent="0.2">
      <c r="A209" s="441"/>
      <c r="B209" s="441"/>
      <c r="C209" s="441"/>
      <c r="D209" s="441"/>
      <c r="E209" s="441"/>
      <c r="F209" s="441"/>
    </row>
    <row r="210" spans="1:6" x14ac:dyDescent="0.2">
      <c r="A210" s="441"/>
      <c r="B210" s="441"/>
      <c r="C210" s="441"/>
      <c r="D210" s="441"/>
      <c r="E210" s="441"/>
      <c r="F210" s="441"/>
    </row>
    <row r="211" spans="1:6" x14ac:dyDescent="0.2">
      <c r="A211" s="441"/>
      <c r="B211" s="441"/>
      <c r="C211" s="441"/>
      <c r="D211" s="441"/>
      <c r="E211" s="441"/>
      <c r="F211" s="441"/>
    </row>
    <row r="212" spans="1:6" x14ac:dyDescent="0.2">
      <c r="A212" s="441"/>
      <c r="B212" s="441"/>
      <c r="C212" s="441"/>
      <c r="D212" s="441"/>
      <c r="E212" s="441"/>
      <c r="F212" s="441"/>
    </row>
    <row r="213" spans="1:6" x14ac:dyDescent="0.2">
      <c r="A213" s="441"/>
      <c r="B213" s="441"/>
      <c r="C213" s="441"/>
      <c r="D213" s="441"/>
      <c r="E213" s="441"/>
      <c r="F213" s="441"/>
    </row>
    <row r="214" spans="1:6" x14ac:dyDescent="0.2">
      <c r="A214" s="441"/>
      <c r="B214" s="441"/>
      <c r="C214" s="441"/>
      <c r="D214" s="441"/>
      <c r="E214" s="441"/>
      <c r="F214" s="441"/>
    </row>
    <row r="215" spans="1:6" x14ac:dyDescent="0.2">
      <c r="A215" s="441"/>
      <c r="B215" s="441"/>
      <c r="C215" s="441"/>
      <c r="D215" s="441"/>
      <c r="E215" s="441"/>
      <c r="F215" s="441"/>
    </row>
    <row r="216" spans="1:6" x14ac:dyDescent="0.2">
      <c r="A216" s="441"/>
      <c r="B216" s="441"/>
      <c r="C216" s="441"/>
      <c r="D216" s="441"/>
      <c r="E216" s="441"/>
      <c r="F216" s="441"/>
    </row>
    <row r="217" spans="1:6" x14ac:dyDescent="0.2">
      <c r="A217" s="441"/>
      <c r="B217" s="441"/>
      <c r="C217" s="441"/>
      <c r="D217" s="441"/>
      <c r="E217" s="441"/>
      <c r="F217" s="441"/>
    </row>
    <row r="218" spans="1:6" x14ac:dyDescent="0.2">
      <c r="A218" s="441"/>
      <c r="B218" s="441"/>
      <c r="C218" s="441"/>
      <c r="D218" s="441"/>
      <c r="E218" s="441"/>
      <c r="F218" s="441"/>
    </row>
    <row r="219" spans="1:6" x14ac:dyDescent="0.2">
      <c r="A219" s="441"/>
      <c r="B219" s="441"/>
      <c r="C219" s="441"/>
      <c r="D219" s="441"/>
      <c r="E219" s="441"/>
      <c r="F219" s="441"/>
    </row>
    <row r="220" spans="1:6" x14ac:dyDescent="0.2">
      <c r="A220" s="441"/>
      <c r="B220" s="441"/>
      <c r="C220" s="441"/>
      <c r="D220" s="441"/>
      <c r="E220" s="441"/>
      <c r="F220" s="441"/>
    </row>
    <row r="221" spans="1:6" x14ac:dyDescent="0.2">
      <c r="A221" s="441"/>
      <c r="B221" s="441"/>
      <c r="C221" s="441"/>
      <c r="D221" s="441"/>
      <c r="E221" s="441"/>
      <c r="F221" s="441"/>
    </row>
    <row r="222" spans="1:6" x14ac:dyDescent="0.2">
      <c r="A222" s="441"/>
      <c r="B222" s="441"/>
      <c r="C222" s="441"/>
      <c r="D222" s="441"/>
      <c r="E222" s="441"/>
      <c r="F222" s="441"/>
    </row>
    <row r="223" spans="1:6" x14ac:dyDescent="0.2">
      <c r="A223" s="441"/>
      <c r="B223" s="441"/>
      <c r="C223" s="441"/>
      <c r="D223" s="441"/>
      <c r="E223" s="441"/>
      <c r="F223" s="441"/>
    </row>
    <row r="224" spans="1:6" x14ac:dyDescent="0.2">
      <c r="A224" s="441"/>
      <c r="B224" s="441"/>
      <c r="C224" s="441"/>
      <c r="D224" s="441"/>
      <c r="E224" s="441"/>
      <c r="F224" s="441"/>
    </row>
    <row r="225" spans="1:6" x14ac:dyDescent="0.2">
      <c r="A225" s="441"/>
      <c r="B225" s="441"/>
      <c r="C225" s="441"/>
      <c r="D225" s="441"/>
      <c r="E225" s="441"/>
      <c r="F225" s="441"/>
    </row>
    <row r="226" spans="1:6" x14ac:dyDescent="0.2">
      <c r="A226" s="441"/>
      <c r="B226" s="441"/>
      <c r="C226" s="441"/>
      <c r="D226" s="441"/>
      <c r="E226" s="441"/>
      <c r="F226" s="441"/>
    </row>
    <row r="227" spans="1:6" x14ac:dyDescent="0.2">
      <c r="A227" s="441"/>
      <c r="B227" s="441"/>
      <c r="C227" s="441"/>
      <c r="D227" s="441"/>
      <c r="E227" s="441"/>
      <c r="F227" s="441"/>
    </row>
    <row r="228" spans="1:6" x14ac:dyDescent="0.2">
      <c r="A228" s="441"/>
      <c r="B228" s="441"/>
      <c r="C228" s="441"/>
      <c r="D228" s="441"/>
      <c r="E228" s="441"/>
      <c r="F228" s="441"/>
    </row>
    <row r="229" spans="1:6" x14ac:dyDescent="0.2">
      <c r="A229" s="441"/>
      <c r="B229" s="441"/>
      <c r="C229" s="441"/>
      <c r="D229" s="441"/>
      <c r="E229" s="441"/>
      <c r="F229" s="441"/>
    </row>
    <row r="230" spans="1:6" x14ac:dyDescent="0.2">
      <c r="A230" s="441"/>
      <c r="B230" s="441"/>
      <c r="C230" s="441"/>
      <c r="D230" s="441"/>
      <c r="E230" s="441"/>
      <c r="F230" s="441"/>
    </row>
    <row r="231" spans="1:6" x14ac:dyDescent="0.2">
      <c r="A231" s="441"/>
      <c r="B231" s="441"/>
      <c r="C231" s="441"/>
      <c r="D231" s="441"/>
      <c r="E231" s="441"/>
      <c r="F231" s="441"/>
    </row>
    <row r="232" spans="1:6" x14ac:dyDescent="0.2">
      <c r="A232" s="441"/>
      <c r="B232" s="441"/>
      <c r="C232" s="441"/>
      <c r="D232" s="441"/>
      <c r="E232" s="441"/>
      <c r="F232" s="441"/>
    </row>
    <row r="233" spans="1:6" x14ac:dyDescent="0.2">
      <c r="A233" s="441"/>
      <c r="B233" s="441"/>
      <c r="C233" s="441"/>
      <c r="D233" s="441"/>
      <c r="E233" s="441"/>
      <c r="F233" s="441"/>
    </row>
    <row r="234" spans="1:6" x14ac:dyDescent="0.2">
      <c r="A234" s="441"/>
      <c r="B234" s="441"/>
      <c r="C234" s="441"/>
      <c r="D234" s="441"/>
      <c r="E234" s="441"/>
      <c r="F234" s="441"/>
    </row>
    <row r="235" spans="1:6" x14ac:dyDescent="0.2">
      <c r="A235" s="441"/>
      <c r="B235" s="441"/>
      <c r="C235" s="441"/>
      <c r="D235" s="441"/>
      <c r="E235" s="441"/>
      <c r="F235" s="441"/>
    </row>
    <row r="236" spans="1:6" x14ac:dyDescent="0.2">
      <c r="A236" s="441"/>
      <c r="B236" s="441"/>
      <c r="C236" s="441"/>
      <c r="D236" s="441"/>
      <c r="E236" s="441"/>
      <c r="F236" s="441"/>
    </row>
    <row r="237" spans="1:6" x14ac:dyDescent="0.2">
      <c r="A237" s="441"/>
      <c r="B237" s="441"/>
      <c r="C237" s="441"/>
      <c r="D237" s="441"/>
      <c r="E237" s="441"/>
      <c r="F237" s="441"/>
    </row>
    <row r="238" spans="1:6" x14ac:dyDescent="0.2">
      <c r="A238" s="441"/>
      <c r="B238" s="441"/>
      <c r="C238" s="441"/>
      <c r="D238" s="441"/>
      <c r="E238" s="441"/>
      <c r="F238" s="441"/>
    </row>
    <row r="239" spans="1:6" x14ac:dyDescent="0.2">
      <c r="A239" s="441"/>
      <c r="B239" s="441"/>
      <c r="C239" s="441"/>
      <c r="D239" s="441"/>
      <c r="E239" s="441"/>
      <c r="F239" s="441"/>
    </row>
    <row r="240" spans="1:6" x14ac:dyDescent="0.2">
      <c r="A240" s="441"/>
      <c r="B240" s="441"/>
      <c r="C240" s="441"/>
      <c r="D240" s="441"/>
      <c r="E240" s="441"/>
      <c r="F240" s="441"/>
    </row>
    <row r="241" spans="1:6" x14ac:dyDescent="0.2">
      <c r="A241" s="441"/>
      <c r="B241" s="441"/>
      <c r="C241" s="441"/>
      <c r="D241" s="441"/>
      <c r="E241" s="441"/>
      <c r="F241" s="441"/>
    </row>
    <row r="242" spans="1:6" x14ac:dyDescent="0.2">
      <c r="A242" s="441"/>
      <c r="B242" s="441"/>
      <c r="C242" s="441"/>
      <c r="D242" s="441"/>
      <c r="E242" s="441"/>
      <c r="F242" s="441"/>
    </row>
    <row r="243" spans="1:6" x14ac:dyDescent="0.2">
      <c r="A243" s="441"/>
      <c r="B243" s="441"/>
      <c r="C243" s="441"/>
      <c r="D243" s="441"/>
      <c r="E243" s="441"/>
      <c r="F243" s="441"/>
    </row>
    <row r="244" spans="1:6" x14ac:dyDescent="0.2">
      <c r="A244" s="441"/>
      <c r="B244" s="441"/>
      <c r="C244" s="441"/>
      <c r="D244" s="441"/>
      <c r="E244" s="441"/>
      <c r="F244" s="441"/>
    </row>
    <row r="245" spans="1:6" x14ac:dyDescent="0.2">
      <c r="A245" s="441"/>
      <c r="B245" s="441"/>
      <c r="C245" s="441"/>
      <c r="D245" s="441"/>
      <c r="E245" s="441"/>
      <c r="F245" s="441"/>
    </row>
    <row r="246" spans="1:6" x14ac:dyDescent="0.2">
      <c r="A246" s="441"/>
      <c r="B246" s="441"/>
      <c r="C246" s="441"/>
      <c r="D246" s="441"/>
      <c r="E246" s="441"/>
      <c r="F246" s="441"/>
    </row>
    <row r="247" spans="1:6" x14ac:dyDescent="0.2">
      <c r="A247" s="441"/>
      <c r="B247" s="441"/>
      <c r="C247" s="441"/>
      <c r="D247" s="441"/>
      <c r="E247" s="441"/>
      <c r="F247" s="441"/>
    </row>
    <row r="248" spans="1:6" x14ac:dyDescent="0.2">
      <c r="A248" s="441"/>
      <c r="B248" s="441"/>
      <c r="C248" s="441"/>
      <c r="D248" s="441"/>
      <c r="E248" s="441"/>
      <c r="F248" s="441"/>
    </row>
    <row r="249" spans="1:6" x14ac:dyDescent="0.2">
      <c r="A249" s="441"/>
      <c r="B249" s="441"/>
      <c r="C249" s="441"/>
      <c r="D249" s="441"/>
      <c r="E249" s="441"/>
      <c r="F249" s="441"/>
    </row>
    <row r="250" spans="1:6" x14ac:dyDescent="0.2">
      <c r="A250" s="441"/>
      <c r="B250" s="441"/>
      <c r="C250" s="441"/>
      <c r="D250" s="441"/>
      <c r="E250" s="441"/>
      <c r="F250" s="441"/>
    </row>
    <row r="251" spans="1:6" x14ac:dyDescent="0.2">
      <c r="A251" s="441"/>
      <c r="B251" s="441"/>
      <c r="C251" s="441"/>
      <c r="D251" s="441"/>
      <c r="E251" s="441"/>
      <c r="F251" s="441"/>
    </row>
    <row r="252" spans="1:6" x14ac:dyDescent="0.2">
      <c r="A252" s="441"/>
      <c r="B252" s="441"/>
      <c r="C252" s="441"/>
      <c r="D252" s="441"/>
      <c r="E252" s="441"/>
      <c r="F252" s="441"/>
    </row>
    <row r="253" spans="1:6" x14ac:dyDescent="0.2">
      <c r="A253" s="441"/>
      <c r="B253" s="441"/>
      <c r="C253" s="441"/>
      <c r="D253" s="441"/>
      <c r="E253" s="441"/>
      <c r="F253" s="441"/>
    </row>
    <row r="254" spans="1:6" x14ac:dyDescent="0.2">
      <c r="A254" s="441"/>
      <c r="B254" s="441"/>
      <c r="C254" s="441"/>
      <c r="D254" s="441"/>
      <c r="E254" s="441"/>
      <c r="F254" s="441"/>
    </row>
    <row r="255" spans="1:6" x14ac:dyDescent="0.2">
      <c r="A255" s="441"/>
      <c r="B255" s="441"/>
      <c r="C255" s="441"/>
      <c r="D255" s="441"/>
      <c r="E255" s="441"/>
      <c r="F255" s="441"/>
    </row>
    <row r="256" spans="1:6" x14ac:dyDescent="0.2">
      <c r="A256" s="441"/>
      <c r="B256" s="441"/>
      <c r="C256" s="441"/>
      <c r="D256" s="441"/>
      <c r="E256" s="441"/>
      <c r="F256" s="441"/>
    </row>
    <row r="257" spans="1:6" x14ac:dyDescent="0.2">
      <c r="A257" s="441"/>
      <c r="B257" s="441"/>
      <c r="C257" s="441"/>
      <c r="D257" s="441"/>
      <c r="E257" s="441"/>
      <c r="F257" s="441"/>
    </row>
    <row r="258" spans="1:6" x14ac:dyDescent="0.2">
      <c r="A258" s="441"/>
      <c r="B258" s="441"/>
      <c r="C258" s="441"/>
      <c r="D258" s="441"/>
      <c r="E258" s="441"/>
      <c r="F258" s="441"/>
    </row>
    <row r="259" spans="1:6" x14ac:dyDescent="0.2">
      <c r="A259" s="441"/>
      <c r="B259" s="441"/>
      <c r="C259" s="441"/>
      <c r="D259" s="441"/>
      <c r="E259" s="441"/>
      <c r="F259" s="441"/>
    </row>
    <row r="260" spans="1:6" x14ac:dyDescent="0.2">
      <c r="A260" s="441"/>
      <c r="B260" s="441"/>
      <c r="C260" s="441"/>
      <c r="D260" s="441"/>
      <c r="E260" s="441"/>
      <c r="F260" s="441"/>
    </row>
    <row r="261" spans="1:6" x14ac:dyDescent="0.2">
      <c r="A261" s="441"/>
      <c r="B261" s="441"/>
      <c r="C261" s="441"/>
      <c r="D261" s="441"/>
      <c r="E261" s="441"/>
      <c r="F261" s="441"/>
    </row>
    <row r="262" spans="1:6" x14ac:dyDescent="0.2">
      <c r="A262" s="441"/>
      <c r="B262" s="441"/>
      <c r="C262" s="441"/>
      <c r="D262" s="441"/>
      <c r="E262" s="441"/>
      <c r="F262" s="441"/>
    </row>
    <row r="263" spans="1:6" x14ac:dyDescent="0.2">
      <c r="A263" s="441"/>
      <c r="B263" s="441"/>
      <c r="C263" s="441"/>
      <c r="D263" s="441"/>
      <c r="E263" s="441"/>
      <c r="F263" s="441"/>
    </row>
    <row r="264" spans="1:6" x14ac:dyDescent="0.2">
      <c r="A264" s="441"/>
      <c r="B264" s="441"/>
      <c r="C264" s="441"/>
      <c r="D264" s="441"/>
      <c r="E264" s="441"/>
      <c r="F264" s="441"/>
    </row>
    <row r="265" spans="1:6" x14ac:dyDescent="0.2">
      <c r="A265" s="441"/>
      <c r="B265" s="441"/>
      <c r="C265" s="441"/>
      <c r="D265" s="441"/>
      <c r="E265" s="441"/>
      <c r="F265" s="441"/>
    </row>
    <row r="266" spans="1:6" x14ac:dyDescent="0.2">
      <c r="A266" s="441"/>
      <c r="B266" s="441"/>
      <c r="C266" s="441"/>
      <c r="D266" s="441"/>
      <c r="E266" s="441"/>
      <c r="F266" s="441"/>
    </row>
    <row r="267" spans="1:6" x14ac:dyDescent="0.2">
      <c r="A267" s="441"/>
      <c r="B267" s="441"/>
      <c r="C267" s="441"/>
      <c r="D267" s="441"/>
      <c r="E267" s="441"/>
      <c r="F267" s="441"/>
    </row>
    <row r="268" spans="1:6" x14ac:dyDescent="0.2">
      <c r="A268" s="441"/>
      <c r="B268" s="441"/>
      <c r="C268" s="441"/>
      <c r="D268" s="441"/>
      <c r="E268" s="441"/>
      <c r="F268" s="441"/>
    </row>
    <row r="269" spans="1:6" x14ac:dyDescent="0.2">
      <c r="A269" s="441"/>
      <c r="B269" s="441"/>
      <c r="C269" s="441"/>
      <c r="D269" s="441"/>
      <c r="E269" s="441"/>
      <c r="F269" s="441"/>
    </row>
    <row r="270" spans="1:6" x14ac:dyDescent="0.2">
      <c r="A270" s="441"/>
      <c r="B270" s="441"/>
      <c r="C270" s="441"/>
      <c r="D270" s="441"/>
      <c r="E270" s="441"/>
      <c r="F270" s="441"/>
    </row>
    <row r="271" spans="1:6" x14ac:dyDescent="0.2">
      <c r="A271" s="441"/>
      <c r="B271" s="441"/>
      <c r="C271" s="441"/>
      <c r="D271" s="441"/>
      <c r="E271" s="441"/>
      <c r="F271" s="441"/>
    </row>
    <row r="272" spans="1:6" x14ac:dyDescent="0.2">
      <c r="A272" s="441"/>
      <c r="B272" s="441"/>
      <c r="C272" s="441"/>
      <c r="D272" s="441"/>
      <c r="E272" s="441"/>
      <c r="F272" s="441"/>
    </row>
    <row r="273" spans="1:6" x14ac:dyDescent="0.2">
      <c r="A273" s="441"/>
      <c r="B273" s="441"/>
      <c r="C273" s="441"/>
      <c r="D273" s="441"/>
      <c r="E273" s="441"/>
      <c r="F273" s="441"/>
    </row>
    <row r="274" spans="1:6" x14ac:dyDescent="0.2">
      <c r="A274" s="441"/>
      <c r="B274" s="441"/>
      <c r="C274" s="441"/>
      <c r="D274" s="441"/>
      <c r="E274" s="441"/>
      <c r="F274" s="441"/>
    </row>
    <row r="275" spans="1:6" x14ac:dyDescent="0.2">
      <c r="A275" s="441"/>
      <c r="B275" s="441"/>
      <c r="C275" s="441"/>
      <c r="D275" s="441"/>
      <c r="E275" s="441"/>
      <c r="F275" s="441"/>
    </row>
    <row r="276" spans="1:6" x14ac:dyDescent="0.2">
      <c r="A276" s="441"/>
      <c r="B276" s="441"/>
      <c r="C276" s="441"/>
      <c r="D276" s="441"/>
      <c r="E276" s="441"/>
      <c r="F276" s="441"/>
    </row>
    <row r="277" spans="1:6" x14ac:dyDescent="0.2">
      <c r="A277" s="441"/>
      <c r="B277" s="441"/>
      <c r="C277" s="441"/>
      <c r="D277" s="441"/>
      <c r="E277" s="441"/>
      <c r="F277" s="441"/>
    </row>
    <row r="278" spans="1:6" x14ac:dyDescent="0.2">
      <c r="A278" s="441"/>
      <c r="B278" s="441"/>
      <c r="C278" s="441"/>
      <c r="D278" s="441"/>
      <c r="E278" s="441"/>
      <c r="F278" s="441"/>
    </row>
    <row r="279" spans="1:6" x14ac:dyDescent="0.2">
      <c r="A279" s="441"/>
      <c r="B279" s="441"/>
      <c r="C279" s="441"/>
      <c r="D279" s="441"/>
      <c r="E279" s="441"/>
      <c r="F279" s="441"/>
    </row>
    <row r="280" spans="1:6" x14ac:dyDescent="0.2">
      <c r="A280" s="441"/>
      <c r="B280" s="441"/>
      <c r="C280" s="441"/>
      <c r="D280" s="441"/>
      <c r="E280" s="441"/>
      <c r="F280" s="441"/>
    </row>
    <row r="281" spans="1:6" x14ac:dyDescent="0.2">
      <c r="A281" s="441"/>
      <c r="B281" s="441"/>
      <c r="C281" s="441"/>
      <c r="D281" s="441"/>
      <c r="E281" s="441"/>
      <c r="F281" s="441"/>
    </row>
    <row r="282" spans="1:6" x14ac:dyDescent="0.2">
      <c r="A282" s="441"/>
      <c r="B282" s="441"/>
      <c r="C282" s="441"/>
      <c r="D282" s="441"/>
      <c r="E282" s="441"/>
      <c r="F282" s="441"/>
    </row>
    <row r="283" spans="1:6" x14ac:dyDescent="0.2">
      <c r="A283" s="441"/>
      <c r="B283" s="441"/>
      <c r="C283" s="441"/>
      <c r="D283" s="441"/>
      <c r="E283" s="441"/>
      <c r="F283" s="441"/>
    </row>
    <row r="284" spans="1:6" x14ac:dyDescent="0.2">
      <c r="A284" s="441"/>
      <c r="B284" s="441"/>
      <c r="C284" s="441"/>
      <c r="D284" s="441"/>
      <c r="E284" s="441"/>
      <c r="F284" s="441"/>
    </row>
    <row r="285" spans="1:6" x14ac:dyDescent="0.2">
      <c r="A285" s="441"/>
      <c r="B285" s="441"/>
      <c r="C285" s="441"/>
      <c r="D285" s="441"/>
      <c r="E285" s="441"/>
      <c r="F285" s="441"/>
    </row>
    <row r="286" spans="1:6" x14ac:dyDescent="0.2">
      <c r="A286" s="441"/>
      <c r="B286" s="441"/>
      <c r="C286" s="441"/>
      <c r="D286" s="441"/>
      <c r="E286" s="441"/>
      <c r="F286" s="441"/>
    </row>
    <row r="287" spans="1:6" x14ac:dyDescent="0.2">
      <c r="A287" s="441"/>
      <c r="B287" s="441"/>
      <c r="C287" s="441"/>
      <c r="D287" s="441"/>
      <c r="E287" s="441"/>
      <c r="F287" s="441"/>
    </row>
    <row r="288" spans="1:6" x14ac:dyDescent="0.2">
      <c r="A288" s="441"/>
      <c r="B288" s="441"/>
      <c r="C288" s="441"/>
      <c r="D288" s="441"/>
      <c r="E288" s="441"/>
      <c r="F288" s="441"/>
    </row>
    <row r="289" spans="1:6" x14ac:dyDescent="0.2">
      <c r="A289" s="441"/>
      <c r="B289" s="441"/>
      <c r="C289" s="441"/>
      <c r="D289" s="441"/>
      <c r="E289" s="441"/>
      <c r="F289" s="441"/>
    </row>
  </sheetData>
  <mergeCells count="1">
    <mergeCell ref="A1:B1"/>
  </mergeCells>
  <hyperlinks>
    <hyperlink ref="B18" r:id="rId1" xr:uid="{FA77836B-4FA6-4263-AABE-D54DB2EF44B0}"/>
  </hyperlinks>
  <pageMargins left="0.70866141732283472" right="0.70866141732283472" top="0.78740157480314965" bottom="0.78740157480314965" header="0.31496062992125984" footer="0.31496062992125984"/>
  <pageSetup paperSize="9" scale="99" fitToHeight="0" orientation="portrait" r:id="rId2"/>
  <drawing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62C8A1-1860-4143-9646-B3C91C81460B}">
  <sheetPr codeName="Tabelle19">
    <pageSetUpPr fitToPage="1"/>
  </sheetPr>
  <dimension ref="A1:F297"/>
  <sheetViews>
    <sheetView showGridLines="0" zoomScaleNormal="100" workbookViewId="0">
      <selection sqref="A1:B1"/>
    </sheetView>
  </sheetViews>
  <sheetFormatPr baseColWidth="10" defaultColWidth="11.42578125" defaultRowHeight="12.75" x14ac:dyDescent="0.2"/>
  <cols>
    <col min="1" max="1" width="2.140625" style="439" customWidth="1"/>
    <col min="2" max="2" width="87.42578125" style="439" customWidth="1"/>
    <col min="3" max="6" width="11.42578125" style="439"/>
    <col min="7" max="7" width="4.5703125" style="439" customWidth="1"/>
    <col min="8" max="16384" width="11.42578125" style="439"/>
  </cols>
  <sheetData>
    <row r="1" spans="1:6" ht="39.75" customHeight="1" x14ac:dyDescent="0.2">
      <c r="A1" s="438" t="s">
        <v>38</v>
      </c>
      <c r="B1" s="438"/>
    </row>
    <row r="2" spans="1:6" ht="25.5" customHeight="1" x14ac:dyDescent="0.2">
      <c r="B2" s="440" t="s">
        <v>438</v>
      </c>
    </row>
    <row r="3" spans="1:6" ht="24.95" customHeight="1" x14ac:dyDescent="0.2">
      <c r="A3" s="441"/>
      <c r="B3" s="448" t="s">
        <v>439</v>
      </c>
    </row>
    <row r="4" spans="1:6" ht="145.9" customHeight="1" x14ac:dyDescent="0.2">
      <c r="A4" s="441"/>
      <c r="B4" s="449" t="s">
        <v>440</v>
      </c>
    </row>
    <row r="5" spans="1:6" ht="12.75" customHeight="1" x14ac:dyDescent="0.2">
      <c r="A5" s="441"/>
      <c r="B5" s="450"/>
    </row>
    <row r="6" spans="1:6" ht="168.75" x14ac:dyDescent="0.2">
      <c r="A6" s="441"/>
      <c r="B6" s="451" t="s">
        <v>441</v>
      </c>
    </row>
    <row r="7" spans="1:6" ht="19.7" customHeight="1" x14ac:dyDescent="0.2">
      <c r="A7" s="441"/>
      <c r="B7" s="452" t="s">
        <v>442</v>
      </c>
    </row>
    <row r="8" spans="1:6" ht="12.75" customHeight="1" x14ac:dyDescent="0.2">
      <c r="A8" s="441"/>
      <c r="B8" s="450"/>
    </row>
    <row r="9" spans="1:6" ht="147" customHeight="1" x14ac:dyDescent="0.2">
      <c r="A9" s="441"/>
      <c r="B9" s="453" t="s">
        <v>443</v>
      </c>
    </row>
    <row r="10" spans="1:6" s="456" customFormat="1" ht="19.7" customHeight="1" x14ac:dyDescent="0.2">
      <c r="A10" s="454"/>
      <c r="B10" s="455" t="s">
        <v>444</v>
      </c>
      <c r="C10" s="454"/>
      <c r="D10" s="454"/>
      <c r="E10" s="454"/>
      <c r="F10" s="454"/>
    </row>
    <row r="11" spans="1:6" s="456" customFormat="1" x14ac:dyDescent="0.2">
      <c r="A11" s="454"/>
      <c r="B11" s="457"/>
      <c r="C11" s="454"/>
      <c r="D11" s="454"/>
      <c r="E11" s="454"/>
      <c r="F11" s="454"/>
    </row>
    <row r="12" spans="1:6" ht="64.5" customHeight="1" x14ac:dyDescent="0.2">
      <c r="A12" s="441"/>
      <c r="B12" s="451" t="s">
        <v>445</v>
      </c>
      <c r="C12" s="441"/>
      <c r="D12" s="441"/>
      <c r="E12" s="441"/>
      <c r="F12" s="441"/>
    </row>
    <row r="13" spans="1:6" ht="61.5" customHeight="1" x14ac:dyDescent="0.2">
      <c r="A13" s="441"/>
      <c r="B13" s="458" t="s">
        <v>446</v>
      </c>
      <c r="C13" s="441"/>
      <c r="D13" s="441"/>
      <c r="E13" s="441"/>
      <c r="F13" s="441"/>
    </row>
    <row r="14" spans="1:6" ht="99.2" customHeight="1" x14ac:dyDescent="0.2">
      <c r="A14" s="441"/>
      <c r="B14" s="449" t="s">
        <v>447</v>
      </c>
      <c r="C14" s="441"/>
      <c r="D14" s="441"/>
      <c r="E14" s="441"/>
      <c r="F14" s="441"/>
    </row>
    <row r="15" spans="1:6" ht="19.7" customHeight="1" x14ac:dyDescent="0.2">
      <c r="A15" s="441"/>
      <c r="B15" s="455" t="s">
        <v>448</v>
      </c>
      <c r="C15" s="441"/>
      <c r="D15" s="441"/>
      <c r="E15" s="441"/>
      <c r="F15" s="441"/>
    </row>
    <row r="16" spans="1:6" x14ac:dyDescent="0.2">
      <c r="A16" s="441"/>
      <c r="B16" s="451"/>
      <c r="C16" s="441"/>
      <c r="D16" s="441"/>
      <c r="E16" s="441"/>
      <c r="F16" s="441"/>
    </row>
    <row r="17" spans="1:6" x14ac:dyDescent="0.2">
      <c r="A17" s="441"/>
      <c r="C17" s="441"/>
      <c r="D17" s="441"/>
      <c r="E17" s="441"/>
      <c r="F17" s="441"/>
    </row>
    <row r="18" spans="1:6" x14ac:dyDescent="0.2">
      <c r="A18" s="441"/>
      <c r="B18" s="451"/>
      <c r="C18" s="441"/>
      <c r="D18" s="441"/>
      <c r="E18" s="441"/>
      <c r="F18" s="441"/>
    </row>
    <row r="19" spans="1:6" x14ac:dyDescent="0.2">
      <c r="A19" s="441"/>
      <c r="B19" s="449"/>
      <c r="C19" s="441"/>
      <c r="D19" s="441"/>
      <c r="E19" s="441"/>
      <c r="F19" s="441"/>
    </row>
    <row r="20" spans="1:6" x14ac:dyDescent="0.2">
      <c r="A20" s="441"/>
      <c r="B20" s="451"/>
      <c r="C20" s="441"/>
      <c r="D20" s="441"/>
      <c r="E20" s="441"/>
      <c r="F20" s="441"/>
    </row>
    <row r="21" spans="1:6" x14ac:dyDescent="0.2">
      <c r="A21" s="441"/>
      <c r="B21" s="451"/>
      <c r="C21" s="441"/>
      <c r="D21" s="441"/>
      <c r="E21" s="441"/>
      <c r="F21" s="441"/>
    </row>
    <row r="22" spans="1:6" x14ac:dyDescent="0.2">
      <c r="A22" s="441"/>
      <c r="C22" s="441"/>
      <c r="D22" s="441"/>
      <c r="E22" s="441"/>
      <c r="F22" s="441"/>
    </row>
    <row r="23" spans="1:6" x14ac:dyDescent="0.2">
      <c r="A23" s="441"/>
      <c r="B23" s="451"/>
      <c r="C23" s="441"/>
      <c r="D23" s="441"/>
      <c r="E23" s="441"/>
      <c r="F23" s="441"/>
    </row>
    <row r="24" spans="1:6" x14ac:dyDescent="0.2">
      <c r="A24" s="441"/>
      <c r="B24" s="451"/>
      <c r="C24" s="441"/>
      <c r="D24" s="441"/>
      <c r="E24" s="441"/>
      <c r="F24" s="441"/>
    </row>
    <row r="25" spans="1:6" x14ac:dyDescent="0.2">
      <c r="A25" s="441"/>
      <c r="B25" s="441"/>
      <c r="C25" s="441"/>
      <c r="D25" s="441"/>
      <c r="E25" s="441"/>
      <c r="F25" s="441"/>
    </row>
    <row r="26" spans="1:6" x14ac:dyDescent="0.2">
      <c r="A26" s="459"/>
      <c r="B26" s="451"/>
      <c r="C26" s="459"/>
      <c r="D26" s="459"/>
      <c r="E26" s="459"/>
      <c r="F26" s="459"/>
    </row>
    <row r="27" spans="1:6" x14ac:dyDescent="0.2">
      <c r="A27" s="441"/>
      <c r="B27" s="451"/>
      <c r="C27" s="441"/>
      <c r="D27" s="441"/>
      <c r="E27" s="441"/>
      <c r="F27" s="441"/>
    </row>
    <row r="28" spans="1:6" x14ac:dyDescent="0.2">
      <c r="A28" s="441"/>
      <c r="B28" s="451"/>
      <c r="C28" s="441"/>
      <c r="D28" s="441"/>
      <c r="E28" s="441"/>
      <c r="F28" s="441"/>
    </row>
    <row r="29" spans="1:6" x14ac:dyDescent="0.2">
      <c r="A29" s="441"/>
      <c r="B29" s="441"/>
      <c r="C29" s="441"/>
      <c r="D29" s="441"/>
      <c r="E29" s="441"/>
      <c r="F29" s="441"/>
    </row>
    <row r="30" spans="1:6" x14ac:dyDescent="0.2">
      <c r="A30" s="441"/>
      <c r="B30" s="441"/>
      <c r="C30" s="441"/>
      <c r="D30" s="441"/>
      <c r="E30" s="441"/>
      <c r="F30" s="441"/>
    </row>
    <row r="31" spans="1:6" x14ac:dyDescent="0.2">
      <c r="A31" s="441"/>
      <c r="B31" s="441"/>
      <c r="C31" s="441"/>
      <c r="D31" s="441"/>
      <c r="E31" s="441"/>
      <c r="F31" s="441"/>
    </row>
    <row r="32" spans="1:6" x14ac:dyDescent="0.2">
      <c r="A32" s="445"/>
      <c r="B32" s="441"/>
      <c r="C32" s="441"/>
      <c r="D32" s="441"/>
      <c r="E32" s="441"/>
      <c r="F32" s="441"/>
    </row>
    <row r="33" spans="1:6" x14ac:dyDescent="0.2">
      <c r="A33" s="446"/>
      <c r="B33" s="441"/>
      <c r="C33" s="441"/>
      <c r="D33" s="441"/>
      <c r="E33" s="441"/>
      <c r="F33" s="441"/>
    </row>
    <row r="34" spans="1:6" x14ac:dyDescent="0.2">
      <c r="A34" s="441"/>
      <c r="B34" s="441"/>
      <c r="C34" s="441"/>
      <c r="D34" s="441"/>
      <c r="E34" s="441"/>
      <c r="F34" s="441"/>
    </row>
    <row r="35" spans="1:6" x14ac:dyDescent="0.2">
      <c r="A35" s="441"/>
      <c r="B35" s="441"/>
      <c r="C35" s="441"/>
      <c r="D35" s="441"/>
      <c r="E35" s="441"/>
      <c r="F35" s="441"/>
    </row>
    <row r="36" spans="1:6" x14ac:dyDescent="0.2">
      <c r="A36" s="441"/>
      <c r="B36" s="441"/>
      <c r="C36" s="441"/>
      <c r="D36" s="441"/>
      <c r="E36" s="441"/>
      <c r="F36" s="441"/>
    </row>
    <row r="37" spans="1:6" x14ac:dyDescent="0.2">
      <c r="A37" s="441"/>
      <c r="B37" s="441"/>
      <c r="C37" s="441"/>
      <c r="D37" s="441"/>
      <c r="E37" s="441"/>
      <c r="F37" s="441"/>
    </row>
    <row r="38" spans="1:6" x14ac:dyDescent="0.2">
      <c r="A38" s="441"/>
      <c r="B38" s="441"/>
      <c r="C38" s="441"/>
      <c r="D38" s="441"/>
      <c r="E38" s="441"/>
      <c r="F38" s="441"/>
    </row>
    <row r="39" spans="1:6" x14ac:dyDescent="0.2">
      <c r="A39" s="441"/>
      <c r="B39" s="441"/>
      <c r="C39" s="441"/>
      <c r="D39" s="441"/>
      <c r="E39" s="441"/>
      <c r="F39" s="441"/>
    </row>
    <row r="40" spans="1:6" x14ac:dyDescent="0.2">
      <c r="A40" s="441"/>
      <c r="B40" s="447"/>
      <c r="C40" s="441"/>
      <c r="D40" s="441"/>
      <c r="E40" s="441"/>
      <c r="F40" s="441"/>
    </row>
    <row r="41" spans="1:6" x14ac:dyDescent="0.2">
      <c r="A41" s="447"/>
      <c r="B41" s="441"/>
      <c r="C41" s="447"/>
      <c r="D41" s="447"/>
      <c r="E41" s="447"/>
      <c r="F41" s="447"/>
    </row>
    <row r="42" spans="1:6" x14ac:dyDescent="0.2">
      <c r="A42" s="441"/>
      <c r="B42" s="441"/>
      <c r="C42" s="441"/>
      <c r="D42" s="441"/>
      <c r="E42" s="441"/>
      <c r="F42" s="441"/>
    </row>
    <row r="43" spans="1:6" x14ac:dyDescent="0.2">
      <c r="A43" s="441"/>
      <c r="B43" s="441"/>
      <c r="C43" s="441"/>
      <c r="D43" s="441"/>
      <c r="E43" s="441"/>
      <c r="F43" s="441"/>
    </row>
    <row r="44" spans="1:6" x14ac:dyDescent="0.2">
      <c r="A44" s="441"/>
      <c r="B44" s="441"/>
      <c r="C44" s="441"/>
      <c r="D44" s="441"/>
      <c r="E44" s="441"/>
      <c r="F44" s="441"/>
    </row>
    <row r="45" spans="1:6" x14ac:dyDescent="0.2">
      <c r="A45" s="441"/>
      <c r="B45" s="441"/>
      <c r="C45" s="441"/>
      <c r="D45" s="441"/>
      <c r="E45" s="441"/>
      <c r="F45" s="441"/>
    </row>
    <row r="46" spans="1:6" x14ac:dyDescent="0.2">
      <c r="A46" s="441"/>
      <c r="B46" s="441"/>
      <c r="C46" s="441"/>
      <c r="D46" s="441"/>
      <c r="E46" s="441"/>
      <c r="F46" s="441"/>
    </row>
    <row r="47" spans="1:6" x14ac:dyDescent="0.2">
      <c r="A47" s="441"/>
      <c r="B47" s="441"/>
      <c r="C47" s="441"/>
      <c r="D47" s="441"/>
      <c r="E47" s="441"/>
      <c r="F47" s="441"/>
    </row>
    <row r="48" spans="1:6" x14ac:dyDescent="0.2">
      <c r="A48" s="441"/>
      <c r="B48" s="441"/>
      <c r="C48" s="441"/>
      <c r="D48" s="441"/>
      <c r="E48" s="441"/>
      <c r="F48" s="441"/>
    </row>
    <row r="49" spans="1:6" x14ac:dyDescent="0.2">
      <c r="A49" s="441"/>
      <c r="B49" s="441"/>
      <c r="C49" s="441"/>
      <c r="D49" s="441"/>
      <c r="E49" s="441"/>
      <c r="F49" s="441"/>
    </row>
    <row r="50" spans="1:6" x14ac:dyDescent="0.2">
      <c r="A50" s="441"/>
      <c r="B50" s="441"/>
      <c r="C50" s="441"/>
      <c r="D50" s="441"/>
      <c r="E50" s="441"/>
      <c r="F50" s="441"/>
    </row>
    <row r="51" spans="1:6" x14ac:dyDescent="0.2">
      <c r="A51" s="441"/>
      <c r="B51" s="441"/>
      <c r="C51" s="441"/>
      <c r="D51" s="441"/>
      <c r="E51" s="441"/>
      <c r="F51" s="441"/>
    </row>
    <row r="52" spans="1:6" x14ac:dyDescent="0.2">
      <c r="A52" s="441"/>
      <c r="B52" s="441"/>
      <c r="C52" s="441"/>
      <c r="D52" s="441"/>
      <c r="E52" s="441"/>
      <c r="F52" s="441"/>
    </row>
    <row r="53" spans="1:6" x14ac:dyDescent="0.2">
      <c r="A53" s="441"/>
      <c r="B53" s="441"/>
      <c r="C53" s="441"/>
      <c r="D53" s="441"/>
      <c r="E53" s="441"/>
      <c r="F53" s="441"/>
    </row>
    <row r="54" spans="1:6" x14ac:dyDescent="0.2">
      <c r="A54" s="441"/>
      <c r="B54" s="441"/>
      <c r="C54" s="441"/>
      <c r="D54" s="441"/>
      <c r="E54" s="441"/>
      <c r="F54" s="441"/>
    </row>
    <row r="55" spans="1:6" x14ac:dyDescent="0.2">
      <c r="A55" s="441"/>
      <c r="B55" s="441"/>
      <c r="C55" s="441"/>
      <c r="D55" s="441"/>
      <c r="E55" s="441"/>
      <c r="F55" s="441"/>
    </row>
    <row r="56" spans="1:6" x14ac:dyDescent="0.2">
      <c r="A56" s="441"/>
      <c r="B56" s="441"/>
      <c r="C56" s="441"/>
      <c r="D56" s="441"/>
      <c r="E56" s="441"/>
      <c r="F56" s="441"/>
    </row>
    <row r="57" spans="1:6" x14ac:dyDescent="0.2">
      <c r="A57" s="441"/>
      <c r="B57" s="441"/>
      <c r="C57" s="441"/>
      <c r="D57" s="441"/>
      <c r="E57" s="441"/>
      <c r="F57" s="441"/>
    </row>
    <row r="58" spans="1:6" x14ac:dyDescent="0.2">
      <c r="A58" s="441"/>
      <c r="B58" s="441"/>
      <c r="C58" s="441"/>
      <c r="D58" s="441"/>
      <c r="E58" s="441"/>
      <c r="F58" s="441"/>
    </row>
    <row r="59" spans="1:6" x14ac:dyDescent="0.2">
      <c r="A59" s="441"/>
      <c r="B59" s="441"/>
      <c r="C59" s="441"/>
      <c r="D59" s="441"/>
      <c r="E59" s="441"/>
      <c r="F59" s="441"/>
    </row>
    <row r="60" spans="1:6" x14ac:dyDescent="0.2">
      <c r="A60" s="441"/>
      <c r="B60" s="441"/>
      <c r="C60" s="441"/>
      <c r="D60" s="441"/>
      <c r="E60" s="441"/>
      <c r="F60" s="441"/>
    </row>
    <row r="61" spans="1:6" x14ac:dyDescent="0.2">
      <c r="A61" s="441"/>
      <c r="B61" s="441"/>
      <c r="C61" s="441"/>
      <c r="D61" s="441"/>
      <c r="E61" s="441"/>
      <c r="F61" s="441"/>
    </row>
    <row r="62" spans="1:6" x14ac:dyDescent="0.2">
      <c r="A62" s="441"/>
      <c r="B62" s="441"/>
      <c r="C62" s="441"/>
      <c r="D62" s="441"/>
      <c r="E62" s="441"/>
      <c r="F62" s="441"/>
    </row>
    <row r="63" spans="1:6" x14ac:dyDescent="0.2">
      <c r="A63" s="441"/>
      <c r="B63" s="441"/>
      <c r="C63" s="441"/>
      <c r="D63" s="441"/>
      <c r="E63" s="441"/>
      <c r="F63" s="441"/>
    </row>
    <row r="64" spans="1:6" x14ac:dyDescent="0.2">
      <c r="A64" s="441"/>
      <c r="B64" s="441"/>
      <c r="C64" s="441"/>
      <c r="D64" s="441"/>
      <c r="E64" s="441"/>
      <c r="F64" s="441"/>
    </row>
    <row r="65" spans="1:6" x14ac:dyDescent="0.2">
      <c r="A65" s="441"/>
      <c r="B65" s="441"/>
      <c r="C65" s="441"/>
      <c r="D65" s="441"/>
      <c r="E65" s="441"/>
      <c r="F65" s="441"/>
    </row>
    <row r="66" spans="1:6" x14ac:dyDescent="0.2">
      <c r="A66" s="441"/>
      <c r="B66" s="441"/>
      <c r="C66" s="441"/>
      <c r="D66" s="441"/>
      <c r="E66" s="441"/>
      <c r="F66" s="441"/>
    </row>
    <row r="67" spans="1:6" x14ac:dyDescent="0.2">
      <c r="A67" s="441"/>
      <c r="B67" s="441"/>
      <c r="C67" s="441"/>
      <c r="D67" s="441"/>
      <c r="E67" s="441"/>
      <c r="F67" s="441"/>
    </row>
    <row r="68" spans="1:6" x14ac:dyDescent="0.2">
      <c r="A68" s="441"/>
      <c r="B68" s="441"/>
      <c r="C68" s="441"/>
      <c r="D68" s="441"/>
      <c r="E68" s="441"/>
      <c r="F68" s="441"/>
    </row>
    <row r="69" spans="1:6" x14ac:dyDescent="0.2">
      <c r="A69" s="441"/>
      <c r="B69" s="441"/>
      <c r="C69" s="441"/>
      <c r="D69" s="441"/>
      <c r="E69" s="441"/>
      <c r="F69" s="441"/>
    </row>
    <row r="70" spans="1:6" x14ac:dyDescent="0.2">
      <c r="A70" s="441"/>
      <c r="B70" s="441"/>
      <c r="C70" s="441"/>
      <c r="D70" s="441"/>
      <c r="E70" s="441"/>
      <c r="F70" s="441"/>
    </row>
    <row r="71" spans="1:6" x14ac:dyDescent="0.2">
      <c r="A71" s="441"/>
      <c r="B71" s="441"/>
      <c r="C71" s="441"/>
      <c r="D71" s="441"/>
      <c r="E71" s="441"/>
      <c r="F71" s="441"/>
    </row>
    <row r="72" spans="1:6" x14ac:dyDescent="0.2">
      <c r="A72" s="441"/>
      <c r="B72" s="441"/>
      <c r="C72" s="441"/>
      <c r="D72" s="441"/>
      <c r="E72" s="441"/>
      <c r="F72" s="441"/>
    </row>
    <row r="73" spans="1:6" x14ac:dyDescent="0.2">
      <c r="A73" s="441"/>
      <c r="B73" s="441"/>
      <c r="C73" s="441"/>
      <c r="D73" s="441"/>
      <c r="E73" s="441"/>
      <c r="F73" s="441"/>
    </row>
    <row r="74" spans="1:6" x14ac:dyDescent="0.2">
      <c r="A74" s="441"/>
      <c r="B74" s="441"/>
      <c r="C74" s="441"/>
      <c r="D74" s="441"/>
      <c r="E74" s="441"/>
      <c r="F74" s="441"/>
    </row>
    <row r="75" spans="1:6" x14ac:dyDescent="0.2">
      <c r="A75" s="441"/>
      <c r="B75" s="441"/>
      <c r="C75" s="441"/>
      <c r="D75" s="441"/>
      <c r="E75" s="441"/>
      <c r="F75" s="441"/>
    </row>
    <row r="76" spans="1:6" x14ac:dyDescent="0.2">
      <c r="A76" s="441"/>
      <c r="B76" s="441"/>
      <c r="C76" s="441"/>
      <c r="D76" s="441"/>
      <c r="E76" s="441"/>
      <c r="F76" s="441"/>
    </row>
    <row r="77" spans="1:6" x14ac:dyDescent="0.2">
      <c r="A77" s="441"/>
      <c r="B77" s="441"/>
      <c r="C77" s="441"/>
      <c r="D77" s="441"/>
      <c r="E77" s="441"/>
      <c r="F77" s="441"/>
    </row>
    <row r="78" spans="1:6" x14ac:dyDescent="0.2">
      <c r="A78" s="441"/>
      <c r="B78" s="441"/>
      <c r="C78" s="441"/>
      <c r="D78" s="441"/>
      <c r="E78" s="441"/>
      <c r="F78" s="441"/>
    </row>
    <row r="79" spans="1:6" x14ac:dyDescent="0.2">
      <c r="A79" s="441"/>
      <c r="B79" s="441"/>
      <c r="C79" s="441"/>
      <c r="D79" s="441"/>
      <c r="E79" s="441"/>
      <c r="F79" s="441"/>
    </row>
    <row r="80" spans="1:6" x14ac:dyDescent="0.2">
      <c r="A80" s="441"/>
      <c r="B80" s="441"/>
      <c r="C80" s="441"/>
      <c r="D80" s="441"/>
      <c r="E80" s="441"/>
      <c r="F80" s="441"/>
    </row>
    <row r="81" spans="1:6" x14ac:dyDescent="0.2">
      <c r="A81" s="441"/>
      <c r="B81" s="441"/>
      <c r="C81" s="441"/>
      <c r="D81" s="441"/>
      <c r="E81" s="441"/>
      <c r="F81" s="441"/>
    </row>
    <row r="82" spans="1:6" x14ac:dyDescent="0.2">
      <c r="A82" s="441"/>
      <c r="B82" s="441"/>
      <c r="C82" s="441"/>
      <c r="D82" s="441"/>
      <c r="E82" s="441"/>
      <c r="F82" s="441"/>
    </row>
    <row r="83" spans="1:6" x14ac:dyDescent="0.2">
      <c r="A83" s="441"/>
      <c r="B83" s="441"/>
      <c r="C83" s="441"/>
      <c r="D83" s="441"/>
      <c r="E83" s="441"/>
      <c r="F83" s="441"/>
    </row>
    <row r="84" spans="1:6" x14ac:dyDescent="0.2">
      <c r="A84" s="441"/>
      <c r="B84" s="441"/>
      <c r="C84" s="441"/>
      <c r="D84" s="441"/>
      <c r="E84" s="441"/>
      <c r="F84" s="441"/>
    </row>
    <row r="85" spans="1:6" x14ac:dyDescent="0.2">
      <c r="A85" s="441"/>
      <c r="B85" s="441"/>
      <c r="C85" s="441"/>
      <c r="D85" s="441"/>
      <c r="E85" s="441"/>
      <c r="F85" s="441"/>
    </row>
    <row r="86" spans="1:6" x14ac:dyDescent="0.2">
      <c r="A86" s="441"/>
      <c r="B86" s="441"/>
      <c r="C86" s="441"/>
      <c r="D86" s="441"/>
      <c r="E86" s="441"/>
      <c r="F86" s="441"/>
    </row>
    <row r="87" spans="1:6" x14ac:dyDescent="0.2">
      <c r="A87" s="441"/>
      <c r="B87" s="441"/>
      <c r="C87" s="441"/>
      <c r="D87" s="441"/>
      <c r="E87" s="441"/>
      <c r="F87" s="441"/>
    </row>
    <row r="88" spans="1:6" x14ac:dyDescent="0.2">
      <c r="A88" s="441"/>
      <c r="B88" s="441"/>
      <c r="C88" s="441"/>
      <c r="D88" s="441"/>
      <c r="E88" s="441"/>
      <c r="F88" s="441"/>
    </row>
    <row r="89" spans="1:6" x14ac:dyDescent="0.2">
      <c r="A89" s="441"/>
      <c r="B89" s="441"/>
      <c r="C89" s="441"/>
      <c r="D89" s="441"/>
      <c r="E89" s="441"/>
      <c r="F89" s="441"/>
    </row>
    <row r="90" spans="1:6" x14ac:dyDescent="0.2">
      <c r="A90" s="441"/>
      <c r="B90" s="441"/>
      <c r="C90" s="441"/>
      <c r="D90" s="441"/>
      <c r="E90" s="441"/>
      <c r="F90" s="441"/>
    </row>
    <row r="91" spans="1:6" x14ac:dyDescent="0.2">
      <c r="A91" s="441"/>
      <c r="B91" s="441"/>
      <c r="C91" s="441"/>
      <c r="D91" s="441"/>
      <c r="E91" s="441"/>
      <c r="F91" s="441"/>
    </row>
    <row r="92" spans="1:6" x14ac:dyDescent="0.2">
      <c r="A92" s="441"/>
      <c r="B92" s="441"/>
      <c r="C92" s="441"/>
      <c r="D92" s="441"/>
      <c r="E92" s="441"/>
      <c r="F92" s="441"/>
    </row>
    <row r="93" spans="1:6" x14ac:dyDescent="0.2">
      <c r="A93" s="441"/>
      <c r="B93" s="441"/>
      <c r="C93" s="441"/>
      <c r="D93" s="441"/>
      <c r="E93" s="441"/>
      <c r="F93" s="441"/>
    </row>
    <row r="94" spans="1:6" x14ac:dyDescent="0.2">
      <c r="A94" s="441"/>
      <c r="B94" s="441"/>
      <c r="C94" s="441"/>
      <c r="D94" s="441"/>
      <c r="E94" s="441"/>
      <c r="F94" s="441"/>
    </row>
    <row r="95" spans="1:6" x14ac:dyDescent="0.2">
      <c r="A95" s="441"/>
      <c r="B95" s="441"/>
      <c r="C95" s="441"/>
      <c r="D95" s="441"/>
      <c r="E95" s="441"/>
      <c r="F95" s="441"/>
    </row>
    <row r="96" spans="1:6" x14ac:dyDescent="0.2">
      <c r="A96" s="441"/>
      <c r="B96" s="441"/>
      <c r="C96" s="441"/>
      <c r="D96" s="441"/>
      <c r="E96" s="441"/>
      <c r="F96" s="441"/>
    </row>
    <row r="97" spans="1:6" x14ac:dyDescent="0.2">
      <c r="A97" s="441"/>
      <c r="B97" s="441"/>
      <c r="C97" s="441"/>
      <c r="D97" s="441"/>
      <c r="E97" s="441"/>
      <c r="F97" s="441"/>
    </row>
    <row r="98" spans="1:6" x14ac:dyDescent="0.2">
      <c r="A98" s="441"/>
      <c r="B98" s="441"/>
      <c r="C98" s="441"/>
      <c r="D98" s="441"/>
      <c r="E98" s="441"/>
      <c r="F98" s="441"/>
    </row>
    <row r="99" spans="1:6" x14ac:dyDescent="0.2">
      <c r="A99" s="441"/>
      <c r="B99" s="441"/>
      <c r="C99" s="441"/>
      <c r="D99" s="441"/>
      <c r="E99" s="441"/>
      <c r="F99" s="441"/>
    </row>
    <row r="100" spans="1:6" x14ac:dyDescent="0.2">
      <c r="A100" s="441"/>
      <c r="B100" s="441"/>
      <c r="C100" s="441"/>
      <c r="D100" s="441"/>
      <c r="E100" s="441"/>
      <c r="F100" s="441"/>
    </row>
    <row r="101" spans="1:6" x14ac:dyDescent="0.2">
      <c r="A101" s="441"/>
      <c r="B101" s="441"/>
      <c r="C101" s="441"/>
      <c r="D101" s="441"/>
      <c r="E101" s="441"/>
      <c r="F101" s="441"/>
    </row>
    <row r="102" spans="1:6" x14ac:dyDescent="0.2">
      <c r="A102" s="441"/>
      <c r="B102" s="441"/>
      <c r="C102" s="441"/>
      <c r="D102" s="441"/>
      <c r="E102" s="441"/>
      <c r="F102" s="441"/>
    </row>
    <row r="103" spans="1:6" x14ac:dyDescent="0.2">
      <c r="A103" s="441"/>
      <c r="B103" s="441"/>
      <c r="C103" s="441"/>
      <c r="D103" s="441"/>
      <c r="E103" s="441"/>
      <c r="F103" s="441"/>
    </row>
    <row r="104" spans="1:6" x14ac:dyDescent="0.2">
      <c r="A104" s="441"/>
      <c r="B104" s="441"/>
      <c r="C104" s="441"/>
      <c r="D104" s="441"/>
      <c r="E104" s="441"/>
      <c r="F104" s="441"/>
    </row>
    <row r="105" spans="1:6" x14ac:dyDescent="0.2">
      <c r="A105" s="441"/>
      <c r="B105" s="441"/>
      <c r="C105" s="441"/>
      <c r="D105" s="441"/>
      <c r="E105" s="441"/>
      <c r="F105" s="441"/>
    </row>
    <row r="106" spans="1:6" x14ac:dyDescent="0.2">
      <c r="A106" s="441"/>
      <c r="B106" s="441"/>
      <c r="C106" s="441"/>
      <c r="D106" s="441"/>
      <c r="E106" s="441"/>
      <c r="F106" s="441"/>
    </row>
    <row r="107" spans="1:6" x14ac:dyDescent="0.2">
      <c r="A107" s="441"/>
      <c r="B107" s="441"/>
      <c r="C107" s="441"/>
      <c r="D107" s="441"/>
      <c r="E107" s="441"/>
      <c r="F107" s="441"/>
    </row>
    <row r="108" spans="1:6" x14ac:dyDescent="0.2">
      <c r="A108" s="441"/>
      <c r="B108" s="441"/>
      <c r="C108" s="441"/>
      <c r="D108" s="441"/>
      <c r="E108" s="441"/>
      <c r="F108" s="441"/>
    </row>
    <row r="109" spans="1:6" x14ac:dyDescent="0.2">
      <c r="A109" s="441"/>
      <c r="B109" s="441"/>
      <c r="C109" s="441"/>
      <c r="D109" s="441"/>
      <c r="E109" s="441"/>
      <c r="F109" s="441"/>
    </row>
    <row r="110" spans="1:6" x14ac:dyDescent="0.2">
      <c r="A110" s="441"/>
      <c r="B110" s="441"/>
      <c r="C110" s="441"/>
      <c r="D110" s="441"/>
      <c r="E110" s="441"/>
      <c r="F110" s="441"/>
    </row>
    <row r="111" spans="1:6" x14ac:dyDescent="0.2">
      <c r="A111" s="441"/>
      <c r="B111" s="441"/>
      <c r="C111" s="441"/>
      <c r="D111" s="441"/>
      <c r="E111" s="441"/>
      <c r="F111" s="441"/>
    </row>
    <row r="112" spans="1:6" x14ac:dyDescent="0.2">
      <c r="A112" s="441"/>
      <c r="B112" s="441"/>
      <c r="C112" s="441"/>
      <c r="D112" s="441"/>
      <c r="E112" s="441"/>
      <c r="F112" s="441"/>
    </row>
    <row r="113" spans="1:6" x14ac:dyDescent="0.2">
      <c r="A113" s="441"/>
      <c r="B113" s="441"/>
      <c r="C113" s="441"/>
      <c r="D113" s="441"/>
      <c r="E113" s="441"/>
      <c r="F113" s="441"/>
    </row>
    <row r="114" spans="1:6" x14ac:dyDescent="0.2">
      <c r="A114" s="441"/>
      <c r="B114" s="441"/>
      <c r="C114" s="441"/>
      <c r="D114" s="441"/>
      <c r="E114" s="441"/>
      <c r="F114" s="441"/>
    </row>
    <row r="115" spans="1:6" x14ac:dyDescent="0.2">
      <c r="A115" s="441"/>
      <c r="B115" s="441"/>
      <c r="C115" s="441"/>
      <c r="D115" s="441"/>
      <c r="E115" s="441"/>
      <c r="F115" s="441"/>
    </row>
    <row r="116" spans="1:6" x14ac:dyDescent="0.2">
      <c r="A116" s="441"/>
      <c r="B116" s="441"/>
      <c r="C116" s="441"/>
      <c r="D116" s="441"/>
      <c r="E116" s="441"/>
      <c r="F116" s="441"/>
    </row>
    <row r="117" spans="1:6" x14ac:dyDescent="0.2">
      <c r="A117" s="441"/>
      <c r="B117" s="441"/>
      <c r="C117" s="441"/>
      <c r="D117" s="441"/>
      <c r="E117" s="441"/>
      <c r="F117" s="441"/>
    </row>
    <row r="118" spans="1:6" x14ac:dyDescent="0.2">
      <c r="A118" s="441"/>
      <c r="B118" s="441"/>
      <c r="C118" s="441"/>
      <c r="D118" s="441"/>
      <c r="E118" s="441"/>
      <c r="F118" s="441"/>
    </row>
    <row r="119" spans="1:6" x14ac:dyDescent="0.2">
      <c r="A119" s="441"/>
      <c r="B119" s="441"/>
      <c r="C119" s="441"/>
      <c r="D119" s="441"/>
      <c r="E119" s="441"/>
      <c r="F119" s="441"/>
    </row>
    <row r="120" spans="1:6" x14ac:dyDescent="0.2">
      <c r="A120" s="441"/>
      <c r="B120" s="441"/>
      <c r="C120" s="441"/>
      <c r="D120" s="441"/>
      <c r="E120" s="441"/>
      <c r="F120" s="441"/>
    </row>
    <row r="121" spans="1:6" x14ac:dyDescent="0.2">
      <c r="A121" s="441"/>
      <c r="B121" s="441"/>
      <c r="C121" s="441"/>
      <c r="D121" s="441"/>
      <c r="E121" s="441"/>
      <c r="F121" s="441"/>
    </row>
    <row r="122" spans="1:6" x14ac:dyDescent="0.2">
      <c r="A122" s="441"/>
      <c r="B122" s="441"/>
      <c r="C122" s="441"/>
      <c r="D122" s="441"/>
      <c r="E122" s="441"/>
      <c r="F122" s="441"/>
    </row>
    <row r="123" spans="1:6" x14ac:dyDescent="0.2">
      <c r="A123" s="441"/>
      <c r="B123" s="441"/>
      <c r="C123" s="441"/>
      <c r="D123" s="441"/>
      <c r="E123" s="441"/>
      <c r="F123" s="441"/>
    </row>
    <row r="124" spans="1:6" x14ac:dyDescent="0.2">
      <c r="A124" s="441"/>
      <c r="B124" s="441"/>
      <c r="C124" s="441"/>
      <c r="D124" s="441"/>
      <c r="E124" s="441"/>
      <c r="F124" s="441"/>
    </row>
    <row r="125" spans="1:6" x14ac:dyDescent="0.2">
      <c r="A125" s="441"/>
      <c r="B125" s="441"/>
      <c r="C125" s="441"/>
      <c r="D125" s="441"/>
      <c r="E125" s="441"/>
      <c r="F125" s="441"/>
    </row>
    <row r="126" spans="1:6" x14ac:dyDescent="0.2">
      <c r="A126" s="441"/>
      <c r="B126" s="441"/>
      <c r="C126" s="441"/>
      <c r="D126" s="441"/>
      <c r="E126" s="441"/>
      <c r="F126" s="441"/>
    </row>
    <row r="127" spans="1:6" x14ac:dyDescent="0.2">
      <c r="A127" s="441"/>
      <c r="B127" s="441"/>
      <c r="C127" s="441"/>
      <c r="D127" s="441"/>
      <c r="E127" s="441"/>
      <c r="F127" s="441"/>
    </row>
    <row r="128" spans="1:6" x14ac:dyDescent="0.2">
      <c r="A128" s="441"/>
      <c r="B128" s="441"/>
      <c r="C128" s="441"/>
      <c r="D128" s="441"/>
      <c r="E128" s="441"/>
      <c r="F128" s="441"/>
    </row>
    <row r="129" spans="1:6" x14ac:dyDescent="0.2">
      <c r="A129" s="441"/>
      <c r="B129" s="441"/>
      <c r="C129" s="441"/>
      <c r="D129" s="441"/>
      <c r="E129" s="441"/>
      <c r="F129" s="441"/>
    </row>
    <row r="130" spans="1:6" x14ac:dyDescent="0.2">
      <c r="A130" s="441"/>
      <c r="B130" s="441"/>
      <c r="C130" s="441"/>
      <c r="D130" s="441"/>
      <c r="E130" s="441"/>
      <c r="F130" s="441"/>
    </row>
    <row r="131" spans="1:6" x14ac:dyDescent="0.2">
      <c r="A131" s="441"/>
      <c r="B131" s="441"/>
      <c r="C131" s="441"/>
      <c r="D131" s="441"/>
      <c r="E131" s="441"/>
      <c r="F131" s="441"/>
    </row>
    <row r="132" spans="1:6" x14ac:dyDescent="0.2">
      <c r="A132" s="441"/>
      <c r="B132" s="441"/>
      <c r="C132" s="441"/>
      <c r="D132" s="441"/>
      <c r="E132" s="441"/>
      <c r="F132" s="441"/>
    </row>
    <row r="133" spans="1:6" x14ac:dyDescent="0.2">
      <c r="A133" s="441"/>
      <c r="B133" s="441"/>
      <c r="C133" s="441"/>
      <c r="D133" s="441"/>
      <c r="E133" s="441"/>
      <c r="F133" s="441"/>
    </row>
    <row r="134" spans="1:6" x14ac:dyDescent="0.2">
      <c r="A134" s="441"/>
      <c r="B134" s="441"/>
      <c r="C134" s="441"/>
      <c r="D134" s="441"/>
      <c r="E134" s="441"/>
      <c r="F134" s="441"/>
    </row>
    <row r="135" spans="1:6" x14ac:dyDescent="0.2">
      <c r="A135" s="441"/>
      <c r="B135" s="441"/>
      <c r="C135" s="441"/>
      <c r="D135" s="441"/>
      <c r="E135" s="441"/>
      <c r="F135" s="441"/>
    </row>
    <row r="136" spans="1:6" x14ac:dyDescent="0.2">
      <c r="A136" s="441"/>
      <c r="B136" s="441"/>
      <c r="C136" s="441"/>
      <c r="D136" s="441"/>
      <c r="E136" s="441"/>
      <c r="F136" s="441"/>
    </row>
    <row r="137" spans="1:6" x14ac:dyDescent="0.2">
      <c r="A137" s="441"/>
      <c r="B137" s="441"/>
      <c r="C137" s="441"/>
      <c r="D137" s="441"/>
      <c r="E137" s="441"/>
      <c r="F137" s="441"/>
    </row>
    <row r="138" spans="1:6" x14ac:dyDescent="0.2">
      <c r="A138" s="441"/>
      <c r="B138" s="441"/>
      <c r="C138" s="441"/>
      <c r="D138" s="441"/>
      <c r="E138" s="441"/>
      <c r="F138" s="441"/>
    </row>
    <row r="139" spans="1:6" x14ac:dyDescent="0.2">
      <c r="A139" s="441"/>
      <c r="B139" s="441"/>
      <c r="C139" s="441"/>
      <c r="D139" s="441"/>
      <c r="E139" s="441"/>
      <c r="F139" s="441"/>
    </row>
    <row r="140" spans="1:6" x14ac:dyDescent="0.2">
      <c r="A140" s="441"/>
      <c r="B140" s="441"/>
      <c r="C140" s="441"/>
      <c r="D140" s="441"/>
      <c r="E140" s="441"/>
      <c r="F140" s="441"/>
    </row>
    <row r="141" spans="1:6" x14ac:dyDescent="0.2">
      <c r="A141" s="441"/>
      <c r="B141" s="441"/>
      <c r="C141" s="441"/>
      <c r="D141" s="441"/>
      <c r="E141" s="441"/>
      <c r="F141" s="441"/>
    </row>
    <row r="142" spans="1:6" x14ac:dyDescent="0.2">
      <c r="A142" s="441"/>
      <c r="B142" s="441"/>
      <c r="C142" s="441"/>
      <c r="D142" s="441"/>
      <c r="E142" s="441"/>
      <c r="F142" s="441"/>
    </row>
    <row r="143" spans="1:6" x14ac:dyDescent="0.2">
      <c r="A143" s="441"/>
      <c r="B143" s="441"/>
      <c r="C143" s="441"/>
      <c r="D143" s="441"/>
      <c r="E143" s="441"/>
      <c r="F143" s="441"/>
    </row>
    <row r="144" spans="1:6" x14ac:dyDescent="0.2">
      <c r="A144" s="441"/>
      <c r="B144" s="441"/>
      <c r="C144" s="441"/>
      <c r="D144" s="441"/>
      <c r="E144" s="441"/>
      <c r="F144" s="441"/>
    </row>
    <row r="145" spans="1:6" x14ac:dyDescent="0.2">
      <c r="A145" s="441"/>
      <c r="B145" s="441"/>
      <c r="C145" s="441"/>
      <c r="D145" s="441"/>
      <c r="E145" s="441"/>
      <c r="F145" s="441"/>
    </row>
    <row r="146" spans="1:6" x14ac:dyDescent="0.2">
      <c r="A146" s="441"/>
      <c r="B146" s="441"/>
      <c r="C146" s="441"/>
      <c r="D146" s="441"/>
      <c r="E146" s="441"/>
      <c r="F146" s="441"/>
    </row>
    <row r="147" spans="1:6" x14ac:dyDescent="0.2">
      <c r="A147" s="441"/>
      <c r="B147" s="441"/>
      <c r="C147" s="441"/>
      <c r="D147" s="441"/>
      <c r="E147" s="441"/>
      <c r="F147" s="441"/>
    </row>
    <row r="148" spans="1:6" x14ac:dyDescent="0.2">
      <c r="A148" s="441"/>
      <c r="B148" s="441"/>
      <c r="C148" s="441"/>
      <c r="D148" s="441"/>
      <c r="E148" s="441"/>
      <c r="F148" s="441"/>
    </row>
    <row r="149" spans="1:6" x14ac:dyDescent="0.2">
      <c r="A149" s="441"/>
      <c r="B149" s="441"/>
      <c r="C149" s="441"/>
      <c r="D149" s="441"/>
      <c r="E149" s="441"/>
      <c r="F149" s="441"/>
    </row>
    <row r="150" spans="1:6" x14ac:dyDescent="0.2">
      <c r="A150" s="441"/>
      <c r="B150" s="441"/>
      <c r="C150" s="441"/>
      <c r="D150" s="441"/>
      <c r="E150" s="441"/>
      <c r="F150" s="441"/>
    </row>
    <row r="151" spans="1:6" x14ac:dyDescent="0.2">
      <c r="A151" s="441"/>
      <c r="B151" s="441"/>
      <c r="C151" s="441"/>
      <c r="D151" s="441"/>
      <c r="E151" s="441"/>
      <c r="F151" s="441"/>
    </row>
    <row r="152" spans="1:6" x14ac:dyDescent="0.2">
      <c r="A152" s="441"/>
      <c r="B152" s="441"/>
      <c r="C152" s="441"/>
      <c r="D152" s="441"/>
      <c r="E152" s="441"/>
      <c r="F152" s="441"/>
    </row>
    <row r="153" spans="1:6" x14ac:dyDescent="0.2">
      <c r="A153" s="441"/>
      <c r="B153" s="441"/>
      <c r="C153" s="441"/>
      <c r="D153" s="441"/>
      <c r="E153" s="441"/>
      <c r="F153" s="441"/>
    </row>
    <row r="154" spans="1:6" x14ac:dyDescent="0.2">
      <c r="A154" s="441"/>
      <c r="B154" s="441"/>
      <c r="C154" s="441"/>
      <c r="D154" s="441"/>
      <c r="E154" s="441"/>
      <c r="F154" s="441"/>
    </row>
    <row r="155" spans="1:6" x14ac:dyDescent="0.2">
      <c r="A155" s="441"/>
      <c r="B155" s="441"/>
      <c r="C155" s="441"/>
      <c r="D155" s="441"/>
      <c r="E155" s="441"/>
      <c r="F155" s="441"/>
    </row>
    <row r="156" spans="1:6" x14ac:dyDescent="0.2">
      <c r="A156" s="441"/>
      <c r="B156" s="441"/>
      <c r="C156" s="441"/>
      <c r="D156" s="441"/>
      <c r="E156" s="441"/>
      <c r="F156" s="441"/>
    </row>
    <row r="157" spans="1:6" x14ac:dyDescent="0.2">
      <c r="A157" s="441"/>
      <c r="B157" s="441"/>
      <c r="C157" s="441"/>
      <c r="D157" s="441"/>
      <c r="E157" s="441"/>
      <c r="F157" s="441"/>
    </row>
    <row r="158" spans="1:6" x14ac:dyDescent="0.2">
      <c r="A158" s="441"/>
      <c r="B158" s="441"/>
      <c r="C158" s="441"/>
      <c r="D158" s="441"/>
      <c r="E158" s="441"/>
      <c r="F158" s="441"/>
    </row>
    <row r="159" spans="1:6" x14ac:dyDescent="0.2">
      <c r="A159" s="441"/>
      <c r="B159" s="441"/>
      <c r="C159" s="441"/>
      <c r="D159" s="441"/>
      <c r="E159" s="441"/>
      <c r="F159" s="441"/>
    </row>
    <row r="160" spans="1:6" x14ac:dyDescent="0.2">
      <c r="A160" s="441"/>
      <c r="B160" s="441"/>
      <c r="C160" s="441"/>
      <c r="D160" s="441"/>
      <c r="E160" s="441"/>
      <c r="F160" s="441"/>
    </row>
    <row r="161" spans="1:6" x14ac:dyDescent="0.2">
      <c r="A161" s="441"/>
      <c r="B161" s="441"/>
      <c r="C161" s="441"/>
      <c r="D161" s="441"/>
      <c r="E161" s="441"/>
      <c r="F161" s="441"/>
    </row>
    <row r="162" spans="1:6" x14ac:dyDescent="0.2">
      <c r="A162" s="441"/>
      <c r="B162" s="441"/>
      <c r="C162" s="441"/>
      <c r="D162" s="441"/>
      <c r="E162" s="441"/>
      <c r="F162" s="441"/>
    </row>
    <row r="163" spans="1:6" x14ac:dyDescent="0.2">
      <c r="A163" s="441"/>
      <c r="B163" s="441"/>
      <c r="C163" s="441"/>
      <c r="D163" s="441"/>
      <c r="E163" s="441"/>
      <c r="F163" s="441"/>
    </row>
    <row r="164" spans="1:6" x14ac:dyDescent="0.2">
      <c r="A164" s="441"/>
      <c r="B164" s="441"/>
      <c r="C164" s="441"/>
      <c r="D164" s="441"/>
      <c r="E164" s="441"/>
      <c r="F164" s="441"/>
    </row>
    <row r="165" spans="1:6" x14ac:dyDescent="0.2">
      <c r="A165" s="441"/>
      <c r="B165" s="441"/>
      <c r="C165" s="441"/>
      <c r="D165" s="441"/>
      <c r="E165" s="441"/>
      <c r="F165" s="441"/>
    </row>
    <row r="166" spans="1:6" x14ac:dyDescent="0.2">
      <c r="A166" s="441"/>
      <c r="B166" s="441"/>
      <c r="C166" s="441"/>
      <c r="D166" s="441"/>
      <c r="E166" s="441"/>
      <c r="F166" s="441"/>
    </row>
    <row r="167" spans="1:6" x14ac:dyDescent="0.2">
      <c r="A167" s="441"/>
      <c r="B167" s="441"/>
      <c r="C167" s="441"/>
      <c r="D167" s="441"/>
      <c r="E167" s="441"/>
      <c r="F167" s="441"/>
    </row>
    <row r="168" spans="1:6" x14ac:dyDescent="0.2">
      <c r="A168" s="441"/>
      <c r="B168" s="441"/>
      <c r="C168" s="441"/>
      <c r="D168" s="441"/>
      <c r="E168" s="441"/>
      <c r="F168" s="441"/>
    </row>
    <row r="169" spans="1:6" x14ac:dyDescent="0.2">
      <c r="A169" s="441"/>
      <c r="B169" s="441"/>
      <c r="C169" s="441"/>
      <c r="D169" s="441"/>
      <c r="E169" s="441"/>
      <c r="F169" s="441"/>
    </row>
    <row r="170" spans="1:6" x14ac:dyDescent="0.2">
      <c r="A170" s="441"/>
      <c r="B170" s="441"/>
      <c r="C170" s="441"/>
      <c r="D170" s="441"/>
      <c r="E170" s="441"/>
      <c r="F170" s="441"/>
    </row>
    <row r="171" spans="1:6" x14ac:dyDescent="0.2">
      <c r="A171" s="441"/>
      <c r="B171" s="441"/>
      <c r="C171" s="441"/>
      <c r="D171" s="441"/>
      <c r="E171" s="441"/>
      <c r="F171" s="441"/>
    </row>
    <row r="172" spans="1:6" x14ac:dyDescent="0.2">
      <c r="A172" s="441"/>
      <c r="B172" s="441"/>
      <c r="C172" s="441"/>
      <c r="D172" s="441"/>
      <c r="E172" s="441"/>
      <c r="F172" s="441"/>
    </row>
    <row r="173" spans="1:6" x14ac:dyDescent="0.2">
      <c r="A173" s="441"/>
      <c r="B173" s="441"/>
      <c r="C173" s="441"/>
      <c r="D173" s="441"/>
      <c r="E173" s="441"/>
      <c r="F173" s="441"/>
    </row>
    <row r="174" spans="1:6" x14ac:dyDescent="0.2">
      <c r="A174" s="441"/>
      <c r="B174" s="441"/>
      <c r="C174" s="441"/>
      <c r="D174" s="441"/>
      <c r="E174" s="441"/>
      <c r="F174" s="441"/>
    </row>
    <row r="175" spans="1:6" x14ac:dyDescent="0.2">
      <c r="A175" s="441"/>
      <c r="B175" s="441"/>
      <c r="C175" s="441"/>
      <c r="D175" s="441"/>
      <c r="E175" s="441"/>
      <c r="F175" s="441"/>
    </row>
    <row r="176" spans="1:6" x14ac:dyDescent="0.2">
      <c r="A176" s="441"/>
      <c r="B176" s="441"/>
      <c r="C176" s="441"/>
      <c r="D176" s="441"/>
      <c r="E176" s="441"/>
      <c r="F176" s="441"/>
    </row>
    <row r="177" spans="1:6" x14ac:dyDescent="0.2">
      <c r="A177" s="441"/>
      <c r="B177" s="441"/>
      <c r="C177" s="441"/>
      <c r="D177" s="441"/>
      <c r="E177" s="441"/>
      <c r="F177" s="441"/>
    </row>
    <row r="178" spans="1:6" x14ac:dyDescent="0.2">
      <c r="A178" s="441"/>
      <c r="B178" s="441"/>
      <c r="C178" s="441"/>
      <c r="D178" s="441"/>
      <c r="E178" s="441"/>
      <c r="F178" s="441"/>
    </row>
    <row r="179" spans="1:6" x14ac:dyDescent="0.2">
      <c r="A179" s="441"/>
      <c r="B179" s="441"/>
      <c r="C179" s="441"/>
      <c r="D179" s="441"/>
      <c r="E179" s="441"/>
      <c r="F179" s="441"/>
    </row>
    <row r="180" spans="1:6" x14ac:dyDescent="0.2">
      <c r="A180" s="441"/>
      <c r="B180" s="441"/>
      <c r="C180" s="441"/>
      <c r="D180" s="441"/>
      <c r="E180" s="441"/>
      <c r="F180" s="441"/>
    </row>
    <row r="181" spans="1:6" x14ac:dyDescent="0.2">
      <c r="A181" s="441"/>
      <c r="B181" s="441"/>
      <c r="C181" s="441"/>
      <c r="D181" s="441"/>
      <c r="E181" s="441"/>
      <c r="F181" s="441"/>
    </row>
    <row r="182" spans="1:6" x14ac:dyDescent="0.2">
      <c r="A182" s="441"/>
      <c r="B182" s="441"/>
      <c r="C182" s="441"/>
      <c r="D182" s="441"/>
      <c r="E182" s="441"/>
      <c r="F182" s="441"/>
    </row>
    <row r="183" spans="1:6" x14ac:dyDescent="0.2">
      <c r="A183" s="441"/>
      <c r="B183" s="441"/>
      <c r="C183" s="441"/>
      <c r="D183" s="441"/>
      <c r="E183" s="441"/>
      <c r="F183" s="441"/>
    </row>
    <row r="184" spans="1:6" x14ac:dyDescent="0.2">
      <c r="A184" s="441"/>
      <c r="B184" s="441"/>
      <c r="C184" s="441"/>
      <c r="D184" s="441"/>
      <c r="E184" s="441"/>
      <c r="F184" s="441"/>
    </row>
    <row r="185" spans="1:6" x14ac:dyDescent="0.2">
      <c r="A185" s="441"/>
      <c r="B185" s="441"/>
      <c r="C185" s="441"/>
      <c r="D185" s="441"/>
      <c r="E185" s="441"/>
      <c r="F185" s="441"/>
    </row>
    <row r="186" spans="1:6" x14ac:dyDescent="0.2">
      <c r="A186" s="441"/>
      <c r="B186" s="441"/>
      <c r="C186" s="441"/>
      <c r="D186" s="441"/>
      <c r="E186" s="441"/>
      <c r="F186" s="441"/>
    </row>
    <row r="187" spans="1:6" x14ac:dyDescent="0.2">
      <c r="A187" s="441"/>
      <c r="B187" s="441"/>
      <c r="C187" s="441"/>
      <c r="D187" s="441"/>
      <c r="E187" s="441"/>
      <c r="F187" s="441"/>
    </row>
    <row r="188" spans="1:6" x14ac:dyDescent="0.2">
      <c r="A188" s="441"/>
      <c r="B188" s="441"/>
      <c r="C188" s="441"/>
      <c r="D188" s="441"/>
      <c r="E188" s="441"/>
      <c r="F188" s="441"/>
    </row>
    <row r="189" spans="1:6" x14ac:dyDescent="0.2">
      <c r="A189" s="441"/>
      <c r="B189" s="441"/>
      <c r="C189" s="441"/>
      <c r="D189" s="441"/>
      <c r="E189" s="441"/>
      <c r="F189" s="441"/>
    </row>
    <row r="190" spans="1:6" x14ac:dyDescent="0.2">
      <c r="A190" s="441"/>
      <c r="B190" s="441"/>
      <c r="C190" s="441"/>
      <c r="D190" s="441"/>
      <c r="E190" s="441"/>
      <c r="F190" s="441"/>
    </row>
    <row r="191" spans="1:6" x14ac:dyDescent="0.2">
      <c r="A191" s="441"/>
      <c r="B191" s="441"/>
      <c r="C191" s="441"/>
      <c r="D191" s="441"/>
      <c r="E191" s="441"/>
      <c r="F191" s="441"/>
    </row>
    <row r="192" spans="1:6" x14ac:dyDescent="0.2">
      <c r="A192" s="441"/>
      <c r="B192" s="441"/>
      <c r="C192" s="441"/>
      <c r="D192" s="441"/>
      <c r="E192" s="441"/>
      <c r="F192" s="441"/>
    </row>
    <row r="193" spans="1:6" x14ac:dyDescent="0.2">
      <c r="A193" s="441"/>
      <c r="B193" s="441"/>
      <c r="C193" s="441"/>
      <c r="D193" s="441"/>
      <c r="E193" s="441"/>
      <c r="F193" s="441"/>
    </row>
    <row r="194" spans="1:6" x14ac:dyDescent="0.2">
      <c r="A194" s="441"/>
      <c r="B194" s="441"/>
      <c r="C194" s="441"/>
      <c r="D194" s="441"/>
      <c r="E194" s="441"/>
      <c r="F194" s="441"/>
    </row>
    <row r="195" spans="1:6" x14ac:dyDescent="0.2">
      <c r="A195" s="441"/>
      <c r="B195" s="441"/>
      <c r="C195" s="441"/>
      <c r="D195" s="441"/>
      <c r="E195" s="441"/>
      <c r="F195" s="441"/>
    </row>
    <row r="196" spans="1:6" x14ac:dyDescent="0.2">
      <c r="A196" s="441"/>
      <c r="B196" s="441"/>
      <c r="C196" s="441"/>
      <c r="D196" s="441"/>
      <c r="E196" s="441"/>
      <c r="F196" s="441"/>
    </row>
    <row r="197" spans="1:6" x14ac:dyDescent="0.2">
      <c r="A197" s="441"/>
      <c r="B197" s="441"/>
      <c r="C197" s="441"/>
      <c r="D197" s="441"/>
      <c r="E197" s="441"/>
      <c r="F197" s="441"/>
    </row>
    <row r="198" spans="1:6" x14ac:dyDescent="0.2">
      <c r="A198" s="441"/>
      <c r="B198" s="441"/>
      <c r="C198" s="441"/>
      <c r="D198" s="441"/>
      <c r="E198" s="441"/>
      <c r="F198" s="441"/>
    </row>
    <row r="199" spans="1:6" x14ac:dyDescent="0.2">
      <c r="A199" s="441"/>
      <c r="B199" s="441"/>
      <c r="C199" s="441"/>
      <c r="D199" s="441"/>
      <c r="E199" s="441"/>
      <c r="F199" s="441"/>
    </row>
    <row r="200" spans="1:6" x14ac:dyDescent="0.2">
      <c r="A200" s="441"/>
      <c r="B200" s="441"/>
      <c r="C200" s="441"/>
      <c r="D200" s="441"/>
      <c r="E200" s="441"/>
      <c r="F200" s="441"/>
    </row>
    <row r="201" spans="1:6" x14ac:dyDescent="0.2">
      <c r="A201" s="441"/>
      <c r="B201" s="441"/>
      <c r="C201" s="441"/>
      <c r="D201" s="441"/>
      <c r="E201" s="441"/>
      <c r="F201" s="441"/>
    </row>
    <row r="202" spans="1:6" x14ac:dyDescent="0.2">
      <c r="A202" s="441"/>
      <c r="B202" s="441"/>
      <c r="C202" s="441"/>
      <c r="D202" s="441"/>
      <c r="E202" s="441"/>
      <c r="F202" s="441"/>
    </row>
    <row r="203" spans="1:6" x14ac:dyDescent="0.2">
      <c r="A203" s="441"/>
      <c r="B203" s="441"/>
      <c r="C203" s="441"/>
      <c r="D203" s="441"/>
      <c r="E203" s="441"/>
      <c r="F203" s="441"/>
    </row>
    <row r="204" spans="1:6" x14ac:dyDescent="0.2">
      <c r="A204" s="441"/>
      <c r="B204" s="441"/>
      <c r="C204" s="441"/>
      <c r="D204" s="441"/>
      <c r="E204" s="441"/>
      <c r="F204" s="441"/>
    </row>
    <row r="205" spans="1:6" x14ac:dyDescent="0.2">
      <c r="A205" s="441"/>
      <c r="B205" s="441"/>
      <c r="C205" s="441"/>
      <c r="D205" s="441"/>
      <c r="E205" s="441"/>
      <c r="F205" s="441"/>
    </row>
    <row r="206" spans="1:6" x14ac:dyDescent="0.2">
      <c r="A206" s="441"/>
      <c r="B206" s="441"/>
      <c r="C206" s="441"/>
      <c r="D206" s="441"/>
      <c r="E206" s="441"/>
      <c r="F206" s="441"/>
    </row>
    <row r="207" spans="1:6" x14ac:dyDescent="0.2">
      <c r="A207" s="441"/>
      <c r="B207" s="441"/>
      <c r="C207" s="441"/>
      <c r="D207" s="441"/>
      <c r="E207" s="441"/>
      <c r="F207" s="441"/>
    </row>
    <row r="208" spans="1:6" x14ac:dyDescent="0.2">
      <c r="A208" s="441"/>
      <c r="B208" s="441"/>
      <c r="C208" s="441"/>
      <c r="D208" s="441"/>
      <c r="E208" s="441"/>
      <c r="F208" s="441"/>
    </row>
    <row r="209" spans="1:6" x14ac:dyDescent="0.2">
      <c r="A209" s="441"/>
      <c r="B209" s="441"/>
      <c r="C209" s="441"/>
      <c r="D209" s="441"/>
      <c r="E209" s="441"/>
      <c r="F209" s="441"/>
    </row>
    <row r="210" spans="1:6" x14ac:dyDescent="0.2">
      <c r="A210" s="441"/>
      <c r="B210" s="441"/>
      <c r="C210" s="441"/>
      <c r="D210" s="441"/>
      <c r="E210" s="441"/>
      <c r="F210" s="441"/>
    </row>
    <row r="211" spans="1:6" x14ac:dyDescent="0.2">
      <c r="A211" s="441"/>
      <c r="B211" s="441"/>
      <c r="C211" s="441"/>
      <c r="D211" s="441"/>
      <c r="E211" s="441"/>
      <c r="F211" s="441"/>
    </row>
    <row r="212" spans="1:6" x14ac:dyDescent="0.2">
      <c r="A212" s="441"/>
      <c r="B212" s="441"/>
      <c r="C212" s="441"/>
      <c r="D212" s="441"/>
      <c r="E212" s="441"/>
      <c r="F212" s="441"/>
    </row>
    <row r="213" spans="1:6" x14ac:dyDescent="0.2">
      <c r="A213" s="441"/>
      <c r="B213" s="441"/>
      <c r="C213" s="441"/>
      <c r="D213" s="441"/>
      <c r="E213" s="441"/>
      <c r="F213" s="441"/>
    </row>
    <row r="214" spans="1:6" x14ac:dyDescent="0.2">
      <c r="A214" s="441"/>
      <c r="B214" s="441"/>
      <c r="C214" s="441"/>
      <c r="D214" s="441"/>
      <c r="E214" s="441"/>
      <c r="F214" s="441"/>
    </row>
    <row r="215" spans="1:6" x14ac:dyDescent="0.2">
      <c r="A215" s="441"/>
      <c r="B215" s="441"/>
      <c r="C215" s="441"/>
      <c r="D215" s="441"/>
      <c r="E215" s="441"/>
      <c r="F215" s="441"/>
    </row>
    <row r="216" spans="1:6" x14ac:dyDescent="0.2">
      <c r="A216" s="441"/>
      <c r="B216" s="441"/>
      <c r="C216" s="441"/>
      <c r="D216" s="441"/>
      <c r="E216" s="441"/>
      <c r="F216" s="441"/>
    </row>
    <row r="217" spans="1:6" x14ac:dyDescent="0.2">
      <c r="A217" s="441"/>
      <c r="B217" s="441"/>
      <c r="C217" s="441"/>
      <c r="D217" s="441"/>
      <c r="E217" s="441"/>
      <c r="F217" s="441"/>
    </row>
    <row r="218" spans="1:6" x14ac:dyDescent="0.2">
      <c r="A218" s="441"/>
      <c r="B218" s="441"/>
      <c r="C218" s="441"/>
      <c r="D218" s="441"/>
      <c r="E218" s="441"/>
      <c r="F218" s="441"/>
    </row>
    <row r="219" spans="1:6" x14ac:dyDescent="0.2">
      <c r="A219" s="441"/>
      <c r="B219" s="441"/>
      <c r="C219" s="441"/>
      <c r="D219" s="441"/>
      <c r="E219" s="441"/>
      <c r="F219" s="441"/>
    </row>
    <row r="220" spans="1:6" x14ac:dyDescent="0.2">
      <c r="A220" s="441"/>
      <c r="B220" s="441"/>
      <c r="C220" s="441"/>
      <c r="D220" s="441"/>
      <c r="E220" s="441"/>
      <c r="F220" s="441"/>
    </row>
    <row r="221" spans="1:6" x14ac:dyDescent="0.2">
      <c r="A221" s="441"/>
      <c r="B221" s="441"/>
      <c r="C221" s="441"/>
      <c r="D221" s="441"/>
      <c r="E221" s="441"/>
      <c r="F221" s="441"/>
    </row>
    <row r="222" spans="1:6" x14ac:dyDescent="0.2">
      <c r="A222" s="441"/>
      <c r="B222" s="441"/>
      <c r="C222" s="441"/>
      <c r="D222" s="441"/>
      <c r="E222" s="441"/>
      <c r="F222" s="441"/>
    </row>
    <row r="223" spans="1:6" x14ac:dyDescent="0.2">
      <c r="A223" s="441"/>
      <c r="B223" s="441"/>
      <c r="C223" s="441"/>
      <c r="D223" s="441"/>
      <c r="E223" s="441"/>
      <c r="F223" s="441"/>
    </row>
    <row r="224" spans="1:6" x14ac:dyDescent="0.2">
      <c r="A224" s="441"/>
      <c r="B224" s="441"/>
      <c r="C224" s="441"/>
      <c r="D224" s="441"/>
      <c r="E224" s="441"/>
      <c r="F224" s="441"/>
    </row>
    <row r="225" spans="1:6" x14ac:dyDescent="0.2">
      <c r="A225" s="441"/>
      <c r="B225" s="441"/>
      <c r="C225" s="441"/>
      <c r="D225" s="441"/>
      <c r="E225" s="441"/>
      <c r="F225" s="441"/>
    </row>
    <row r="226" spans="1:6" x14ac:dyDescent="0.2">
      <c r="A226" s="441"/>
      <c r="B226" s="441"/>
      <c r="C226" s="441"/>
      <c r="D226" s="441"/>
      <c r="E226" s="441"/>
      <c r="F226" s="441"/>
    </row>
    <row r="227" spans="1:6" x14ac:dyDescent="0.2">
      <c r="A227" s="441"/>
      <c r="B227" s="441"/>
      <c r="C227" s="441"/>
      <c r="D227" s="441"/>
      <c r="E227" s="441"/>
      <c r="F227" s="441"/>
    </row>
    <row r="228" spans="1:6" x14ac:dyDescent="0.2">
      <c r="A228" s="441"/>
      <c r="B228" s="441"/>
      <c r="C228" s="441"/>
      <c r="D228" s="441"/>
      <c r="E228" s="441"/>
      <c r="F228" s="441"/>
    </row>
    <row r="229" spans="1:6" x14ac:dyDescent="0.2">
      <c r="A229" s="441"/>
      <c r="B229" s="441"/>
      <c r="C229" s="441"/>
      <c r="D229" s="441"/>
      <c r="E229" s="441"/>
      <c r="F229" s="441"/>
    </row>
    <row r="230" spans="1:6" x14ac:dyDescent="0.2">
      <c r="A230" s="441"/>
      <c r="B230" s="441"/>
      <c r="C230" s="441"/>
      <c r="D230" s="441"/>
      <c r="E230" s="441"/>
      <c r="F230" s="441"/>
    </row>
    <row r="231" spans="1:6" x14ac:dyDescent="0.2">
      <c r="A231" s="441"/>
      <c r="B231" s="441"/>
      <c r="C231" s="441"/>
      <c r="D231" s="441"/>
      <c r="E231" s="441"/>
      <c r="F231" s="441"/>
    </row>
    <row r="232" spans="1:6" x14ac:dyDescent="0.2">
      <c r="A232" s="441"/>
      <c r="B232" s="441"/>
      <c r="C232" s="441"/>
      <c r="D232" s="441"/>
      <c r="E232" s="441"/>
      <c r="F232" s="441"/>
    </row>
    <row r="233" spans="1:6" x14ac:dyDescent="0.2">
      <c r="A233" s="441"/>
      <c r="B233" s="441"/>
      <c r="C233" s="441"/>
      <c r="D233" s="441"/>
      <c r="E233" s="441"/>
      <c r="F233" s="441"/>
    </row>
    <row r="234" spans="1:6" x14ac:dyDescent="0.2">
      <c r="A234" s="441"/>
      <c r="B234" s="441"/>
      <c r="C234" s="441"/>
      <c r="D234" s="441"/>
      <c r="E234" s="441"/>
      <c r="F234" s="441"/>
    </row>
    <row r="235" spans="1:6" x14ac:dyDescent="0.2">
      <c r="A235" s="441"/>
      <c r="B235" s="441"/>
      <c r="C235" s="441"/>
      <c r="D235" s="441"/>
      <c r="E235" s="441"/>
      <c r="F235" s="441"/>
    </row>
    <row r="236" spans="1:6" x14ac:dyDescent="0.2">
      <c r="A236" s="441"/>
      <c r="B236" s="441"/>
      <c r="C236" s="441"/>
      <c r="D236" s="441"/>
      <c r="E236" s="441"/>
      <c r="F236" s="441"/>
    </row>
    <row r="237" spans="1:6" x14ac:dyDescent="0.2">
      <c r="A237" s="441"/>
      <c r="B237" s="441"/>
      <c r="C237" s="441"/>
      <c r="D237" s="441"/>
      <c r="E237" s="441"/>
      <c r="F237" s="441"/>
    </row>
    <row r="238" spans="1:6" x14ac:dyDescent="0.2">
      <c r="A238" s="441"/>
      <c r="B238" s="441"/>
      <c r="C238" s="441"/>
      <c r="D238" s="441"/>
      <c r="E238" s="441"/>
      <c r="F238" s="441"/>
    </row>
    <row r="239" spans="1:6" x14ac:dyDescent="0.2">
      <c r="A239" s="441"/>
      <c r="B239" s="441"/>
      <c r="C239" s="441"/>
      <c r="D239" s="441"/>
      <c r="E239" s="441"/>
      <c r="F239" s="441"/>
    </row>
    <row r="240" spans="1:6" x14ac:dyDescent="0.2">
      <c r="A240" s="441"/>
      <c r="B240" s="441"/>
      <c r="C240" s="441"/>
      <c r="D240" s="441"/>
      <c r="E240" s="441"/>
      <c r="F240" s="441"/>
    </row>
    <row r="241" spans="1:6" x14ac:dyDescent="0.2">
      <c r="A241" s="441"/>
      <c r="B241" s="441"/>
      <c r="C241" s="441"/>
      <c r="D241" s="441"/>
      <c r="E241" s="441"/>
      <c r="F241" s="441"/>
    </row>
    <row r="242" spans="1:6" x14ac:dyDescent="0.2">
      <c r="A242" s="441"/>
      <c r="B242" s="441"/>
      <c r="C242" s="441"/>
      <c r="D242" s="441"/>
      <c r="E242" s="441"/>
      <c r="F242" s="441"/>
    </row>
    <row r="243" spans="1:6" x14ac:dyDescent="0.2">
      <c r="A243" s="441"/>
      <c r="B243" s="441"/>
      <c r="C243" s="441"/>
      <c r="D243" s="441"/>
      <c r="E243" s="441"/>
      <c r="F243" s="441"/>
    </row>
    <row r="244" spans="1:6" x14ac:dyDescent="0.2">
      <c r="A244" s="441"/>
      <c r="B244" s="441"/>
      <c r="C244" s="441"/>
      <c r="D244" s="441"/>
      <c r="E244" s="441"/>
      <c r="F244" s="441"/>
    </row>
    <row r="245" spans="1:6" x14ac:dyDescent="0.2">
      <c r="A245" s="441"/>
      <c r="B245" s="441"/>
      <c r="C245" s="441"/>
      <c r="D245" s="441"/>
      <c r="E245" s="441"/>
      <c r="F245" s="441"/>
    </row>
    <row r="246" spans="1:6" x14ac:dyDescent="0.2">
      <c r="A246" s="441"/>
      <c r="B246" s="441"/>
      <c r="C246" s="441"/>
      <c r="D246" s="441"/>
      <c r="E246" s="441"/>
      <c r="F246" s="441"/>
    </row>
    <row r="247" spans="1:6" x14ac:dyDescent="0.2">
      <c r="A247" s="441"/>
      <c r="B247" s="441"/>
      <c r="C247" s="441"/>
      <c r="D247" s="441"/>
      <c r="E247" s="441"/>
      <c r="F247" s="441"/>
    </row>
    <row r="248" spans="1:6" x14ac:dyDescent="0.2">
      <c r="A248" s="441"/>
      <c r="B248" s="441"/>
      <c r="C248" s="441"/>
      <c r="D248" s="441"/>
      <c r="E248" s="441"/>
      <c r="F248" s="441"/>
    </row>
    <row r="249" spans="1:6" x14ac:dyDescent="0.2">
      <c r="A249" s="441"/>
      <c r="B249" s="441"/>
      <c r="C249" s="441"/>
      <c r="D249" s="441"/>
      <c r="E249" s="441"/>
      <c r="F249" s="441"/>
    </row>
    <row r="250" spans="1:6" x14ac:dyDescent="0.2">
      <c r="A250" s="441"/>
      <c r="B250" s="441"/>
      <c r="C250" s="441"/>
      <c r="D250" s="441"/>
      <c r="E250" s="441"/>
      <c r="F250" s="441"/>
    </row>
    <row r="251" spans="1:6" x14ac:dyDescent="0.2">
      <c r="A251" s="441"/>
      <c r="B251" s="441"/>
      <c r="C251" s="441"/>
      <c r="D251" s="441"/>
      <c r="E251" s="441"/>
      <c r="F251" s="441"/>
    </row>
    <row r="252" spans="1:6" x14ac:dyDescent="0.2">
      <c r="A252" s="441"/>
      <c r="B252" s="441"/>
      <c r="C252" s="441"/>
      <c r="D252" s="441"/>
      <c r="E252" s="441"/>
      <c r="F252" s="441"/>
    </row>
    <row r="253" spans="1:6" x14ac:dyDescent="0.2">
      <c r="A253" s="441"/>
      <c r="B253" s="441"/>
      <c r="C253" s="441"/>
      <c r="D253" s="441"/>
      <c r="E253" s="441"/>
      <c r="F253" s="441"/>
    </row>
    <row r="254" spans="1:6" x14ac:dyDescent="0.2">
      <c r="A254" s="441"/>
      <c r="B254" s="441"/>
      <c r="C254" s="441"/>
      <c r="D254" s="441"/>
      <c r="E254" s="441"/>
      <c r="F254" s="441"/>
    </row>
    <row r="255" spans="1:6" x14ac:dyDescent="0.2">
      <c r="A255" s="441"/>
      <c r="B255" s="441"/>
      <c r="C255" s="441"/>
      <c r="D255" s="441"/>
      <c r="E255" s="441"/>
      <c r="F255" s="441"/>
    </row>
    <row r="256" spans="1:6" x14ac:dyDescent="0.2">
      <c r="A256" s="441"/>
      <c r="B256" s="441"/>
      <c r="C256" s="441"/>
      <c r="D256" s="441"/>
      <c r="E256" s="441"/>
      <c r="F256" s="441"/>
    </row>
    <row r="257" spans="1:6" x14ac:dyDescent="0.2">
      <c r="A257" s="441"/>
      <c r="B257" s="441"/>
      <c r="C257" s="441"/>
      <c r="D257" s="441"/>
      <c r="E257" s="441"/>
      <c r="F257" s="441"/>
    </row>
    <row r="258" spans="1:6" x14ac:dyDescent="0.2">
      <c r="A258" s="441"/>
      <c r="B258" s="441"/>
      <c r="C258" s="441"/>
      <c r="D258" s="441"/>
      <c r="E258" s="441"/>
      <c r="F258" s="441"/>
    </row>
    <row r="259" spans="1:6" x14ac:dyDescent="0.2">
      <c r="A259" s="441"/>
      <c r="B259" s="441"/>
      <c r="C259" s="441"/>
      <c r="D259" s="441"/>
      <c r="E259" s="441"/>
      <c r="F259" s="441"/>
    </row>
    <row r="260" spans="1:6" x14ac:dyDescent="0.2">
      <c r="A260" s="441"/>
      <c r="B260" s="441"/>
      <c r="C260" s="441"/>
      <c r="D260" s="441"/>
      <c r="E260" s="441"/>
      <c r="F260" s="441"/>
    </row>
    <row r="261" spans="1:6" x14ac:dyDescent="0.2">
      <c r="A261" s="441"/>
      <c r="B261" s="441"/>
      <c r="C261" s="441"/>
      <c r="D261" s="441"/>
      <c r="E261" s="441"/>
      <c r="F261" s="441"/>
    </row>
    <row r="262" spans="1:6" x14ac:dyDescent="0.2">
      <c r="A262" s="441"/>
      <c r="B262" s="441"/>
      <c r="C262" s="441"/>
      <c r="D262" s="441"/>
      <c r="E262" s="441"/>
      <c r="F262" s="441"/>
    </row>
    <row r="263" spans="1:6" x14ac:dyDescent="0.2">
      <c r="A263" s="441"/>
      <c r="B263" s="441"/>
      <c r="C263" s="441"/>
      <c r="D263" s="441"/>
      <c r="E263" s="441"/>
      <c r="F263" s="441"/>
    </row>
    <row r="264" spans="1:6" x14ac:dyDescent="0.2">
      <c r="A264" s="441"/>
      <c r="B264" s="441"/>
      <c r="C264" s="441"/>
      <c r="D264" s="441"/>
      <c r="E264" s="441"/>
      <c r="F264" s="441"/>
    </row>
    <row r="265" spans="1:6" x14ac:dyDescent="0.2">
      <c r="A265" s="441"/>
      <c r="B265" s="441"/>
      <c r="C265" s="441"/>
      <c r="D265" s="441"/>
      <c r="E265" s="441"/>
      <c r="F265" s="441"/>
    </row>
    <row r="266" spans="1:6" x14ac:dyDescent="0.2">
      <c r="A266" s="441"/>
      <c r="B266" s="441"/>
      <c r="C266" s="441"/>
      <c r="D266" s="441"/>
      <c r="E266" s="441"/>
      <c r="F266" s="441"/>
    </row>
    <row r="267" spans="1:6" x14ac:dyDescent="0.2">
      <c r="A267" s="441"/>
      <c r="B267" s="441"/>
      <c r="C267" s="441"/>
      <c r="D267" s="441"/>
      <c r="E267" s="441"/>
      <c r="F267" s="441"/>
    </row>
    <row r="268" spans="1:6" x14ac:dyDescent="0.2">
      <c r="A268" s="441"/>
      <c r="B268" s="441"/>
      <c r="C268" s="441"/>
      <c r="D268" s="441"/>
      <c r="E268" s="441"/>
      <c r="F268" s="441"/>
    </row>
    <row r="269" spans="1:6" x14ac:dyDescent="0.2">
      <c r="A269" s="441"/>
      <c r="B269" s="441"/>
      <c r="C269" s="441"/>
      <c r="D269" s="441"/>
      <c r="E269" s="441"/>
      <c r="F269" s="441"/>
    </row>
    <row r="270" spans="1:6" x14ac:dyDescent="0.2">
      <c r="A270" s="441"/>
      <c r="B270" s="441"/>
      <c r="C270" s="441"/>
      <c r="D270" s="441"/>
      <c r="E270" s="441"/>
      <c r="F270" s="441"/>
    </row>
    <row r="271" spans="1:6" x14ac:dyDescent="0.2">
      <c r="A271" s="441"/>
      <c r="B271" s="441"/>
      <c r="C271" s="441"/>
      <c r="D271" s="441"/>
      <c r="E271" s="441"/>
      <c r="F271" s="441"/>
    </row>
    <row r="272" spans="1:6" x14ac:dyDescent="0.2">
      <c r="A272" s="441"/>
      <c r="B272" s="441"/>
      <c r="C272" s="441"/>
      <c r="D272" s="441"/>
      <c r="E272" s="441"/>
      <c r="F272" s="441"/>
    </row>
    <row r="273" spans="1:6" x14ac:dyDescent="0.2">
      <c r="A273" s="441"/>
      <c r="B273" s="441"/>
      <c r="C273" s="441"/>
      <c r="D273" s="441"/>
      <c r="E273" s="441"/>
      <c r="F273" s="441"/>
    </row>
    <row r="274" spans="1:6" x14ac:dyDescent="0.2">
      <c r="A274" s="441"/>
      <c r="B274" s="441"/>
      <c r="C274" s="441"/>
      <c r="D274" s="441"/>
      <c r="E274" s="441"/>
      <c r="F274" s="441"/>
    </row>
    <row r="275" spans="1:6" x14ac:dyDescent="0.2">
      <c r="A275" s="441"/>
      <c r="B275" s="441"/>
      <c r="C275" s="441"/>
      <c r="D275" s="441"/>
      <c r="E275" s="441"/>
      <c r="F275" s="441"/>
    </row>
    <row r="276" spans="1:6" x14ac:dyDescent="0.2">
      <c r="A276" s="441"/>
      <c r="B276" s="441"/>
      <c r="C276" s="441"/>
      <c r="D276" s="441"/>
      <c r="E276" s="441"/>
      <c r="F276" s="441"/>
    </row>
    <row r="277" spans="1:6" x14ac:dyDescent="0.2">
      <c r="A277" s="441"/>
      <c r="B277" s="441"/>
      <c r="C277" s="441"/>
      <c r="D277" s="441"/>
      <c r="E277" s="441"/>
      <c r="F277" s="441"/>
    </row>
    <row r="278" spans="1:6" x14ac:dyDescent="0.2">
      <c r="A278" s="441"/>
      <c r="B278" s="441"/>
      <c r="C278" s="441"/>
      <c r="D278" s="441"/>
      <c r="E278" s="441"/>
      <c r="F278" s="441"/>
    </row>
    <row r="279" spans="1:6" x14ac:dyDescent="0.2">
      <c r="A279" s="441"/>
      <c r="B279" s="441"/>
      <c r="C279" s="441"/>
      <c r="D279" s="441"/>
      <c r="E279" s="441"/>
      <c r="F279" s="441"/>
    </row>
    <row r="280" spans="1:6" x14ac:dyDescent="0.2">
      <c r="A280" s="441"/>
      <c r="B280" s="441"/>
      <c r="C280" s="441"/>
      <c r="D280" s="441"/>
      <c r="E280" s="441"/>
      <c r="F280" s="441"/>
    </row>
    <row r="281" spans="1:6" x14ac:dyDescent="0.2">
      <c r="A281" s="441"/>
      <c r="B281" s="441"/>
      <c r="C281" s="441"/>
      <c r="D281" s="441"/>
      <c r="E281" s="441"/>
      <c r="F281" s="441"/>
    </row>
    <row r="282" spans="1:6" x14ac:dyDescent="0.2">
      <c r="A282" s="441"/>
      <c r="B282" s="441"/>
      <c r="C282" s="441"/>
      <c r="D282" s="441"/>
      <c r="E282" s="441"/>
      <c r="F282" s="441"/>
    </row>
    <row r="283" spans="1:6" x14ac:dyDescent="0.2">
      <c r="A283" s="441"/>
      <c r="B283" s="441"/>
      <c r="C283" s="441"/>
      <c r="D283" s="441"/>
      <c r="E283" s="441"/>
      <c r="F283" s="441"/>
    </row>
    <row r="284" spans="1:6" x14ac:dyDescent="0.2">
      <c r="A284" s="441"/>
      <c r="B284" s="441"/>
      <c r="C284" s="441"/>
      <c r="D284" s="441"/>
      <c r="E284" s="441"/>
      <c r="F284" s="441"/>
    </row>
    <row r="285" spans="1:6" x14ac:dyDescent="0.2">
      <c r="A285" s="441"/>
      <c r="B285" s="441"/>
      <c r="C285" s="441"/>
      <c r="D285" s="441"/>
      <c r="E285" s="441"/>
      <c r="F285" s="441"/>
    </row>
    <row r="286" spans="1:6" x14ac:dyDescent="0.2">
      <c r="A286" s="441"/>
      <c r="B286" s="441"/>
      <c r="C286" s="441"/>
      <c r="D286" s="441"/>
      <c r="E286" s="441"/>
      <c r="F286" s="441"/>
    </row>
    <row r="287" spans="1:6" x14ac:dyDescent="0.2">
      <c r="A287" s="441"/>
      <c r="B287" s="441"/>
      <c r="C287" s="441"/>
      <c r="D287" s="441"/>
      <c r="E287" s="441"/>
      <c r="F287" s="441"/>
    </row>
    <row r="288" spans="1:6" x14ac:dyDescent="0.2">
      <c r="A288" s="441"/>
      <c r="B288" s="441"/>
      <c r="C288" s="441"/>
      <c r="D288" s="441"/>
      <c r="E288" s="441"/>
      <c r="F288" s="441"/>
    </row>
    <row r="289" spans="1:6" x14ac:dyDescent="0.2">
      <c r="A289" s="441"/>
      <c r="B289" s="441"/>
      <c r="C289" s="441"/>
      <c r="D289" s="441"/>
      <c r="E289" s="441"/>
      <c r="F289" s="441"/>
    </row>
    <row r="290" spans="1:6" x14ac:dyDescent="0.2">
      <c r="A290" s="441"/>
      <c r="B290" s="441"/>
      <c r="C290" s="441"/>
      <c r="D290" s="441"/>
      <c r="E290" s="441"/>
      <c r="F290" s="441"/>
    </row>
    <row r="291" spans="1:6" x14ac:dyDescent="0.2">
      <c r="A291" s="441"/>
      <c r="B291" s="441"/>
      <c r="C291" s="441"/>
      <c r="D291" s="441"/>
      <c r="E291" s="441"/>
      <c r="F291" s="441"/>
    </row>
    <row r="292" spans="1:6" x14ac:dyDescent="0.2">
      <c r="A292" s="441"/>
      <c r="B292" s="441"/>
      <c r="C292" s="441"/>
      <c r="D292" s="441"/>
      <c r="E292" s="441"/>
      <c r="F292" s="441"/>
    </row>
    <row r="293" spans="1:6" x14ac:dyDescent="0.2">
      <c r="A293" s="441"/>
      <c r="B293" s="441"/>
      <c r="C293" s="441"/>
      <c r="D293" s="441"/>
      <c r="E293" s="441"/>
      <c r="F293" s="441"/>
    </row>
    <row r="294" spans="1:6" x14ac:dyDescent="0.2">
      <c r="A294" s="441"/>
      <c r="B294" s="441"/>
      <c r="C294" s="441"/>
      <c r="D294" s="441"/>
      <c r="E294" s="441"/>
      <c r="F294" s="441"/>
    </row>
    <row r="295" spans="1:6" x14ac:dyDescent="0.2">
      <c r="A295" s="441"/>
      <c r="B295" s="441"/>
      <c r="C295" s="441"/>
      <c r="D295" s="441"/>
      <c r="E295" s="441"/>
      <c r="F295" s="441"/>
    </row>
    <row r="296" spans="1:6" x14ac:dyDescent="0.2">
      <c r="A296" s="441"/>
      <c r="B296" s="441"/>
      <c r="C296" s="441"/>
      <c r="D296" s="441"/>
      <c r="E296" s="441"/>
      <c r="F296" s="441"/>
    </row>
    <row r="297" spans="1:6" x14ac:dyDescent="0.2">
      <c r="A297" s="441"/>
      <c r="C297" s="441"/>
      <c r="D297" s="441"/>
      <c r="E297" s="441"/>
      <c r="F297" s="441"/>
    </row>
  </sheetData>
  <mergeCells count="1">
    <mergeCell ref="A1:B1"/>
  </mergeCells>
  <hyperlinks>
    <hyperlink ref="B10" r:id="rId1" xr:uid="{A78071E1-A270-465B-8317-8509E7867551}"/>
    <hyperlink ref="B15" r:id="rId2" xr:uid="{F522C707-F72F-425E-9EDF-E913C07B723B}"/>
    <hyperlink ref="B7" r:id="rId3" xr:uid="{1D8CFE47-CB87-4949-B6A1-78B5563323F9}"/>
  </hyperlinks>
  <pageMargins left="0.70866141732283472" right="0.70866141732283472" top="0.78740157480314965" bottom="0.78740157480314965" header="0.31496062992125984" footer="0.31496062992125984"/>
  <pageSetup paperSize="9" scale="48" fitToHeight="0" orientation="portrait" r:id="rId4"/>
  <rowBreaks count="1" manualBreakCount="1">
    <brk id="10" max="1" man="1"/>
  </rowBreaks>
  <drawing r:id="rId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8A061F-33DA-460D-ACBD-3A4E1D7FF6D6}">
  <sheetPr codeName="Tabelle26"/>
  <dimension ref="A1:B285"/>
  <sheetViews>
    <sheetView showGridLines="0" zoomScaleNormal="100" workbookViewId="0"/>
  </sheetViews>
  <sheetFormatPr baseColWidth="10" defaultColWidth="11.42578125" defaultRowHeight="14.25" x14ac:dyDescent="0.2"/>
  <cols>
    <col min="1" max="1" width="2.140625" style="462" customWidth="1"/>
    <col min="2" max="2" width="87.42578125" style="462" customWidth="1"/>
    <col min="3" max="3" width="4.85546875" style="462" customWidth="1"/>
    <col min="4" max="16384" width="11.42578125" style="462"/>
  </cols>
  <sheetData>
    <row r="1" spans="1:2" ht="39.75" customHeight="1" x14ac:dyDescent="0.2">
      <c r="A1" s="460"/>
      <c r="B1" s="461" t="s">
        <v>38</v>
      </c>
    </row>
    <row r="2" spans="1:2" ht="14.25" customHeight="1" x14ac:dyDescent="0.2">
      <c r="B2" s="463" t="s">
        <v>449</v>
      </c>
    </row>
    <row r="3" spans="1:2" ht="6" customHeight="1" x14ac:dyDescent="0.2">
      <c r="B3" s="463"/>
    </row>
    <row r="4" spans="1:2" ht="37.5" customHeight="1" x14ac:dyDescent="0.2">
      <c r="A4" s="464"/>
      <c r="B4" s="465" t="s">
        <v>450</v>
      </c>
    </row>
    <row r="5" spans="1:2" ht="64.5" customHeight="1" x14ac:dyDescent="0.2">
      <c r="A5" s="464"/>
      <c r="B5" s="466" t="s">
        <v>451</v>
      </c>
    </row>
    <row r="6" spans="1:2" ht="102" customHeight="1" x14ac:dyDescent="0.2">
      <c r="A6" s="464"/>
      <c r="B6" s="466" t="s">
        <v>452</v>
      </c>
    </row>
    <row r="7" spans="1:2" ht="26.25" customHeight="1" x14ac:dyDescent="0.2">
      <c r="A7" s="464"/>
      <c r="B7" s="467" t="s">
        <v>453</v>
      </c>
    </row>
    <row r="8" spans="1:2" x14ac:dyDescent="0.2">
      <c r="A8" s="464"/>
      <c r="B8" s="468" t="s">
        <v>454</v>
      </c>
    </row>
    <row r="9" spans="1:2" ht="36" customHeight="1" x14ac:dyDescent="0.2">
      <c r="A9" s="469"/>
      <c r="B9" s="464"/>
    </row>
    <row r="10" spans="1:2" ht="101.25" customHeight="1" x14ac:dyDescent="0.2">
      <c r="A10" s="470"/>
      <c r="B10" s="468"/>
    </row>
    <row r="11" spans="1:2" ht="101.25" customHeight="1" x14ac:dyDescent="0.2">
      <c r="A11" s="470"/>
      <c r="B11" s="466" t="s">
        <v>455</v>
      </c>
    </row>
    <row r="12" spans="1:2" ht="87" customHeight="1" x14ac:dyDescent="0.2">
      <c r="A12" s="470"/>
      <c r="B12" s="466" t="s">
        <v>456</v>
      </c>
    </row>
    <row r="13" spans="1:2" ht="9.9499999999999993" customHeight="1" x14ac:dyDescent="0.2">
      <c r="A13" s="470"/>
      <c r="B13" s="466"/>
    </row>
    <row r="14" spans="1:2" ht="38.25" customHeight="1" x14ac:dyDescent="0.2">
      <c r="A14" s="470"/>
      <c r="B14" s="466" t="s">
        <v>457</v>
      </c>
    </row>
    <row r="15" spans="1:2" ht="30.75" customHeight="1" x14ac:dyDescent="0.2">
      <c r="A15" s="470"/>
      <c r="B15" s="466" t="s">
        <v>458</v>
      </c>
    </row>
    <row r="16" spans="1:2" ht="129" customHeight="1" x14ac:dyDescent="0.2">
      <c r="A16" s="470"/>
      <c r="B16" s="466"/>
    </row>
    <row r="17" spans="1:2" ht="75" customHeight="1" x14ac:dyDescent="0.2">
      <c r="A17" s="470"/>
      <c r="B17" s="466" t="s">
        <v>459</v>
      </c>
    </row>
    <row r="18" spans="1:2" ht="9.9499999999999993" customHeight="1" x14ac:dyDescent="0.2">
      <c r="A18" s="464"/>
      <c r="B18" s="464"/>
    </row>
    <row r="19" spans="1:2" ht="106.5" customHeight="1" x14ac:dyDescent="0.2">
      <c r="A19" s="470"/>
      <c r="B19" s="466" t="s">
        <v>460</v>
      </c>
    </row>
    <row r="20" spans="1:2" ht="9.9499999999999993" customHeight="1" x14ac:dyDescent="0.2">
      <c r="A20" s="464"/>
      <c r="B20" s="464"/>
    </row>
    <row r="21" spans="1:2" ht="194.25" customHeight="1" x14ac:dyDescent="0.2">
      <c r="A21" s="470"/>
      <c r="B21" s="466" t="s">
        <v>461</v>
      </c>
    </row>
    <row r="22" spans="1:2" ht="9.9499999999999993" customHeight="1" x14ac:dyDescent="0.2">
      <c r="A22" s="464"/>
      <c r="B22" s="464"/>
    </row>
    <row r="23" spans="1:2" ht="89.25" customHeight="1" x14ac:dyDescent="0.2">
      <c r="A23" s="470"/>
      <c r="B23" s="466" t="s">
        <v>462</v>
      </c>
    </row>
    <row r="24" spans="1:2" ht="103.5" customHeight="1" x14ac:dyDescent="0.2">
      <c r="A24" s="470"/>
      <c r="B24" s="466" t="s">
        <v>463</v>
      </c>
    </row>
    <row r="25" spans="1:2" ht="9.9499999999999993" customHeight="1" x14ac:dyDescent="0.2">
      <c r="A25" s="464"/>
      <c r="B25" s="464"/>
    </row>
    <row r="26" spans="1:2" ht="23.25" customHeight="1" x14ac:dyDescent="0.2">
      <c r="A26" s="470"/>
      <c r="B26" s="466" t="s">
        <v>464</v>
      </c>
    </row>
    <row r="27" spans="1:2" ht="9.9499999999999993" customHeight="1" x14ac:dyDescent="0.2">
      <c r="A27" s="464"/>
      <c r="B27" s="464"/>
    </row>
    <row r="28" spans="1:2" ht="105.75" customHeight="1" x14ac:dyDescent="0.2">
      <c r="A28" s="470"/>
      <c r="B28" s="466" t="s">
        <v>465</v>
      </c>
    </row>
    <row r="29" spans="1:2" ht="23.25" customHeight="1" x14ac:dyDescent="0.2">
      <c r="A29" s="470"/>
      <c r="B29" s="466" t="s">
        <v>466</v>
      </c>
    </row>
    <row r="30" spans="1:2" x14ac:dyDescent="0.2">
      <c r="A30" s="470"/>
      <c r="B30" s="471" t="s">
        <v>467</v>
      </c>
    </row>
    <row r="31" spans="1:2" ht="8.1" customHeight="1" x14ac:dyDescent="0.2">
      <c r="A31" s="464"/>
      <c r="B31" s="464"/>
    </row>
    <row r="32" spans="1:2" ht="13.5" customHeight="1" x14ac:dyDescent="0.2">
      <c r="A32" s="464"/>
      <c r="B32" s="464"/>
    </row>
    <row r="33" spans="1:2" x14ac:dyDescent="0.2">
      <c r="A33" s="464"/>
      <c r="B33" s="464"/>
    </row>
    <row r="34" spans="1:2" x14ac:dyDescent="0.2">
      <c r="A34" s="464"/>
      <c r="B34" s="464"/>
    </row>
    <row r="35" spans="1:2" x14ac:dyDescent="0.2">
      <c r="A35" s="464"/>
      <c r="B35" s="464"/>
    </row>
    <row r="36" spans="1:2" x14ac:dyDescent="0.2">
      <c r="A36" s="464"/>
      <c r="B36" s="464"/>
    </row>
    <row r="37" spans="1:2" x14ac:dyDescent="0.2">
      <c r="A37" s="464"/>
      <c r="B37" s="464"/>
    </row>
    <row r="38" spans="1:2" x14ac:dyDescent="0.2">
      <c r="A38" s="464"/>
      <c r="B38" s="464"/>
    </row>
    <row r="39" spans="1:2" ht="16.5" customHeight="1" x14ac:dyDescent="0.2">
      <c r="A39" s="464"/>
      <c r="B39" s="464"/>
    </row>
    <row r="40" spans="1:2" x14ac:dyDescent="0.2">
      <c r="A40" s="464"/>
      <c r="B40" s="464"/>
    </row>
    <row r="41" spans="1:2" x14ac:dyDescent="0.2">
      <c r="A41" s="464"/>
      <c r="B41" s="464"/>
    </row>
    <row r="42" spans="1:2" x14ac:dyDescent="0.2">
      <c r="A42" s="464"/>
      <c r="B42" s="464"/>
    </row>
    <row r="43" spans="1:2" x14ac:dyDescent="0.2">
      <c r="A43" s="464"/>
      <c r="B43" s="464"/>
    </row>
    <row r="44" spans="1:2" x14ac:dyDescent="0.2">
      <c r="A44" s="464"/>
      <c r="B44" s="464"/>
    </row>
    <row r="45" spans="1:2" x14ac:dyDescent="0.2">
      <c r="A45" s="464"/>
      <c r="B45" s="464"/>
    </row>
    <row r="46" spans="1:2" x14ac:dyDescent="0.2">
      <c r="A46" s="464"/>
      <c r="B46" s="464"/>
    </row>
    <row r="47" spans="1:2" x14ac:dyDescent="0.2">
      <c r="A47" s="464"/>
      <c r="B47" s="464"/>
    </row>
    <row r="48" spans="1:2" x14ac:dyDescent="0.2">
      <c r="A48" s="464"/>
      <c r="B48" s="464"/>
    </row>
    <row r="49" spans="1:2" x14ac:dyDescent="0.2">
      <c r="A49" s="464"/>
      <c r="B49" s="464"/>
    </row>
    <row r="50" spans="1:2" x14ac:dyDescent="0.2">
      <c r="A50" s="464"/>
      <c r="B50" s="464"/>
    </row>
    <row r="51" spans="1:2" x14ac:dyDescent="0.2">
      <c r="A51" s="464"/>
      <c r="B51" s="464"/>
    </row>
    <row r="52" spans="1:2" x14ac:dyDescent="0.2">
      <c r="A52" s="464"/>
      <c r="B52" s="464"/>
    </row>
    <row r="53" spans="1:2" x14ac:dyDescent="0.2">
      <c r="A53" s="464"/>
      <c r="B53" s="464"/>
    </row>
    <row r="54" spans="1:2" x14ac:dyDescent="0.2">
      <c r="A54" s="464"/>
      <c r="B54" s="464"/>
    </row>
    <row r="55" spans="1:2" x14ac:dyDescent="0.2">
      <c r="A55" s="464"/>
      <c r="B55" s="464"/>
    </row>
    <row r="56" spans="1:2" x14ac:dyDescent="0.2">
      <c r="A56" s="464"/>
      <c r="B56" s="464"/>
    </row>
    <row r="57" spans="1:2" x14ac:dyDescent="0.2">
      <c r="A57" s="464"/>
      <c r="B57" s="464"/>
    </row>
    <row r="58" spans="1:2" x14ac:dyDescent="0.2">
      <c r="A58" s="464"/>
      <c r="B58" s="464"/>
    </row>
    <row r="59" spans="1:2" x14ac:dyDescent="0.2">
      <c r="A59" s="464"/>
      <c r="B59" s="464"/>
    </row>
    <row r="60" spans="1:2" x14ac:dyDescent="0.2">
      <c r="A60" s="464"/>
      <c r="B60" s="464"/>
    </row>
    <row r="61" spans="1:2" x14ac:dyDescent="0.2">
      <c r="A61" s="464"/>
      <c r="B61" s="464"/>
    </row>
    <row r="62" spans="1:2" x14ac:dyDescent="0.2">
      <c r="A62" s="464"/>
      <c r="B62" s="464"/>
    </row>
    <row r="63" spans="1:2" x14ac:dyDescent="0.2">
      <c r="A63" s="464"/>
      <c r="B63" s="464"/>
    </row>
    <row r="64" spans="1:2" x14ac:dyDescent="0.2">
      <c r="A64" s="464"/>
      <c r="B64" s="464"/>
    </row>
    <row r="65" spans="1:2" x14ac:dyDescent="0.2">
      <c r="A65" s="464"/>
      <c r="B65" s="464"/>
    </row>
    <row r="66" spans="1:2" x14ac:dyDescent="0.2">
      <c r="A66" s="464"/>
      <c r="B66" s="464"/>
    </row>
    <row r="67" spans="1:2" x14ac:dyDescent="0.2">
      <c r="A67" s="464"/>
      <c r="B67" s="464"/>
    </row>
    <row r="68" spans="1:2" x14ac:dyDescent="0.2">
      <c r="A68" s="464"/>
      <c r="B68" s="464"/>
    </row>
    <row r="69" spans="1:2" x14ac:dyDescent="0.2">
      <c r="A69" s="464"/>
      <c r="B69" s="464"/>
    </row>
    <row r="70" spans="1:2" x14ac:dyDescent="0.2">
      <c r="A70" s="464"/>
      <c r="B70" s="464"/>
    </row>
    <row r="71" spans="1:2" x14ac:dyDescent="0.2">
      <c r="A71" s="464"/>
      <c r="B71" s="464"/>
    </row>
    <row r="72" spans="1:2" x14ac:dyDescent="0.2">
      <c r="A72" s="464"/>
      <c r="B72" s="464"/>
    </row>
    <row r="73" spans="1:2" x14ac:dyDescent="0.2">
      <c r="A73" s="464"/>
      <c r="B73" s="464"/>
    </row>
    <row r="74" spans="1:2" x14ac:dyDescent="0.2">
      <c r="A74" s="464"/>
      <c r="B74" s="464"/>
    </row>
    <row r="75" spans="1:2" x14ac:dyDescent="0.2">
      <c r="A75" s="464"/>
      <c r="B75" s="464"/>
    </row>
    <row r="76" spans="1:2" x14ac:dyDescent="0.2">
      <c r="A76" s="464"/>
      <c r="B76" s="464"/>
    </row>
    <row r="77" spans="1:2" x14ac:dyDescent="0.2">
      <c r="A77" s="464"/>
      <c r="B77" s="464"/>
    </row>
    <row r="78" spans="1:2" x14ac:dyDescent="0.2">
      <c r="A78" s="464"/>
      <c r="B78" s="464"/>
    </row>
    <row r="79" spans="1:2" x14ac:dyDescent="0.2">
      <c r="A79" s="464"/>
      <c r="B79" s="464"/>
    </row>
    <row r="80" spans="1:2" x14ac:dyDescent="0.2">
      <c r="A80" s="464"/>
      <c r="B80" s="464"/>
    </row>
    <row r="81" spans="1:2" x14ac:dyDescent="0.2">
      <c r="A81" s="464"/>
      <c r="B81" s="464"/>
    </row>
    <row r="82" spans="1:2" x14ac:dyDescent="0.2">
      <c r="A82" s="464"/>
      <c r="B82" s="464"/>
    </row>
    <row r="83" spans="1:2" x14ac:dyDescent="0.2">
      <c r="A83" s="464"/>
      <c r="B83" s="464"/>
    </row>
    <row r="84" spans="1:2" x14ac:dyDescent="0.2">
      <c r="A84" s="464"/>
      <c r="B84" s="464"/>
    </row>
    <row r="85" spans="1:2" x14ac:dyDescent="0.2">
      <c r="A85" s="464"/>
      <c r="B85" s="464"/>
    </row>
    <row r="86" spans="1:2" x14ac:dyDescent="0.2">
      <c r="A86" s="464"/>
      <c r="B86" s="464"/>
    </row>
    <row r="87" spans="1:2" x14ac:dyDescent="0.2">
      <c r="A87" s="464"/>
      <c r="B87" s="464"/>
    </row>
    <row r="88" spans="1:2" x14ac:dyDescent="0.2">
      <c r="A88" s="464"/>
      <c r="B88" s="464"/>
    </row>
    <row r="89" spans="1:2" x14ac:dyDescent="0.2">
      <c r="A89" s="464"/>
      <c r="B89" s="464"/>
    </row>
    <row r="90" spans="1:2" x14ac:dyDescent="0.2">
      <c r="A90" s="464"/>
      <c r="B90" s="464"/>
    </row>
    <row r="91" spans="1:2" x14ac:dyDescent="0.2">
      <c r="A91" s="464"/>
      <c r="B91" s="464"/>
    </row>
    <row r="92" spans="1:2" x14ac:dyDescent="0.2">
      <c r="A92" s="464"/>
      <c r="B92" s="464"/>
    </row>
    <row r="93" spans="1:2" x14ac:dyDescent="0.2">
      <c r="A93" s="464"/>
      <c r="B93" s="464"/>
    </row>
    <row r="94" spans="1:2" x14ac:dyDescent="0.2">
      <c r="A94" s="464"/>
      <c r="B94" s="464"/>
    </row>
    <row r="95" spans="1:2" x14ac:dyDescent="0.2">
      <c r="A95" s="464"/>
      <c r="B95" s="464"/>
    </row>
    <row r="96" spans="1:2" x14ac:dyDescent="0.2">
      <c r="A96" s="464"/>
      <c r="B96" s="464"/>
    </row>
    <row r="97" spans="1:2" x14ac:dyDescent="0.2">
      <c r="A97" s="464"/>
      <c r="B97" s="464"/>
    </row>
    <row r="98" spans="1:2" x14ac:dyDescent="0.2">
      <c r="A98" s="464"/>
      <c r="B98" s="464"/>
    </row>
    <row r="99" spans="1:2" x14ac:dyDescent="0.2">
      <c r="A99" s="464"/>
      <c r="B99" s="464"/>
    </row>
    <row r="100" spans="1:2" x14ac:dyDescent="0.2">
      <c r="A100" s="464"/>
      <c r="B100" s="464"/>
    </row>
    <row r="101" spans="1:2" x14ac:dyDescent="0.2">
      <c r="A101" s="464"/>
      <c r="B101" s="464"/>
    </row>
    <row r="102" spans="1:2" x14ac:dyDescent="0.2">
      <c r="A102" s="464"/>
      <c r="B102" s="464"/>
    </row>
    <row r="103" spans="1:2" x14ac:dyDescent="0.2">
      <c r="A103" s="464"/>
      <c r="B103" s="464"/>
    </row>
    <row r="104" spans="1:2" x14ac:dyDescent="0.2">
      <c r="A104" s="464"/>
      <c r="B104" s="464"/>
    </row>
    <row r="105" spans="1:2" x14ac:dyDescent="0.2">
      <c r="A105" s="464"/>
      <c r="B105" s="464"/>
    </row>
    <row r="106" spans="1:2" x14ac:dyDescent="0.2">
      <c r="A106" s="464"/>
      <c r="B106" s="464"/>
    </row>
    <row r="107" spans="1:2" x14ac:dyDescent="0.2">
      <c r="A107" s="464"/>
      <c r="B107" s="464"/>
    </row>
    <row r="108" spans="1:2" x14ac:dyDescent="0.2">
      <c r="A108" s="464"/>
      <c r="B108" s="464"/>
    </row>
    <row r="109" spans="1:2" x14ac:dyDescent="0.2">
      <c r="A109" s="464"/>
      <c r="B109" s="464"/>
    </row>
    <row r="110" spans="1:2" x14ac:dyDescent="0.2">
      <c r="A110" s="464"/>
      <c r="B110" s="464"/>
    </row>
    <row r="111" spans="1:2" x14ac:dyDescent="0.2">
      <c r="A111" s="464"/>
      <c r="B111" s="464"/>
    </row>
    <row r="112" spans="1:2" x14ac:dyDescent="0.2">
      <c r="A112" s="464"/>
      <c r="B112" s="464"/>
    </row>
    <row r="113" spans="1:2" x14ac:dyDescent="0.2">
      <c r="A113" s="464"/>
      <c r="B113" s="464"/>
    </row>
    <row r="114" spans="1:2" x14ac:dyDescent="0.2">
      <c r="A114" s="464"/>
      <c r="B114" s="464"/>
    </row>
    <row r="115" spans="1:2" x14ac:dyDescent="0.2">
      <c r="A115" s="464"/>
      <c r="B115" s="464"/>
    </row>
    <row r="116" spans="1:2" x14ac:dyDescent="0.2">
      <c r="A116" s="464"/>
      <c r="B116" s="464"/>
    </row>
    <row r="117" spans="1:2" x14ac:dyDescent="0.2">
      <c r="A117" s="464"/>
      <c r="B117" s="464"/>
    </row>
    <row r="118" spans="1:2" x14ac:dyDescent="0.2">
      <c r="A118" s="464"/>
      <c r="B118" s="464"/>
    </row>
    <row r="119" spans="1:2" x14ac:dyDescent="0.2">
      <c r="A119" s="464"/>
      <c r="B119" s="464"/>
    </row>
    <row r="120" spans="1:2" x14ac:dyDescent="0.2">
      <c r="A120" s="464"/>
      <c r="B120" s="464"/>
    </row>
    <row r="121" spans="1:2" x14ac:dyDescent="0.2">
      <c r="A121" s="464"/>
      <c r="B121" s="464"/>
    </row>
    <row r="122" spans="1:2" x14ac:dyDescent="0.2">
      <c r="A122" s="464"/>
      <c r="B122" s="464"/>
    </row>
    <row r="123" spans="1:2" x14ac:dyDescent="0.2">
      <c r="A123" s="464"/>
      <c r="B123" s="464"/>
    </row>
    <row r="124" spans="1:2" x14ac:dyDescent="0.2">
      <c r="A124" s="464"/>
      <c r="B124" s="464"/>
    </row>
    <row r="125" spans="1:2" x14ac:dyDescent="0.2">
      <c r="A125" s="464"/>
      <c r="B125" s="464"/>
    </row>
    <row r="126" spans="1:2" x14ac:dyDescent="0.2">
      <c r="A126" s="464"/>
      <c r="B126" s="464"/>
    </row>
    <row r="127" spans="1:2" x14ac:dyDescent="0.2">
      <c r="A127" s="464"/>
      <c r="B127" s="464"/>
    </row>
    <row r="128" spans="1:2" x14ac:dyDescent="0.2">
      <c r="A128" s="464"/>
      <c r="B128" s="464"/>
    </row>
    <row r="129" spans="1:2" x14ac:dyDescent="0.2">
      <c r="A129" s="464"/>
      <c r="B129" s="464"/>
    </row>
    <row r="130" spans="1:2" x14ac:dyDescent="0.2">
      <c r="A130" s="464"/>
      <c r="B130" s="464"/>
    </row>
    <row r="131" spans="1:2" x14ac:dyDescent="0.2">
      <c r="A131" s="464"/>
      <c r="B131" s="464"/>
    </row>
    <row r="132" spans="1:2" x14ac:dyDescent="0.2">
      <c r="A132" s="464"/>
      <c r="B132" s="464"/>
    </row>
    <row r="133" spans="1:2" x14ac:dyDescent="0.2">
      <c r="A133" s="464"/>
      <c r="B133" s="464"/>
    </row>
    <row r="134" spans="1:2" x14ac:dyDescent="0.2">
      <c r="A134" s="464"/>
      <c r="B134" s="464"/>
    </row>
    <row r="135" spans="1:2" x14ac:dyDescent="0.2">
      <c r="A135" s="464"/>
      <c r="B135" s="464"/>
    </row>
    <row r="136" spans="1:2" x14ac:dyDescent="0.2">
      <c r="A136" s="464"/>
      <c r="B136" s="464"/>
    </row>
    <row r="137" spans="1:2" x14ac:dyDescent="0.2">
      <c r="A137" s="464"/>
      <c r="B137" s="464"/>
    </row>
    <row r="138" spans="1:2" x14ac:dyDescent="0.2">
      <c r="A138" s="464"/>
      <c r="B138" s="464"/>
    </row>
    <row r="139" spans="1:2" x14ac:dyDescent="0.2">
      <c r="A139" s="464"/>
      <c r="B139" s="464"/>
    </row>
    <row r="140" spans="1:2" x14ac:dyDescent="0.2">
      <c r="A140" s="464"/>
      <c r="B140" s="464"/>
    </row>
    <row r="141" spans="1:2" x14ac:dyDescent="0.2">
      <c r="A141" s="464"/>
      <c r="B141" s="464"/>
    </row>
    <row r="142" spans="1:2" x14ac:dyDescent="0.2">
      <c r="A142" s="464"/>
      <c r="B142" s="464"/>
    </row>
    <row r="143" spans="1:2" x14ac:dyDescent="0.2">
      <c r="A143" s="464"/>
      <c r="B143" s="464"/>
    </row>
    <row r="144" spans="1:2" x14ac:dyDescent="0.2">
      <c r="A144" s="464"/>
      <c r="B144" s="464"/>
    </row>
    <row r="145" spans="1:2" x14ac:dyDescent="0.2">
      <c r="A145" s="464"/>
      <c r="B145" s="464"/>
    </row>
    <row r="146" spans="1:2" x14ac:dyDescent="0.2">
      <c r="A146" s="464"/>
      <c r="B146" s="464"/>
    </row>
    <row r="147" spans="1:2" x14ac:dyDescent="0.2">
      <c r="A147" s="464"/>
      <c r="B147" s="464"/>
    </row>
    <row r="148" spans="1:2" x14ac:dyDescent="0.2">
      <c r="A148" s="464"/>
      <c r="B148" s="464"/>
    </row>
    <row r="149" spans="1:2" x14ac:dyDescent="0.2">
      <c r="A149" s="464"/>
      <c r="B149" s="464"/>
    </row>
    <row r="150" spans="1:2" x14ac:dyDescent="0.2">
      <c r="A150" s="464"/>
      <c r="B150" s="464"/>
    </row>
    <row r="151" spans="1:2" x14ac:dyDescent="0.2">
      <c r="A151" s="464"/>
      <c r="B151" s="464"/>
    </row>
    <row r="152" spans="1:2" x14ac:dyDescent="0.2">
      <c r="A152" s="464"/>
      <c r="B152" s="464"/>
    </row>
    <row r="153" spans="1:2" x14ac:dyDescent="0.2">
      <c r="A153" s="464"/>
      <c r="B153" s="464"/>
    </row>
    <row r="154" spans="1:2" x14ac:dyDescent="0.2">
      <c r="A154" s="464"/>
      <c r="B154" s="464"/>
    </row>
    <row r="155" spans="1:2" x14ac:dyDescent="0.2">
      <c r="A155" s="464"/>
      <c r="B155" s="464"/>
    </row>
    <row r="156" spans="1:2" x14ac:dyDescent="0.2">
      <c r="A156" s="464"/>
      <c r="B156" s="464"/>
    </row>
    <row r="157" spans="1:2" x14ac:dyDescent="0.2">
      <c r="A157" s="464"/>
      <c r="B157" s="464"/>
    </row>
    <row r="158" spans="1:2" x14ac:dyDescent="0.2">
      <c r="A158" s="464"/>
      <c r="B158" s="464"/>
    </row>
    <row r="159" spans="1:2" x14ac:dyDescent="0.2">
      <c r="A159" s="464"/>
      <c r="B159" s="464"/>
    </row>
    <row r="160" spans="1:2" x14ac:dyDescent="0.2">
      <c r="A160" s="464"/>
      <c r="B160" s="464"/>
    </row>
    <row r="161" spans="1:2" x14ac:dyDescent="0.2">
      <c r="A161" s="464"/>
      <c r="B161" s="464"/>
    </row>
    <row r="162" spans="1:2" x14ac:dyDescent="0.2">
      <c r="A162" s="464"/>
      <c r="B162" s="464"/>
    </row>
    <row r="163" spans="1:2" x14ac:dyDescent="0.2">
      <c r="A163" s="464"/>
      <c r="B163" s="464"/>
    </row>
    <row r="164" spans="1:2" x14ac:dyDescent="0.2">
      <c r="A164" s="464"/>
      <c r="B164" s="464"/>
    </row>
    <row r="165" spans="1:2" x14ac:dyDescent="0.2">
      <c r="A165" s="464"/>
      <c r="B165" s="464"/>
    </row>
    <row r="166" spans="1:2" x14ac:dyDescent="0.2">
      <c r="A166" s="464"/>
      <c r="B166" s="464"/>
    </row>
    <row r="167" spans="1:2" x14ac:dyDescent="0.2">
      <c r="A167" s="464"/>
      <c r="B167" s="464"/>
    </row>
    <row r="168" spans="1:2" x14ac:dyDescent="0.2">
      <c r="A168" s="464"/>
      <c r="B168" s="464"/>
    </row>
    <row r="169" spans="1:2" x14ac:dyDescent="0.2">
      <c r="A169" s="464"/>
      <c r="B169" s="464"/>
    </row>
    <row r="170" spans="1:2" x14ac:dyDescent="0.2">
      <c r="A170" s="464"/>
      <c r="B170" s="464"/>
    </row>
    <row r="171" spans="1:2" x14ac:dyDescent="0.2">
      <c r="A171" s="464"/>
      <c r="B171" s="464"/>
    </row>
    <row r="172" spans="1:2" x14ac:dyDescent="0.2">
      <c r="A172" s="464"/>
      <c r="B172" s="464"/>
    </row>
    <row r="173" spans="1:2" x14ac:dyDescent="0.2">
      <c r="A173" s="464"/>
      <c r="B173" s="464"/>
    </row>
    <row r="174" spans="1:2" x14ac:dyDescent="0.2">
      <c r="A174" s="464"/>
      <c r="B174" s="464"/>
    </row>
    <row r="175" spans="1:2" x14ac:dyDescent="0.2">
      <c r="A175" s="464"/>
      <c r="B175" s="464"/>
    </row>
    <row r="176" spans="1:2" x14ac:dyDescent="0.2">
      <c r="A176" s="464"/>
      <c r="B176" s="464"/>
    </row>
    <row r="177" spans="1:2" x14ac:dyDescent="0.2">
      <c r="A177" s="464"/>
      <c r="B177" s="464"/>
    </row>
    <row r="178" spans="1:2" x14ac:dyDescent="0.2">
      <c r="A178" s="464"/>
      <c r="B178" s="464"/>
    </row>
    <row r="179" spans="1:2" x14ac:dyDescent="0.2">
      <c r="A179" s="464"/>
      <c r="B179" s="464"/>
    </row>
    <row r="180" spans="1:2" x14ac:dyDescent="0.2">
      <c r="A180" s="464"/>
      <c r="B180" s="464"/>
    </row>
    <row r="181" spans="1:2" x14ac:dyDescent="0.2">
      <c r="A181" s="464"/>
      <c r="B181" s="464"/>
    </row>
    <row r="182" spans="1:2" x14ac:dyDescent="0.2">
      <c r="A182" s="464"/>
      <c r="B182" s="464"/>
    </row>
    <row r="183" spans="1:2" x14ac:dyDescent="0.2">
      <c r="A183" s="464"/>
      <c r="B183" s="464"/>
    </row>
    <row r="184" spans="1:2" x14ac:dyDescent="0.2">
      <c r="A184" s="464"/>
      <c r="B184" s="464"/>
    </row>
    <row r="185" spans="1:2" x14ac:dyDescent="0.2">
      <c r="A185" s="464"/>
      <c r="B185" s="464"/>
    </row>
    <row r="186" spans="1:2" x14ac:dyDescent="0.2">
      <c r="A186" s="464"/>
      <c r="B186" s="464"/>
    </row>
    <row r="187" spans="1:2" x14ac:dyDescent="0.2">
      <c r="A187" s="464"/>
      <c r="B187" s="464"/>
    </row>
    <row r="188" spans="1:2" x14ac:dyDescent="0.2">
      <c r="A188" s="464"/>
      <c r="B188" s="464"/>
    </row>
    <row r="189" spans="1:2" x14ac:dyDescent="0.2">
      <c r="A189" s="464"/>
      <c r="B189" s="464"/>
    </row>
    <row r="190" spans="1:2" x14ac:dyDescent="0.2">
      <c r="A190" s="464"/>
      <c r="B190" s="464"/>
    </row>
    <row r="191" spans="1:2" x14ac:dyDescent="0.2">
      <c r="A191" s="464"/>
      <c r="B191" s="464"/>
    </row>
    <row r="192" spans="1:2" x14ac:dyDescent="0.2">
      <c r="A192" s="464"/>
      <c r="B192" s="464"/>
    </row>
    <row r="193" spans="1:2" x14ac:dyDescent="0.2">
      <c r="A193" s="464"/>
      <c r="B193" s="464"/>
    </row>
    <row r="194" spans="1:2" x14ac:dyDescent="0.2">
      <c r="A194" s="464"/>
      <c r="B194" s="464"/>
    </row>
    <row r="195" spans="1:2" x14ac:dyDescent="0.2">
      <c r="A195" s="464"/>
      <c r="B195" s="464"/>
    </row>
    <row r="196" spans="1:2" x14ac:dyDescent="0.2">
      <c r="A196" s="464"/>
      <c r="B196" s="464"/>
    </row>
    <row r="197" spans="1:2" x14ac:dyDescent="0.2">
      <c r="A197" s="464"/>
      <c r="B197" s="464"/>
    </row>
    <row r="198" spans="1:2" x14ac:dyDescent="0.2">
      <c r="A198" s="464"/>
      <c r="B198" s="464"/>
    </row>
    <row r="199" spans="1:2" x14ac:dyDescent="0.2">
      <c r="A199" s="464"/>
      <c r="B199" s="464"/>
    </row>
    <row r="200" spans="1:2" x14ac:dyDescent="0.2">
      <c r="A200" s="464"/>
      <c r="B200" s="464"/>
    </row>
    <row r="201" spans="1:2" x14ac:dyDescent="0.2">
      <c r="A201" s="464"/>
      <c r="B201" s="464"/>
    </row>
    <row r="202" spans="1:2" x14ac:dyDescent="0.2">
      <c r="A202" s="464"/>
      <c r="B202" s="464"/>
    </row>
    <row r="203" spans="1:2" x14ac:dyDescent="0.2">
      <c r="A203" s="464"/>
      <c r="B203" s="464"/>
    </row>
    <row r="204" spans="1:2" x14ac:dyDescent="0.2">
      <c r="A204" s="464"/>
      <c r="B204" s="464"/>
    </row>
    <row r="205" spans="1:2" x14ac:dyDescent="0.2">
      <c r="A205" s="464"/>
      <c r="B205" s="464"/>
    </row>
    <row r="206" spans="1:2" x14ac:dyDescent="0.2">
      <c r="A206" s="464"/>
      <c r="B206" s="464"/>
    </row>
    <row r="207" spans="1:2" x14ac:dyDescent="0.2">
      <c r="A207" s="464"/>
      <c r="B207" s="464"/>
    </row>
    <row r="208" spans="1:2" x14ac:dyDescent="0.2">
      <c r="A208" s="464"/>
      <c r="B208" s="464"/>
    </row>
    <row r="209" spans="1:2" x14ac:dyDescent="0.2">
      <c r="A209" s="464"/>
      <c r="B209" s="464"/>
    </row>
    <row r="210" spans="1:2" x14ac:dyDescent="0.2">
      <c r="A210" s="464"/>
      <c r="B210" s="464"/>
    </row>
    <row r="211" spans="1:2" x14ac:dyDescent="0.2">
      <c r="A211" s="464"/>
      <c r="B211" s="464"/>
    </row>
    <row r="212" spans="1:2" x14ac:dyDescent="0.2">
      <c r="A212" s="464"/>
      <c r="B212" s="464"/>
    </row>
    <row r="213" spans="1:2" x14ac:dyDescent="0.2">
      <c r="A213" s="464"/>
      <c r="B213" s="464"/>
    </row>
    <row r="214" spans="1:2" x14ac:dyDescent="0.2">
      <c r="A214" s="464"/>
      <c r="B214" s="464"/>
    </row>
    <row r="215" spans="1:2" x14ac:dyDescent="0.2">
      <c r="A215" s="464"/>
      <c r="B215" s="464"/>
    </row>
    <row r="216" spans="1:2" x14ac:dyDescent="0.2">
      <c r="A216" s="464"/>
      <c r="B216" s="464"/>
    </row>
    <row r="217" spans="1:2" x14ac:dyDescent="0.2">
      <c r="A217" s="464"/>
      <c r="B217" s="464"/>
    </row>
    <row r="218" spans="1:2" x14ac:dyDescent="0.2">
      <c r="A218" s="464"/>
      <c r="B218" s="464"/>
    </row>
    <row r="219" spans="1:2" x14ac:dyDescent="0.2">
      <c r="A219" s="464"/>
      <c r="B219" s="464"/>
    </row>
    <row r="220" spans="1:2" x14ac:dyDescent="0.2">
      <c r="A220" s="464"/>
      <c r="B220" s="464"/>
    </row>
    <row r="221" spans="1:2" x14ac:dyDescent="0.2">
      <c r="A221" s="464"/>
      <c r="B221" s="464"/>
    </row>
    <row r="222" spans="1:2" x14ac:dyDescent="0.2">
      <c r="A222" s="464"/>
      <c r="B222" s="464"/>
    </row>
    <row r="223" spans="1:2" x14ac:dyDescent="0.2">
      <c r="A223" s="464"/>
      <c r="B223" s="464"/>
    </row>
    <row r="224" spans="1:2" x14ac:dyDescent="0.2">
      <c r="A224" s="464"/>
      <c r="B224" s="464"/>
    </row>
    <row r="225" spans="1:2" x14ac:dyDescent="0.2">
      <c r="A225" s="464"/>
      <c r="B225" s="464"/>
    </row>
    <row r="226" spans="1:2" x14ac:dyDescent="0.2">
      <c r="A226" s="464"/>
      <c r="B226" s="464"/>
    </row>
    <row r="227" spans="1:2" x14ac:dyDescent="0.2">
      <c r="A227" s="464"/>
      <c r="B227" s="464"/>
    </row>
    <row r="228" spans="1:2" x14ac:dyDescent="0.2">
      <c r="A228" s="464"/>
      <c r="B228" s="464"/>
    </row>
    <row r="229" spans="1:2" x14ac:dyDescent="0.2">
      <c r="A229" s="464"/>
      <c r="B229" s="464"/>
    </row>
    <row r="230" spans="1:2" x14ac:dyDescent="0.2">
      <c r="A230" s="464"/>
      <c r="B230" s="464"/>
    </row>
    <row r="231" spans="1:2" x14ac:dyDescent="0.2">
      <c r="A231" s="464"/>
      <c r="B231" s="464"/>
    </row>
    <row r="232" spans="1:2" x14ac:dyDescent="0.2">
      <c r="A232" s="464"/>
      <c r="B232" s="464"/>
    </row>
    <row r="233" spans="1:2" x14ac:dyDescent="0.2">
      <c r="A233" s="464"/>
      <c r="B233" s="464"/>
    </row>
    <row r="234" spans="1:2" x14ac:dyDescent="0.2">
      <c r="A234" s="464"/>
      <c r="B234" s="464"/>
    </row>
    <row r="235" spans="1:2" x14ac:dyDescent="0.2">
      <c r="A235" s="464"/>
      <c r="B235" s="464"/>
    </row>
    <row r="236" spans="1:2" x14ac:dyDescent="0.2">
      <c r="A236" s="464"/>
      <c r="B236" s="464"/>
    </row>
    <row r="237" spans="1:2" x14ac:dyDescent="0.2">
      <c r="A237" s="464"/>
      <c r="B237" s="464"/>
    </row>
    <row r="238" spans="1:2" x14ac:dyDescent="0.2">
      <c r="A238" s="464"/>
      <c r="B238" s="464"/>
    </row>
    <row r="239" spans="1:2" x14ac:dyDescent="0.2">
      <c r="A239" s="464"/>
      <c r="B239" s="464"/>
    </row>
    <row r="240" spans="1:2" x14ac:dyDescent="0.2">
      <c r="A240" s="464"/>
      <c r="B240" s="464"/>
    </row>
    <row r="241" spans="1:2" x14ac:dyDescent="0.2">
      <c r="A241" s="464"/>
      <c r="B241" s="464"/>
    </row>
    <row r="242" spans="1:2" x14ac:dyDescent="0.2">
      <c r="A242" s="464"/>
      <c r="B242" s="464"/>
    </row>
    <row r="243" spans="1:2" x14ac:dyDescent="0.2">
      <c r="A243" s="464"/>
      <c r="B243" s="464"/>
    </row>
    <row r="244" spans="1:2" x14ac:dyDescent="0.2">
      <c r="A244" s="464"/>
      <c r="B244" s="464"/>
    </row>
    <row r="245" spans="1:2" x14ac:dyDescent="0.2">
      <c r="A245" s="464"/>
      <c r="B245" s="464"/>
    </row>
    <row r="246" spans="1:2" x14ac:dyDescent="0.2">
      <c r="A246" s="464"/>
      <c r="B246" s="464"/>
    </row>
    <row r="247" spans="1:2" x14ac:dyDescent="0.2">
      <c r="A247" s="464"/>
      <c r="B247" s="464"/>
    </row>
    <row r="248" spans="1:2" x14ac:dyDescent="0.2">
      <c r="A248" s="464"/>
      <c r="B248" s="464"/>
    </row>
    <row r="249" spans="1:2" x14ac:dyDescent="0.2">
      <c r="A249" s="464"/>
      <c r="B249" s="464"/>
    </row>
    <row r="250" spans="1:2" x14ac:dyDescent="0.2">
      <c r="A250" s="464"/>
      <c r="B250" s="464"/>
    </row>
    <row r="251" spans="1:2" x14ac:dyDescent="0.2">
      <c r="A251" s="464"/>
      <c r="B251" s="464"/>
    </row>
    <row r="252" spans="1:2" x14ac:dyDescent="0.2">
      <c r="A252" s="464"/>
      <c r="B252" s="464"/>
    </row>
    <row r="253" spans="1:2" x14ac:dyDescent="0.2">
      <c r="A253" s="464"/>
      <c r="B253" s="464"/>
    </row>
    <row r="254" spans="1:2" x14ac:dyDescent="0.2">
      <c r="A254" s="464"/>
      <c r="B254" s="464"/>
    </row>
    <row r="255" spans="1:2" x14ac:dyDescent="0.2">
      <c r="A255" s="464"/>
      <c r="B255" s="464"/>
    </row>
    <row r="256" spans="1:2" x14ac:dyDescent="0.2">
      <c r="A256" s="464"/>
      <c r="B256" s="464"/>
    </row>
    <row r="257" spans="1:2" x14ac:dyDescent="0.2">
      <c r="A257" s="464"/>
      <c r="B257" s="464"/>
    </row>
    <row r="258" spans="1:2" x14ac:dyDescent="0.2">
      <c r="A258" s="464"/>
      <c r="B258" s="464"/>
    </row>
    <row r="259" spans="1:2" x14ac:dyDescent="0.2">
      <c r="A259" s="464"/>
      <c r="B259" s="464"/>
    </row>
    <row r="260" spans="1:2" x14ac:dyDescent="0.2">
      <c r="A260" s="464"/>
      <c r="B260" s="464"/>
    </row>
    <row r="261" spans="1:2" x14ac:dyDescent="0.2">
      <c r="A261" s="464"/>
      <c r="B261" s="464"/>
    </row>
    <row r="262" spans="1:2" x14ac:dyDescent="0.2">
      <c r="A262" s="464"/>
      <c r="B262" s="464"/>
    </row>
    <row r="263" spans="1:2" x14ac:dyDescent="0.2">
      <c r="A263" s="464"/>
      <c r="B263" s="464"/>
    </row>
    <row r="264" spans="1:2" x14ac:dyDescent="0.2">
      <c r="A264" s="464"/>
      <c r="B264" s="464"/>
    </row>
    <row r="265" spans="1:2" x14ac:dyDescent="0.2">
      <c r="A265" s="464"/>
      <c r="B265" s="464"/>
    </row>
    <row r="266" spans="1:2" x14ac:dyDescent="0.2">
      <c r="A266" s="464"/>
      <c r="B266" s="464"/>
    </row>
    <row r="267" spans="1:2" x14ac:dyDescent="0.2">
      <c r="A267" s="464"/>
      <c r="B267" s="464"/>
    </row>
    <row r="268" spans="1:2" x14ac:dyDescent="0.2">
      <c r="A268" s="464"/>
      <c r="B268" s="464"/>
    </row>
    <row r="269" spans="1:2" x14ac:dyDescent="0.2">
      <c r="A269" s="464"/>
      <c r="B269" s="464"/>
    </row>
    <row r="270" spans="1:2" x14ac:dyDescent="0.2">
      <c r="A270" s="464"/>
      <c r="B270" s="464"/>
    </row>
    <row r="271" spans="1:2" x14ac:dyDescent="0.2">
      <c r="A271" s="464"/>
      <c r="B271" s="464"/>
    </row>
    <row r="272" spans="1:2" x14ac:dyDescent="0.2">
      <c r="A272" s="464"/>
      <c r="B272" s="464"/>
    </row>
    <row r="273" spans="1:2" x14ac:dyDescent="0.2">
      <c r="A273" s="464"/>
      <c r="B273" s="464"/>
    </row>
    <row r="274" spans="1:2" x14ac:dyDescent="0.2">
      <c r="A274" s="464"/>
      <c r="B274" s="464"/>
    </row>
    <row r="275" spans="1:2" x14ac:dyDescent="0.2">
      <c r="A275" s="464"/>
      <c r="B275" s="464"/>
    </row>
    <row r="276" spans="1:2" x14ac:dyDescent="0.2">
      <c r="A276" s="464"/>
      <c r="B276" s="464"/>
    </row>
    <row r="277" spans="1:2" x14ac:dyDescent="0.2">
      <c r="A277" s="464"/>
      <c r="B277" s="464"/>
    </row>
    <row r="278" spans="1:2" x14ac:dyDescent="0.2">
      <c r="A278" s="464"/>
      <c r="B278" s="464"/>
    </row>
    <row r="279" spans="1:2" x14ac:dyDescent="0.2">
      <c r="A279" s="464"/>
      <c r="B279" s="464"/>
    </row>
    <row r="280" spans="1:2" x14ac:dyDescent="0.2">
      <c r="A280" s="464"/>
      <c r="B280" s="464"/>
    </row>
    <row r="281" spans="1:2" x14ac:dyDescent="0.2">
      <c r="A281" s="464"/>
      <c r="B281" s="464"/>
    </row>
    <row r="282" spans="1:2" x14ac:dyDescent="0.2">
      <c r="A282" s="464"/>
      <c r="B282" s="464"/>
    </row>
    <row r="283" spans="1:2" x14ac:dyDescent="0.2">
      <c r="A283" s="464"/>
      <c r="B283" s="464"/>
    </row>
    <row r="284" spans="1:2" x14ac:dyDescent="0.2">
      <c r="A284" s="464"/>
      <c r="B284" s="464"/>
    </row>
    <row r="285" spans="1:2" x14ac:dyDescent="0.2">
      <c r="B285" s="464"/>
    </row>
  </sheetData>
  <hyperlinks>
    <hyperlink ref="B30" r:id="rId1" xr:uid="{D33BE2CD-3B43-408C-A564-64739B7F0E33}"/>
  </hyperlinks>
  <pageMargins left="0.39370078740157483" right="0.39370078740157483" top="0.19685039370078741" bottom="0.19685039370078741" header="0" footer="0"/>
  <pageSetup paperSize="9" scale="98" orientation="portrait" r:id="rId2"/>
  <rowBreaks count="1" manualBreakCount="1">
    <brk id="16" max="1" man="1"/>
  </rowBreaks>
  <drawing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1D929E-EF8C-4DC0-85B4-A27942309B0C}">
  <sheetPr codeName="Tabelle20">
    <tabColor indexed="53"/>
  </sheetPr>
  <dimension ref="A1:N84"/>
  <sheetViews>
    <sheetView zoomScale="70" zoomScaleNormal="70" workbookViewId="0"/>
  </sheetViews>
  <sheetFormatPr baseColWidth="10" defaultRowHeight="15" customHeight="1" x14ac:dyDescent="0.2"/>
  <cols>
    <col min="1" max="1" width="15.7109375" style="485" customWidth="1"/>
    <col min="2" max="4" width="15.7109375" customWidth="1"/>
    <col min="5" max="7" width="15.7109375" style="476" customWidth="1"/>
    <col min="8" max="8" width="15.7109375" customWidth="1"/>
    <col min="9" max="14" width="15.7109375" style="476" customWidth="1"/>
  </cols>
  <sheetData>
    <row r="1" spans="1:14" ht="15" customHeight="1" x14ac:dyDescent="0.2">
      <c r="A1"/>
      <c r="E1"/>
      <c r="F1"/>
      <c r="G1"/>
      <c r="I1"/>
      <c r="J1"/>
      <c r="K1"/>
      <c r="L1"/>
      <c r="M1"/>
      <c r="N1"/>
    </row>
    <row r="2" spans="1:14" ht="15" customHeight="1" x14ac:dyDescent="0.2">
      <c r="A2" s="414" t="s">
        <v>48</v>
      </c>
      <c r="E2"/>
      <c r="F2"/>
      <c r="G2"/>
      <c r="I2"/>
      <c r="J2"/>
      <c r="K2"/>
      <c r="L2"/>
      <c r="M2"/>
      <c r="N2"/>
    </row>
    <row r="3" spans="1:14" ht="15" customHeight="1" x14ac:dyDescent="0.2">
      <c r="A3"/>
      <c r="E3"/>
      <c r="F3"/>
      <c r="G3"/>
      <c r="I3"/>
      <c r="J3"/>
      <c r="K3"/>
      <c r="L3"/>
      <c r="M3"/>
      <c r="N3"/>
    </row>
    <row r="4" spans="1:14" ht="15" customHeight="1" x14ac:dyDescent="0.2">
      <c r="A4"/>
      <c r="B4" s="472" t="s">
        <v>468</v>
      </c>
      <c r="C4" s="472"/>
      <c r="D4" s="472" t="s">
        <v>469</v>
      </c>
      <c r="E4" s="472"/>
      <c r="F4" s="472" t="s">
        <v>470</v>
      </c>
      <c r="G4" s="472"/>
      <c r="H4" s="472" t="s">
        <v>471</v>
      </c>
      <c r="I4" s="472"/>
      <c r="J4" s="472" t="s">
        <v>472</v>
      </c>
      <c r="K4" s="472"/>
      <c r="L4" s="472"/>
      <c r="M4" s="472"/>
      <c r="N4" s="472"/>
    </row>
    <row r="5" spans="1:14" ht="15" customHeight="1" x14ac:dyDescent="0.2">
      <c r="A5"/>
      <c r="B5" t="s">
        <v>473</v>
      </c>
      <c r="C5" t="s">
        <v>474</v>
      </c>
      <c r="D5" t="s">
        <v>473</v>
      </c>
      <c r="E5" t="s">
        <v>474</v>
      </c>
      <c r="F5" t="s">
        <v>473</v>
      </c>
      <c r="G5" t="s">
        <v>474</v>
      </c>
      <c r="H5" t="s">
        <v>473</v>
      </c>
      <c r="I5" t="s">
        <v>474</v>
      </c>
      <c r="J5" t="s">
        <v>475</v>
      </c>
      <c r="K5" t="s">
        <v>476</v>
      </c>
      <c r="L5" t="s">
        <v>477</v>
      </c>
      <c r="M5" t="s">
        <v>478</v>
      </c>
      <c r="N5" t="s">
        <v>479</v>
      </c>
    </row>
    <row r="6" spans="1:14" ht="15" customHeight="1" x14ac:dyDescent="0.2">
      <c r="A6" s="473" t="s">
        <v>480</v>
      </c>
      <c r="B6" s="474">
        <f>'Tabelle 2.3'!J11</f>
        <v>-0.25302686341278852</v>
      </c>
      <c r="C6" s="475">
        <f>'Tabelle 3.3'!J11</f>
        <v>0.90492474469025519</v>
      </c>
      <c r="D6" s="476">
        <f t="shared" ref="D6:E9" si="0">IF(OR(AND(B6&gt;=-50,B6&lt;=50),ISNUMBER(B6)=FALSE),B6,"")</f>
        <v>-0.25302686341278852</v>
      </c>
      <c r="E6" s="476">
        <f t="shared" si="0"/>
        <v>0.90492474469025519</v>
      </c>
      <c r="F6" t="str">
        <f t="shared" ref="F6:G9" si="1">IF(ISNUMBER(B6)=FALSE,"",IF(B6&lt;-50,"&lt; -50",IF(B6&gt;50,"&gt; 50","")))</f>
        <v/>
      </c>
      <c r="G6" t="str">
        <f t="shared" si="1"/>
        <v/>
      </c>
      <c r="H6" s="476" t="str">
        <f t="shared" ref="H6:I9" si="2">IF(B6&lt;-50,0.75,IF(B6&gt;50,-0.75,""))</f>
        <v/>
      </c>
      <c r="I6" s="476" t="str">
        <f t="shared" si="2"/>
        <v/>
      </c>
      <c r="J6" t="e">
        <f>IF(OR(B6&lt;-50,B6&gt;50),N6,#N/A)</f>
        <v>#N/A</v>
      </c>
      <c r="K6" t="e">
        <f>IF(B6&lt;-50,-45,IF(B6&gt;50,45,#N/A))</f>
        <v>#N/A</v>
      </c>
      <c r="L6" t="e">
        <f>IF(OR(C6&lt;-50,C6&gt;50),N6,#N/A)</f>
        <v>#N/A</v>
      </c>
      <c r="M6" t="e">
        <f>IF(C6&lt;-50,-45,IF(C6&gt;50,45,#N/A))</f>
        <v>#N/A</v>
      </c>
      <c r="N6">
        <v>5</v>
      </c>
    </row>
    <row r="7" spans="1:14" ht="15" customHeight="1" x14ac:dyDescent="0.2">
      <c r="A7" s="473" t="s">
        <v>481</v>
      </c>
      <c r="B7" s="474">
        <f>'Tabelle 2.1'!J25</f>
        <v>-0.14277803297437663</v>
      </c>
      <c r="C7" s="475">
        <f>'Tabelle 3.1'!J23</f>
        <v>-0.35813599833999515</v>
      </c>
      <c r="D7" s="476">
        <f t="shared" si="0"/>
        <v>-0.14277803297437663</v>
      </c>
      <c r="E7" s="476">
        <f>IF(OR(AND(C7&gt;=-50,C7&lt;=50),ISNUMBER(C7)=FALSE),C7,"")</f>
        <v>-0.35813599833999515</v>
      </c>
      <c r="F7" t="str">
        <f t="shared" si="1"/>
        <v/>
      </c>
      <c r="G7" t="str">
        <f>IF(ISNUMBER(C7)=FALSE,"",IF(C7&lt;-50,"&lt; -50",IF(C7&gt;50,"&gt; 50","")))</f>
        <v/>
      </c>
      <c r="H7" s="476" t="str">
        <f t="shared" si="2"/>
        <v/>
      </c>
      <c r="I7" s="476" t="str">
        <f>IF(C7&lt;-50,0.75,IF(C7&gt;50,-0.75,""))</f>
        <v/>
      </c>
      <c r="J7" t="e">
        <f>IF(OR(B7&lt;-50,B7&gt;50),N7,#N/A)</f>
        <v>#N/A</v>
      </c>
      <c r="K7" t="e">
        <f>IF(B7&lt;-50,-45,IF(B7&gt;50,45,#N/A))</f>
        <v>#N/A</v>
      </c>
      <c r="L7" t="e">
        <f>IF(OR(C7&lt;-50,C7&gt;50),N7,#N/A)</f>
        <v>#N/A</v>
      </c>
      <c r="M7" t="e">
        <f>IF(C7&lt;-50,-45,IF(C7&gt;50,45,#N/A))</f>
        <v>#N/A</v>
      </c>
      <c r="N7">
        <v>15</v>
      </c>
    </row>
    <row r="8" spans="1:14" ht="15" customHeight="1" x14ac:dyDescent="0.2">
      <c r="A8" s="473" t="s">
        <v>482</v>
      </c>
      <c r="B8" s="474">
        <f>'Tabelle 2.1'!J38</f>
        <v>2.0004637946786547E-2</v>
      </c>
      <c r="C8" s="475">
        <f>'Tabelle 3.1'!J34</f>
        <v>-0.60483996951772001</v>
      </c>
      <c r="D8" s="476">
        <f t="shared" si="0"/>
        <v>2.0004637946786547E-2</v>
      </c>
      <c r="E8" s="476">
        <f>IF(OR(AND(C8&gt;=-50,C8&lt;=50),ISNUMBER(C8)=FALSE),C8,"")</f>
        <v>-0.60483996951772001</v>
      </c>
      <c r="F8" t="str">
        <f t="shared" si="1"/>
        <v/>
      </c>
      <c r="G8" t="str">
        <f>IF(ISNUMBER(C8)=FALSE,"",IF(C8&lt;-50,"&lt; -50",IF(C8&gt;50,"&gt; 50","")))</f>
        <v/>
      </c>
      <c r="H8" s="476" t="str">
        <f t="shared" si="2"/>
        <v/>
      </c>
      <c r="I8" s="476" t="str">
        <f>IF(C8&lt;-50,0.75,IF(C8&gt;50,-0.75,""))</f>
        <v/>
      </c>
      <c r="J8" t="e">
        <f>IF(OR(B8&lt;-50,B8&gt;50),N8,#N/A)</f>
        <v>#N/A</v>
      </c>
      <c r="K8" t="e">
        <f>IF(B8&lt;-50,-45,IF(B8&gt;50,45,#N/A))</f>
        <v>#N/A</v>
      </c>
      <c r="L8" t="e">
        <f>IF(OR(C8&lt;-50,C8&gt;50),N8,#N/A)</f>
        <v>#N/A</v>
      </c>
      <c r="M8" t="e">
        <f>IF(C8&lt;-50,-45,IF(C8&gt;50,45,#N/A))</f>
        <v>#N/A</v>
      </c>
      <c r="N8">
        <v>25</v>
      </c>
    </row>
    <row r="9" spans="1:14" ht="15" customHeight="1" x14ac:dyDescent="0.2">
      <c r="A9" s="473" t="s">
        <v>483</v>
      </c>
      <c r="B9" s="474">
        <f>'Tabelle 2.1'!J51</f>
        <v>-9.3722224403616675E-2</v>
      </c>
      <c r="C9" s="475">
        <f>'Tabelle 3.1'!J45</f>
        <v>-0.45400908070601026</v>
      </c>
      <c r="D9" s="476">
        <f t="shared" si="0"/>
        <v>-9.3722224403616675E-2</v>
      </c>
      <c r="E9" s="476">
        <f t="shared" si="0"/>
        <v>-0.45400908070601026</v>
      </c>
      <c r="F9" t="str">
        <f t="shared" si="1"/>
        <v/>
      </c>
      <c r="G9" t="str">
        <f t="shared" si="1"/>
        <v/>
      </c>
      <c r="H9" s="476" t="str">
        <f t="shared" si="2"/>
        <v/>
      </c>
      <c r="I9" s="476" t="str">
        <f t="shared" si="2"/>
        <v/>
      </c>
      <c r="J9" t="e">
        <f>IF(OR(B9&lt;-50,B9&gt;50),N9,#N/A)</f>
        <v>#N/A</v>
      </c>
      <c r="K9" t="e">
        <f>IF(B9&lt;-50,-45,IF(B9&gt;50,45,#N/A))</f>
        <v>#N/A</v>
      </c>
      <c r="L9" t="e">
        <f>IF(OR(C9&lt;-50,C9&gt;50),N9,#N/A)</f>
        <v>#N/A</v>
      </c>
      <c r="M9" t="e">
        <f>IF(C9&lt;-50,-45,IF(C9&gt;50,45,#N/A))</f>
        <v>#N/A</v>
      </c>
      <c r="N9">
        <v>35</v>
      </c>
    </row>
    <row r="10" spans="1:14" ht="15" customHeight="1" x14ac:dyDescent="0.2">
      <c r="A10"/>
      <c r="E10"/>
      <c r="F10"/>
      <c r="G10"/>
      <c r="I10"/>
      <c r="J10"/>
      <c r="K10"/>
      <c r="L10"/>
      <c r="M10"/>
      <c r="N10"/>
    </row>
    <row r="11" spans="1:14" ht="15" customHeight="1" x14ac:dyDescent="0.2">
      <c r="A11"/>
      <c r="E11"/>
      <c r="F11"/>
      <c r="G11"/>
      <c r="I11"/>
      <c r="J11"/>
      <c r="K11"/>
      <c r="L11"/>
      <c r="M11"/>
      <c r="N11"/>
    </row>
    <row r="12" spans="1:14" ht="15" customHeight="1" x14ac:dyDescent="0.2">
      <c r="A12" s="477" t="s">
        <v>484</v>
      </c>
      <c r="B12" s="472" t="s">
        <v>468</v>
      </c>
      <c r="C12" s="472"/>
      <c r="D12" s="472" t="s">
        <v>469</v>
      </c>
      <c r="E12" s="472"/>
      <c r="F12" s="472" t="s">
        <v>470</v>
      </c>
      <c r="G12" s="472"/>
      <c r="H12" s="472" t="s">
        <v>471</v>
      </c>
      <c r="I12" s="472"/>
      <c r="J12" s="472" t="s">
        <v>472</v>
      </c>
      <c r="K12" s="472"/>
      <c r="L12" s="472"/>
      <c r="M12" s="472"/>
      <c r="N12" s="472"/>
    </row>
    <row r="13" spans="1:14" ht="15" customHeight="1" x14ac:dyDescent="0.2">
      <c r="A13" s="477"/>
      <c r="B13" t="s">
        <v>473</v>
      </c>
      <c r="C13" t="s">
        <v>474</v>
      </c>
      <c r="D13" t="s">
        <v>473</v>
      </c>
      <c r="E13" t="s">
        <v>474</v>
      </c>
      <c r="F13" t="s">
        <v>473</v>
      </c>
      <c r="G13" t="s">
        <v>474</v>
      </c>
      <c r="H13" t="s">
        <v>473</v>
      </c>
      <c r="I13" t="s">
        <v>474</v>
      </c>
      <c r="J13" t="s">
        <v>475</v>
      </c>
      <c r="K13" t="s">
        <v>476</v>
      </c>
      <c r="L13" t="s">
        <v>477</v>
      </c>
      <c r="M13" t="s">
        <v>478</v>
      </c>
      <c r="N13" t="s">
        <v>479</v>
      </c>
    </row>
    <row r="14" spans="1:14" ht="15" customHeight="1" x14ac:dyDescent="0.2">
      <c r="A14">
        <v>1</v>
      </c>
      <c r="B14" s="474">
        <f>'Tabelle 2.3'!J11</f>
        <v>-0.25302686341278852</v>
      </c>
      <c r="C14" s="475">
        <f>'Tabelle 3.3'!J11</f>
        <v>0.90492474469025519</v>
      </c>
      <c r="D14" s="476">
        <f>IF(OR(AND(B14&gt;=-50,B14&lt;=50),ISNUMBER(B14)=FALSE),B14,"")</f>
        <v>-0.25302686341278852</v>
      </c>
      <c r="E14" s="476">
        <f>IF(OR(AND(C14&gt;=-50,C14&lt;=50),ISNUMBER(C14)=FALSE),C14,"")</f>
        <v>0.90492474469025519</v>
      </c>
      <c r="F14" t="str">
        <f>IF(ISNUMBER(B14)=FALSE,"",IF(B14&lt;-50,"&lt; -50",IF(B14&gt;50,"&gt; 50","")))</f>
        <v/>
      </c>
      <c r="G14" t="str">
        <f>IF(ISNUMBER(C14)=FALSE,"",IF(C14&lt;-50,"&lt; -50",IF(C14&gt;50,"&gt; 50","")))</f>
        <v/>
      </c>
      <c r="H14" s="476" t="str">
        <f>IF(B14&lt;-50,0.75,IF(B14&gt;50,-0.75,""))</f>
        <v/>
      </c>
      <c r="I14" s="476" t="str">
        <f>IF(C14&lt;-50,0.75,IF(C14&gt;50,-0.75,""))</f>
        <v/>
      </c>
      <c r="J14" t="e">
        <f>IF(OR(B14&lt;-50,B14&gt;50),N14,#N/A)</f>
        <v>#N/A</v>
      </c>
      <c r="K14" t="e">
        <f>IF(B14&lt;-50,-45,IF(B14&gt;50,45,#N/A))</f>
        <v>#N/A</v>
      </c>
      <c r="L14" t="e">
        <f>IF(OR(C14&lt;-50,C14&gt;50),N14,#N/A)</f>
        <v>#N/A</v>
      </c>
      <c r="M14" t="e">
        <f>IF(C14&lt;-50,-45,IF(C14&gt;50,45,#N/A))</f>
        <v>#N/A</v>
      </c>
      <c r="N14">
        <v>5</v>
      </c>
    </row>
    <row r="15" spans="1:14" ht="15" customHeight="1" x14ac:dyDescent="0.2">
      <c r="A15">
        <v>2</v>
      </c>
      <c r="B15" s="474">
        <f>'Tabelle 2.3'!J12</f>
        <v>2.3696682464454977</v>
      </c>
      <c r="C15" s="475">
        <f>'Tabelle 3.3'!J12</f>
        <v>1.4502762430939227</v>
      </c>
      <c r="D15" s="476">
        <f t="shared" ref="D15:E46" si="3">IF(OR(AND(B15&gt;=-50,B15&lt;=50),ISNUMBER(B15)=FALSE),B15,"")</f>
        <v>2.3696682464454977</v>
      </c>
      <c r="E15" s="476">
        <f t="shared" si="3"/>
        <v>1.4502762430939227</v>
      </c>
      <c r="F15" t="str">
        <f t="shared" ref="F15:G46" si="4">IF(ISNUMBER(B15)=FALSE,"",IF(B15&lt;-50,"&lt; -50",IF(B15&gt;50,"&gt; 50","")))</f>
        <v/>
      </c>
      <c r="G15" t="str">
        <f t="shared" si="4"/>
        <v/>
      </c>
      <c r="H15" s="476" t="str">
        <f t="shared" ref="H15:I46" si="5">IF(B15&lt;-50,0.75,IF(B15&gt;50,-0.75,""))</f>
        <v/>
      </c>
      <c r="I15" s="476" t="str">
        <f t="shared" si="5"/>
        <v/>
      </c>
      <c r="J15" t="e">
        <f t="shared" ref="J15:J46" si="6">IF(OR(B15&lt;-50,B15&gt;50),N15,#N/A)</f>
        <v>#N/A</v>
      </c>
      <c r="K15" t="e">
        <f t="shared" ref="K15:K46" si="7">IF(B15&lt;-50,-45,IF(B15&gt;50,45,#N/A))</f>
        <v>#N/A</v>
      </c>
      <c r="L15" t="e">
        <f t="shared" ref="L15:L46" si="8">IF(OR(C15&lt;-50,C15&gt;50),N15,#N/A)</f>
        <v>#N/A</v>
      </c>
      <c r="M15" t="e">
        <f t="shared" ref="M15:M46" si="9">IF(C15&lt;-50,-45,IF(C15&gt;50,45,#N/A))</f>
        <v>#N/A</v>
      </c>
      <c r="N15">
        <v>15</v>
      </c>
    </row>
    <row r="16" spans="1:14" ht="15" customHeight="1" x14ac:dyDescent="0.2">
      <c r="A16">
        <v>3</v>
      </c>
      <c r="B16" s="474">
        <f>'Tabelle 2.3'!J13</f>
        <v>-2.2198353025420694</v>
      </c>
      <c r="C16" s="475">
        <f>'Tabelle 3.3'!J13</f>
        <v>4.5994065281899106</v>
      </c>
      <c r="D16" s="476">
        <f t="shared" si="3"/>
        <v>-2.2198353025420694</v>
      </c>
      <c r="E16" s="476">
        <f t="shared" si="3"/>
        <v>4.5994065281899106</v>
      </c>
      <c r="F16" t="str">
        <f t="shared" si="4"/>
        <v/>
      </c>
      <c r="G16" t="str">
        <f t="shared" si="4"/>
        <v/>
      </c>
      <c r="H16" s="476" t="str">
        <f t="shared" si="5"/>
        <v/>
      </c>
      <c r="I16" s="476" t="str">
        <f t="shared" si="5"/>
        <v/>
      </c>
      <c r="J16" t="e">
        <f t="shared" si="6"/>
        <v>#N/A</v>
      </c>
      <c r="K16" t="e">
        <f t="shared" si="7"/>
        <v>#N/A</v>
      </c>
      <c r="L16" t="e">
        <f t="shared" si="8"/>
        <v>#N/A</v>
      </c>
      <c r="M16" t="e">
        <f t="shared" si="9"/>
        <v>#N/A</v>
      </c>
      <c r="N16">
        <v>25</v>
      </c>
    </row>
    <row r="17" spans="1:14" ht="15" customHeight="1" x14ac:dyDescent="0.2">
      <c r="A17">
        <v>4</v>
      </c>
      <c r="B17" s="474">
        <f>'Tabelle 2.3'!J14</f>
        <v>-2.7661948669759795</v>
      </c>
      <c r="C17" s="475">
        <f>'Tabelle 3.3'!J14</f>
        <v>-3.4367541766109784</v>
      </c>
      <c r="D17" s="476">
        <f t="shared" si="3"/>
        <v>-2.7661948669759795</v>
      </c>
      <c r="E17" s="476">
        <f t="shared" si="3"/>
        <v>-3.4367541766109784</v>
      </c>
      <c r="F17" t="str">
        <f t="shared" si="4"/>
        <v/>
      </c>
      <c r="G17" t="str">
        <f t="shared" si="4"/>
        <v/>
      </c>
      <c r="H17" s="476" t="str">
        <f t="shared" si="5"/>
        <v/>
      </c>
      <c r="I17" s="476" t="str">
        <f t="shared" si="5"/>
        <v/>
      </c>
      <c r="J17" t="e">
        <f t="shared" si="6"/>
        <v>#N/A</v>
      </c>
      <c r="K17" t="e">
        <f t="shared" si="7"/>
        <v>#N/A</v>
      </c>
      <c r="L17" t="e">
        <f t="shared" si="8"/>
        <v>#N/A</v>
      </c>
      <c r="M17" t="e">
        <f t="shared" si="9"/>
        <v>#N/A</v>
      </c>
      <c r="N17">
        <v>36</v>
      </c>
    </row>
    <row r="18" spans="1:14" ht="15" customHeight="1" x14ac:dyDescent="0.2">
      <c r="A18">
        <v>5</v>
      </c>
      <c r="B18" s="474">
        <f>'Tabelle 2.3'!J15</f>
        <v>0.4871060171919771</v>
      </c>
      <c r="C18" s="475">
        <f>'Tabelle 3.3'!J15</f>
        <v>-1.0976314269208549</v>
      </c>
      <c r="D18" s="476">
        <f t="shared" si="3"/>
        <v>0.4871060171919771</v>
      </c>
      <c r="E18" s="476">
        <f t="shared" si="3"/>
        <v>-1.0976314269208549</v>
      </c>
      <c r="F18" t="str">
        <f t="shared" si="4"/>
        <v/>
      </c>
      <c r="G18" t="str">
        <f t="shared" si="4"/>
        <v/>
      </c>
      <c r="H18" s="476" t="str">
        <f t="shared" si="5"/>
        <v/>
      </c>
      <c r="I18" s="476" t="str">
        <f t="shared" si="5"/>
        <v/>
      </c>
      <c r="J18" t="e">
        <f t="shared" si="6"/>
        <v>#N/A</v>
      </c>
      <c r="K18" t="e">
        <f t="shared" si="7"/>
        <v>#N/A</v>
      </c>
      <c r="L18" t="e">
        <f t="shared" si="8"/>
        <v>#N/A</v>
      </c>
      <c r="M18" t="e">
        <f t="shared" si="9"/>
        <v>#N/A</v>
      </c>
      <c r="N18">
        <v>46</v>
      </c>
    </row>
    <row r="19" spans="1:14" ht="15" customHeight="1" x14ac:dyDescent="0.2">
      <c r="A19">
        <v>6</v>
      </c>
      <c r="B19" s="474">
        <f>'Tabelle 2.3'!J16</f>
        <v>-4.1197675274038108</v>
      </c>
      <c r="C19" s="475">
        <f>'Tabelle 3.3'!J16</f>
        <v>-5.3325344517675255</v>
      </c>
      <c r="D19" s="476">
        <f t="shared" si="3"/>
        <v>-4.1197675274038108</v>
      </c>
      <c r="E19" s="476">
        <f t="shared" si="3"/>
        <v>-5.3325344517675255</v>
      </c>
      <c r="F19" t="str">
        <f t="shared" si="4"/>
        <v/>
      </c>
      <c r="G19" t="str">
        <f t="shared" si="4"/>
        <v/>
      </c>
      <c r="H19" s="476" t="str">
        <f t="shared" si="5"/>
        <v/>
      </c>
      <c r="I19" s="476" t="str">
        <f t="shared" si="5"/>
        <v/>
      </c>
      <c r="J19" t="e">
        <f t="shared" si="6"/>
        <v>#N/A</v>
      </c>
      <c r="K19" t="e">
        <f t="shared" si="7"/>
        <v>#N/A</v>
      </c>
      <c r="L19" t="e">
        <f t="shared" si="8"/>
        <v>#N/A</v>
      </c>
      <c r="M19" t="e">
        <f t="shared" si="9"/>
        <v>#N/A</v>
      </c>
      <c r="N19">
        <v>56</v>
      </c>
    </row>
    <row r="20" spans="1:14" ht="15" customHeight="1" x14ac:dyDescent="0.2">
      <c r="A20">
        <v>7</v>
      </c>
      <c r="B20" s="474">
        <f>'Tabelle 2.3'!J17</f>
        <v>-2.5623836126629422</v>
      </c>
      <c r="C20" s="475">
        <f>'Tabelle 3.3'!J17</f>
        <v>-4.556962025316456</v>
      </c>
      <c r="D20" s="476">
        <f t="shared" si="3"/>
        <v>-2.5623836126629422</v>
      </c>
      <c r="E20" s="476">
        <f t="shared" si="3"/>
        <v>-4.556962025316456</v>
      </c>
      <c r="F20" t="str">
        <f t="shared" si="4"/>
        <v/>
      </c>
      <c r="G20" t="str">
        <f t="shared" si="4"/>
        <v/>
      </c>
      <c r="H20" s="476" t="str">
        <f t="shared" si="5"/>
        <v/>
      </c>
      <c r="I20" s="476" t="str">
        <f t="shared" si="5"/>
        <v/>
      </c>
      <c r="J20" t="e">
        <f t="shared" si="6"/>
        <v>#N/A</v>
      </c>
      <c r="K20" t="e">
        <f t="shared" si="7"/>
        <v>#N/A</v>
      </c>
      <c r="L20" t="e">
        <f t="shared" si="8"/>
        <v>#N/A</v>
      </c>
      <c r="M20" t="e">
        <f t="shared" si="9"/>
        <v>#N/A</v>
      </c>
      <c r="N20">
        <v>67</v>
      </c>
    </row>
    <row r="21" spans="1:14" ht="15" customHeight="1" x14ac:dyDescent="0.2">
      <c r="A21">
        <v>8</v>
      </c>
      <c r="B21" s="474">
        <f>'Tabelle 2.3'!J18</f>
        <v>0.42372881355932202</v>
      </c>
      <c r="C21" s="475">
        <f>'Tabelle 3.3'!J18</f>
        <v>-1.0444874274661509</v>
      </c>
      <c r="D21" s="476">
        <f t="shared" si="3"/>
        <v>0.42372881355932202</v>
      </c>
      <c r="E21" s="476">
        <f t="shared" si="3"/>
        <v>-1.0444874274661509</v>
      </c>
      <c r="F21" t="str">
        <f t="shared" si="4"/>
        <v/>
      </c>
      <c r="G21" t="str">
        <f t="shared" si="4"/>
        <v/>
      </c>
      <c r="H21" s="476" t="str">
        <f t="shared" si="5"/>
        <v/>
      </c>
      <c r="I21" s="476" t="str">
        <f t="shared" si="5"/>
        <v/>
      </c>
      <c r="J21" t="e">
        <f t="shared" si="6"/>
        <v>#N/A</v>
      </c>
      <c r="K21" t="e">
        <f t="shared" si="7"/>
        <v>#N/A</v>
      </c>
      <c r="L21" t="e">
        <f t="shared" si="8"/>
        <v>#N/A</v>
      </c>
      <c r="M21" t="e">
        <f t="shared" si="9"/>
        <v>#N/A</v>
      </c>
      <c r="N21">
        <v>77</v>
      </c>
    </row>
    <row r="22" spans="1:14" ht="15" customHeight="1" x14ac:dyDescent="0.2">
      <c r="A22">
        <v>9</v>
      </c>
      <c r="B22" s="474">
        <f>'Tabelle 2.3'!J19</f>
        <v>1.3472216244135498</v>
      </c>
      <c r="C22" s="475">
        <f>'Tabelle 3.3'!J19</f>
        <v>1.2526096033402923</v>
      </c>
      <c r="D22" s="476">
        <f t="shared" si="3"/>
        <v>1.3472216244135498</v>
      </c>
      <c r="E22" s="476">
        <f t="shared" si="3"/>
        <v>1.2526096033402923</v>
      </c>
      <c r="F22" t="str">
        <f t="shared" si="4"/>
        <v/>
      </c>
      <c r="G22" t="str">
        <f t="shared" si="4"/>
        <v/>
      </c>
      <c r="H22" s="476" t="str">
        <f t="shared" si="5"/>
        <v/>
      </c>
      <c r="I22" s="476" t="str">
        <f t="shared" si="5"/>
        <v/>
      </c>
      <c r="J22" t="e">
        <f t="shared" si="6"/>
        <v>#N/A</v>
      </c>
      <c r="K22" t="e">
        <f t="shared" si="7"/>
        <v>#N/A</v>
      </c>
      <c r="L22" t="e">
        <f t="shared" si="8"/>
        <v>#N/A</v>
      </c>
      <c r="M22" t="e">
        <f t="shared" si="9"/>
        <v>#N/A</v>
      </c>
      <c r="N22">
        <v>87</v>
      </c>
    </row>
    <row r="23" spans="1:14" ht="15" customHeight="1" x14ac:dyDescent="0.2">
      <c r="A23">
        <v>10</v>
      </c>
      <c r="B23" s="474">
        <f>'Tabelle 2.3'!J20</f>
        <v>0.27455384999376015</v>
      </c>
      <c r="C23" s="475">
        <f>'Tabelle 3.3'!J20</f>
        <v>-0.9797917942437232</v>
      </c>
      <c r="D23" s="476">
        <f t="shared" si="3"/>
        <v>0.27455384999376015</v>
      </c>
      <c r="E23" s="476">
        <f t="shared" si="3"/>
        <v>-0.9797917942437232</v>
      </c>
      <c r="F23" t="str">
        <f t="shared" si="4"/>
        <v/>
      </c>
      <c r="G23" t="str">
        <f t="shared" si="4"/>
        <v/>
      </c>
      <c r="H23" s="476" t="str">
        <f t="shared" si="5"/>
        <v/>
      </c>
      <c r="I23" s="476" t="str">
        <f t="shared" si="5"/>
        <v/>
      </c>
      <c r="J23" t="e">
        <f t="shared" si="6"/>
        <v>#N/A</v>
      </c>
      <c r="K23" t="e">
        <f t="shared" si="7"/>
        <v>#N/A</v>
      </c>
      <c r="L23" t="e">
        <f t="shared" si="8"/>
        <v>#N/A</v>
      </c>
      <c r="M23" t="e">
        <f t="shared" si="9"/>
        <v>#N/A</v>
      </c>
      <c r="N23">
        <v>98</v>
      </c>
    </row>
    <row r="24" spans="1:14" ht="15" customHeight="1" x14ac:dyDescent="0.2">
      <c r="A24">
        <v>11</v>
      </c>
      <c r="B24" s="474">
        <f>'Tabelle 2.3'!J21</f>
        <v>3.0637530975444922</v>
      </c>
      <c r="C24" s="475">
        <f>'Tabelle 3.3'!J21</f>
        <v>3.8357094365241005</v>
      </c>
      <c r="D24" s="476">
        <f t="shared" si="3"/>
        <v>3.0637530975444922</v>
      </c>
      <c r="E24" s="476">
        <f t="shared" si="3"/>
        <v>3.8357094365241005</v>
      </c>
      <c r="F24" t="str">
        <f t="shared" si="4"/>
        <v/>
      </c>
      <c r="G24" t="str">
        <f t="shared" si="4"/>
        <v/>
      </c>
      <c r="H24" s="476" t="str">
        <f t="shared" si="5"/>
        <v/>
      </c>
      <c r="I24" s="476" t="str">
        <f t="shared" si="5"/>
        <v/>
      </c>
      <c r="J24" t="e">
        <f t="shared" si="6"/>
        <v>#N/A</v>
      </c>
      <c r="K24" t="e">
        <f t="shared" si="7"/>
        <v>#N/A</v>
      </c>
      <c r="L24" t="e">
        <f t="shared" si="8"/>
        <v>#N/A</v>
      </c>
      <c r="M24" t="e">
        <f t="shared" si="9"/>
        <v>#N/A</v>
      </c>
      <c r="N24">
        <v>108</v>
      </c>
    </row>
    <row r="25" spans="1:14" ht="15" customHeight="1" x14ac:dyDescent="0.2">
      <c r="A25">
        <v>12</v>
      </c>
      <c r="B25" s="474">
        <f>'Tabelle 2.3'!J22</f>
        <v>5.4704595185995623E-2</v>
      </c>
      <c r="C25" s="475">
        <f>'Tabelle 3.3'!J22</f>
        <v>4.4041450777202069</v>
      </c>
      <c r="D25" s="476">
        <f t="shared" si="3"/>
        <v>5.4704595185995623E-2</v>
      </c>
      <c r="E25" s="476">
        <f t="shared" si="3"/>
        <v>4.4041450777202069</v>
      </c>
      <c r="F25" t="str">
        <f t="shared" si="4"/>
        <v/>
      </c>
      <c r="G25" t="str">
        <f t="shared" si="4"/>
        <v/>
      </c>
      <c r="H25" s="476" t="str">
        <f t="shared" si="5"/>
        <v/>
      </c>
      <c r="I25" s="476" t="str">
        <f t="shared" si="5"/>
        <v/>
      </c>
      <c r="J25" t="e">
        <f t="shared" si="6"/>
        <v>#N/A</v>
      </c>
      <c r="K25" t="e">
        <f t="shared" si="7"/>
        <v>#N/A</v>
      </c>
      <c r="L25" t="e">
        <f t="shared" si="8"/>
        <v>#N/A</v>
      </c>
      <c r="M25" t="e">
        <f t="shared" si="9"/>
        <v>#N/A</v>
      </c>
      <c r="N25">
        <v>118</v>
      </c>
    </row>
    <row r="26" spans="1:14" ht="15" customHeight="1" x14ac:dyDescent="0.2">
      <c r="A26">
        <v>13</v>
      </c>
      <c r="B26" s="474">
        <f>'Tabelle 2.3'!J23</f>
        <v>-2.6244343891402715</v>
      </c>
      <c r="C26" s="475">
        <f>'Tabelle 3.3'!J23</f>
        <v>0.73800738007380073</v>
      </c>
      <c r="D26" s="476">
        <f t="shared" si="3"/>
        <v>-2.6244343891402715</v>
      </c>
      <c r="E26" s="476">
        <f t="shared" si="3"/>
        <v>0.73800738007380073</v>
      </c>
      <c r="F26" t="str">
        <f t="shared" si="4"/>
        <v/>
      </c>
      <c r="G26" t="str">
        <f t="shared" si="4"/>
        <v/>
      </c>
      <c r="H26" s="476" t="str">
        <f t="shared" si="5"/>
        <v/>
      </c>
      <c r="I26" s="476" t="str">
        <f t="shared" si="5"/>
        <v/>
      </c>
      <c r="J26" t="e">
        <f t="shared" si="6"/>
        <v>#N/A</v>
      </c>
      <c r="K26" t="e">
        <f t="shared" si="7"/>
        <v>#N/A</v>
      </c>
      <c r="L26" t="e">
        <f t="shared" si="8"/>
        <v>#N/A</v>
      </c>
      <c r="M26" t="e">
        <f t="shared" si="9"/>
        <v>#N/A</v>
      </c>
      <c r="N26">
        <v>129</v>
      </c>
    </row>
    <row r="27" spans="1:14" ht="15" customHeight="1" x14ac:dyDescent="0.2">
      <c r="A27">
        <v>14</v>
      </c>
      <c r="B27" s="474">
        <f>'Tabelle 2.3'!J24</f>
        <v>3.7985711796480222</v>
      </c>
      <c r="C27" s="475">
        <f>'Tabelle 3.3'!J24</f>
        <v>0.87783467446964158</v>
      </c>
      <c r="D27" s="476">
        <f t="shared" si="3"/>
        <v>3.7985711796480222</v>
      </c>
      <c r="E27" s="476">
        <f t="shared" si="3"/>
        <v>0.87783467446964158</v>
      </c>
      <c r="F27" t="str">
        <f t="shared" si="4"/>
        <v/>
      </c>
      <c r="G27" t="str">
        <f t="shared" si="4"/>
        <v/>
      </c>
      <c r="H27" s="476" t="str">
        <f t="shared" si="5"/>
        <v/>
      </c>
      <c r="I27" s="476" t="str">
        <f t="shared" si="5"/>
        <v/>
      </c>
      <c r="J27" t="e">
        <f t="shared" si="6"/>
        <v>#N/A</v>
      </c>
      <c r="K27" t="e">
        <f t="shared" si="7"/>
        <v>#N/A</v>
      </c>
      <c r="L27" t="e">
        <f t="shared" si="8"/>
        <v>#N/A</v>
      </c>
      <c r="M27" t="e">
        <f t="shared" si="9"/>
        <v>#N/A</v>
      </c>
      <c r="N27">
        <v>139</v>
      </c>
    </row>
    <row r="28" spans="1:14" ht="15" customHeight="1" x14ac:dyDescent="0.2">
      <c r="A28">
        <v>15</v>
      </c>
      <c r="B28" s="474">
        <f>'Tabelle 2.3'!J25</f>
        <v>-6.5781652466811966</v>
      </c>
      <c r="C28" s="475">
        <f>'Tabelle 3.3'!J25</f>
        <v>2.9940119760479043</v>
      </c>
      <c r="D28" s="476">
        <f t="shared" si="3"/>
        <v>-6.5781652466811966</v>
      </c>
      <c r="E28" s="476">
        <f t="shared" si="3"/>
        <v>2.9940119760479043</v>
      </c>
      <c r="F28" t="str">
        <f t="shared" si="4"/>
        <v/>
      </c>
      <c r="G28" t="str">
        <f t="shared" si="4"/>
        <v/>
      </c>
      <c r="H28" s="476" t="str">
        <f t="shared" si="5"/>
        <v/>
      </c>
      <c r="I28" s="476" t="str">
        <f t="shared" si="5"/>
        <v/>
      </c>
      <c r="J28" t="e">
        <f t="shared" si="6"/>
        <v>#N/A</v>
      </c>
      <c r="K28" t="e">
        <f t="shared" si="7"/>
        <v>#N/A</v>
      </c>
      <c r="L28" t="e">
        <f t="shared" si="8"/>
        <v>#N/A</v>
      </c>
      <c r="M28" t="e">
        <f t="shared" si="9"/>
        <v>#N/A</v>
      </c>
      <c r="N28">
        <v>149</v>
      </c>
    </row>
    <row r="29" spans="1:14" ht="15" customHeight="1" x14ac:dyDescent="0.2">
      <c r="A29">
        <v>16</v>
      </c>
      <c r="B29" s="474">
        <f>'Tabelle 2.3'!J26</f>
        <v>-2.6605504587155964</v>
      </c>
      <c r="C29" s="475">
        <f>'Tabelle 3.3'!J26</f>
        <v>2.9275808936825887</v>
      </c>
      <c r="D29" s="476">
        <f t="shared" si="3"/>
        <v>-2.6605504587155964</v>
      </c>
      <c r="E29" s="476">
        <f t="shared" si="3"/>
        <v>2.9275808936825887</v>
      </c>
      <c r="F29" t="str">
        <f t="shared" si="4"/>
        <v/>
      </c>
      <c r="G29" t="str">
        <f t="shared" si="4"/>
        <v/>
      </c>
      <c r="H29" s="476" t="str">
        <f t="shared" si="5"/>
        <v/>
      </c>
      <c r="I29" s="476" t="str">
        <f t="shared" si="5"/>
        <v/>
      </c>
      <c r="J29" t="e">
        <f t="shared" si="6"/>
        <v>#N/A</v>
      </c>
      <c r="K29" t="e">
        <f t="shared" si="7"/>
        <v>#N/A</v>
      </c>
      <c r="L29" t="e">
        <f t="shared" si="8"/>
        <v>#N/A</v>
      </c>
      <c r="M29" t="e">
        <f t="shared" si="9"/>
        <v>#N/A</v>
      </c>
      <c r="N29">
        <v>160</v>
      </c>
    </row>
    <row r="30" spans="1:14" ht="15" customHeight="1" x14ac:dyDescent="0.2">
      <c r="A30">
        <v>17</v>
      </c>
      <c r="B30" s="474">
        <f>'Tabelle 2.3'!J27</f>
        <v>-13.787281935846933</v>
      </c>
      <c r="C30" s="475">
        <f>'Tabelle 3.3'!J27</f>
        <v>5.2631578947368425</v>
      </c>
      <c r="D30" s="476">
        <f t="shared" si="3"/>
        <v>-13.787281935846933</v>
      </c>
      <c r="E30" s="476">
        <f t="shared" si="3"/>
        <v>5.2631578947368425</v>
      </c>
      <c r="F30" t="str">
        <f t="shared" si="4"/>
        <v/>
      </c>
      <c r="G30" t="str">
        <f t="shared" si="4"/>
        <v/>
      </c>
      <c r="H30" s="476" t="str">
        <f t="shared" si="5"/>
        <v/>
      </c>
      <c r="I30" s="476" t="str">
        <f t="shared" si="5"/>
        <v/>
      </c>
      <c r="J30" t="e">
        <f t="shared" si="6"/>
        <v>#N/A</v>
      </c>
      <c r="K30" t="e">
        <f t="shared" si="7"/>
        <v>#N/A</v>
      </c>
      <c r="L30" t="e">
        <f t="shared" si="8"/>
        <v>#N/A</v>
      </c>
      <c r="M30" t="e">
        <f t="shared" si="9"/>
        <v>#N/A</v>
      </c>
      <c r="N30">
        <v>170</v>
      </c>
    </row>
    <row r="31" spans="1:14" ht="15" customHeight="1" x14ac:dyDescent="0.2">
      <c r="A31">
        <v>18</v>
      </c>
      <c r="B31" s="474">
        <f>'Tabelle 2.3'!J28</f>
        <v>1.8085754927860191</v>
      </c>
      <c r="C31" s="475">
        <f>'Tabelle 3.3'!J28</f>
        <v>2.3776223776223775</v>
      </c>
      <c r="D31" s="476">
        <f t="shared" si="3"/>
        <v>1.8085754927860191</v>
      </c>
      <c r="E31" s="476">
        <f t="shared" si="3"/>
        <v>2.3776223776223775</v>
      </c>
      <c r="F31" t="str">
        <f t="shared" si="4"/>
        <v/>
      </c>
      <c r="G31" t="str">
        <f t="shared" si="4"/>
        <v/>
      </c>
      <c r="H31" s="476" t="str">
        <f t="shared" si="5"/>
        <v/>
      </c>
      <c r="I31" s="476" t="str">
        <f t="shared" si="5"/>
        <v/>
      </c>
      <c r="J31" t="e">
        <f t="shared" si="6"/>
        <v>#N/A</v>
      </c>
      <c r="K31" t="e">
        <f t="shared" si="7"/>
        <v>#N/A</v>
      </c>
      <c r="L31" t="e">
        <f t="shared" si="8"/>
        <v>#N/A</v>
      </c>
      <c r="M31" t="e">
        <f t="shared" si="9"/>
        <v>#N/A</v>
      </c>
      <c r="N31">
        <v>180</v>
      </c>
    </row>
    <row r="32" spans="1:14" ht="15" customHeight="1" x14ac:dyDescent="0.2">
      <c r="A32">
        <v>19</v>
      </c>
      <c r="B32" s="474">
        <f>'Tabelle 2.3'!J29</f>
        <v>1.0942760942760943</v>
      </c>
      <c r="C32" s="475">
        <f>'Tabelle 3.3'!J29</f>
        <v>2.5</v>
      </c>
      <c r="D32" s="476">
        <f t="shared" si="3"/>
        <v>1.0942760942760943</v>
      </c>
      <c r="E32" s="476">
        <f t="shared" si="3"/>
        <v>2.5</v>
      </c>
      <c r="F32" t="str">
        <f t="shared" si="4"/>
        <v/>
      </c>
      <c r="G32" t="str">
        <f t="shared" si="4"/>
        <v/>
      </c>
      <c r="H32" s="476" t="str">
        <f t="shared" si="5"/>
        <v/>
      </c>
      <c r="I32" s="476" t="str">
        <f t="shared" si="5"/>
        <v/>
      </c>
      <c r="J32" t="e">
        <f t="shared" si="6"/>
        <v>#N/A</v>
      </c>
      <c r="K32" t="e">
        <f t="shared" si="7"/>
        <v>#N/A</v>
      </c>
      <c r="L32" t="e">
        <f t="shared" si="8"/>
        <v>#N/A</v>
      </c>
      <c r="M32" t="e">
        <f t="shared" si="9"/>
        <v>#N/A</v>
      </c>
      <c r="N32">
        <v>191</v>
      </c>
    </row>
    <row r="33" spans="1:14" ht="15" customHeight="1" x14ac:dyDescent="0.2">
      <c r="A33">
        <v>20</v>
      </c>
      <c r="B33" s="474">
        <f>'Tabelle 2.3'!J30</f>
        <v>1.5433628318584072</v>
      </c>
      <c r="C33" s="475">
        <f>'Tabelle 3.3'!J30</f>
        <v>-3.3124440465532676</v>
      </c>
      <c r="D33" s="476">
        <f t="shared" si="3"/>
        <v>1.5433628318584072</v>
      </c>
      <c r="E33" s="476">
        <f t="shared" si="3"/>
        <v>-3.3124440465532676</v>
      </c>
      <c r="F33" t="str">
        <f t="shared" si="4"/>
        <v/>
      </c>
      <c r="G33" t="str">
        <f t="shared" si="4"/>
        <v/>
      </c>
      <c r="H33" s="476" t="str">
        <f t="shared" si="5"/>
        <v/>
      </c>
      <c r="I33" s="476" t="str">
        <f t="shared" si="5"/>
        <v/>
      </c>
      <c r="J33" t="e">
        <f t="shared" si="6"/>
        <v>#N/A</v>
      </c>
      <c r="K33" t="e">
        <f t="shared" si="7"/>
        <v>#N/A</v>
      </c>
      <c r="L33" t="e">
        <f t="shared" si="8"/>
        <v>#N/A</v>
      </c>
      <c r="M33" t="e">
        <f t="shared" si="9"/>
        <v>#N/A</v>
      </c>
      <c r="N33">
        <v>201</v>
      </c>
    </row>
    <row r="34" spans="1:14" ht="15" customHeight="1" x14ac:dyDescent="0.2">
      <c r="A34">
        <v>21</v>
      </c>
      <c r="B34" s="474">
        <f>'Tabelle 2.3'!J31</f>
        <v>1.2110280855449627</v>
      </c>
      <c r="C34" s="475">
        <f>'Tabelle 3.3'!J31</f>
        <v>10.303413400758533</v>
      </c>
      <c r="D34" s="476">
        <f t="shared" si="3"/>
        <v>1.2110280855449627</v>
      </c>
      <c r="E34" s="476">
        <f t="shared" si="3"/>
        <v>10.303413400758533</v>
      </c>
      <c r="F34" t="str">
        <f t="shared" si="4"/>
        <v/>
      </c>
      <c r="G34" t="str">
        <f t="shared" si="4"/>
        <v/>
      </c>
      <c r="H34" s="476" t="str">
        <f t="shared" si="5"/>
        <v/>
      </c>
      <c r="I34" s="476" t="str">
        <f t="shared" si="5"/>
        <v/>
      </c>
      <c r="J34" t="e">
        <f t="shared" si="6"/>
        <v>#N/A</v>
      </c>
      <c r="K34" t="e">
        <f t="shared" si="7"/>
        <v>#N/A</v>
      </c>
      <c r="L34" t="e">
        <f t="shared" si="8"/>
        <v>#N/A</v>
      </c>
      <c r="M34" t="e">
        <f t="shared" si="9"/>
        <v>#N/A</v>
      </c>
      <c r="N34">
        <v>211</v>
      </c>
    </row>
    <row r="35" spans="1:14" ht="15" customHeight="1" x14ac:dyDescent="0.2">
      <c r="A35">
        <v>22</v>
      </c>
      <c r="B35" s="474">
        <f>'Tabelle 2.3'!J32</f>
        <v>0.64935064935064934</v>
      </c>
      <c r="C35" s="475">
        <f>'Tabelle 3.3'!J32</f>
        <v>-1.21580547112462</v>
      </c>
      <c r="D35" s="476">
        <f t="shared" si="3"/>
        <v>0.64935064935064934</v>
      </c>
      <c r="E35" s="476">
        <f t="shared" si="3"/>
        <v>-1.21580547112462</v>
      </c>
      <c r="F35" t="str">
        <f t="shared" si="4"/>
        <v/>
      </c>
      <c r="G35" t="str">
        <f t="shared" si="4"/>
        <v/>
      </c>
      <c r="H35" s="476" t="str">
        <f t="shared" si="5"/>
        <v/>
      </c>
      <c r="I35" s="476" t="str">
        <f t="shared" si="5"/>
        <v/>
      </c>
      <c r="J35" t="e">
        <f t="shared" si="6"/>
        <v>#N/A</v>
      </c>
      <c r="K35" t="e">
        <f t="shared" si="7"/>
        <v>#N/A</v>
      </c>
      <c r="L35" t="e">
        <f t="shared" si="8"/>
        <v>#N/A</v>
      </c>
      <c r="M35" t="e">
        <f t="shared" si="9"/>
        <v>#N/A</v>
      </c>
      <c r="N35">
        <v>222</v>
      </c>
    </row>
    <row r="36" spans="1:14" ht="15" customHeight="1" x14ac:dyDescent="0.2">
      <c r="A36">
        <v>23</v>
      </c>
      <c r="B36" s="474" t="str">
        <f>'Tabelle 2.3'!J33</f>
        <v>*</v>
      </c>
      <c r="C36" s="475" t="str">
        <f>'Tabelle 3.3'!J33</f>
        <v>*</v>
      </c>
      <c r="D36" s="476" t="str">
        <f t="shared" si="3"/>
        <v>*</v>
      </c>
      <c r="E36" s="476" t="str">
        <f t="shared" si="3"/>
        <v>*</v>
      </c>
      <c r="F36" t="str">
        <f t="shared" si="4"/>
        <v/>
      </c>
      <c r="G36" t="str">
        <f t="shared" si="4"/>
        <v/>
      </c>
      <c r="H36" s="476">
        <f t="shared" si="5"/>
        <v>-0.75</v>
      </c>
      <c r="I36" s="476">
        <f t="shared" si="5"/>
        <v>-0.75</v>
      </c>
      <c r="J36">
        <f t="shared" si="6"/>
        <v>232</v>
      </c>
      <c r="K36">
        <f t="shared" si="7"/>
        <v>45</v>
      </c>
      <c r="L36">
        <f t="shared" si="8"/>
        <v>232</v>
      </c>
      <c r="M36">
        <f t="shared" si="9"/>
        <v>45</v>
      </c>
      <c r="N36">
        <v>232</v>
      </c>
    </row>
    <row r="37" spans="1:14" ht="15" customHeight="1" x14ac:dyDescent="0.2">
      <c r="A37">
        <v>24</v>
      </c>
      <c r="B37" s="474"/>
      <c r="C37" s="475"/>
      <c r="D37" s="476">
        <f t="shared" si="3"/>
        <v>0</v>
      </c>
      <c r="E37" s="476">
        <f t="shared" si="3"/>
        <v>0</v>
      </c>
      <c r="F37"/>
      <c r="G37"/>
      <c r="H37" s="476"/>
      <c r="J37"/>
      <c r="K37"/>
      <c r="L37"/>
      <c r="M37"/>
      <c r="N37"/>
    </row>
    <row r="38" spans="1:14" ht="15" customHeight="1" x14ac:dyDescent="0.2">
      <c r="A38">
        <v>25</v>
      </c>
      <c r="B38" s="474">
        <f>'Tabelle 2.3'!J35</f>
        <v>2.3696682464454977</v>
      </c>
      <c r="C38" s="475">
        <f>'Tabelle 3.3'!J35</f>
        <v>1.4502762430939227</v>
      </c>
      <c r="D38" s="476">
        <f t="shared" si="3"/>
        <v>2.3696682464454977</v>
      </c>
      <c r="E38" s="476">
        <f t="shared" si="3"/>
        <v>1.4502762430939227</v>
      </c>
      <c r="F38" t="str">
        <f t="shared" si="4"/>
        <v/>
      </c>
      <c r="G38" t="str">
        <f t="shared" si="4"/>
        <v/>
      </c>
      <c r="H38" s="476" t="str">
        <f t="shared" si="5"/>
        <v/>
      </c>
      <c r="I38" s="476" t="str">
        <f t="shared" si="5"/>
        <v/>
      </c>
      <c r="J38" t="e">
        <f t="shared" si="6"/>
        <v>#N/A</v>
      </c>
      <c r="K38" t="e">
        <f t="shared" si="7"/>
        <v>#N/A</v>
      </c>
      <c r="L38" t="e">
        <f t="shared" si="8"/>
        <v>#N/A</v>
      </c>
      <c r="M38" t="e">
        <f t="shared" si="9"/>
        <v>#N/A</v>
      </c>
      <c r="N38">
        <v>242</v>
      </c>
    </row>
    <row r="39" spans="1:14" ht="15" customHeight="1" x14ac:dyDescent="0.2">
      <c r="A39">
        <v>26</v>
      </c>
      <c r="B39" s="474">
        <f>'Tabelle 2.3'!J36</f>
        <v>-2.1791619548274701</v>
      </c>
      <c r="C39" s="475">
        <f>'Tabelle 3.3'!J36</f>
        <v>-1.8794469056249161</v>
      </c>
      <c r="D39" s="476">
        <f t="shared" si="3"/>
        <v>-2.1791619548274701</v>
      </c>
      <c r="E39" s="476">
        <f t="shared" si="3"/>
        <v>-1.8794469056249161</v>
      </c>
      <c r="F39" t="str">
        <f t="shared" si="4"/>
        <v/>
      </c>
      <c r="G39" t="str">
        <f t="shared" si="4"/>
        <v/>
      </c>
      <c r="H39" s="476" t="str">
        <f t="shared" si="5"/>
        <v/>
      </c>
      <c r="I39" s="476" t="str">
        <f t="shared" si="5"/>
        <v/>
      </c>
      <c r="J39" t="e">
        <f t="shared" si="6"/>
        <v>#N/A</v>
      </c>
      <c r="K39" t="e">
        <f t="shared" si="7"/>
        <v>#N/A</v>
      </c>
      <c r="L39" t="e">
        <f t="shared" si="8"/>
        <v>#N/A</v>
      </c>
      <c r="M39" t="e">
        <f t="shared" si="9"/>
        <v>#N/A</v>
      </c>
      <c r="N39">
        <v>253</v>
      </c>
    </row>
    <row r="40" spans="1:14" ht="15" customHeight="1" x14ac:dyDescent="0.2">
      <c r="A40">
        <v>27</v>
      </c>
      <c r="B40" s="474">
        <f>'Tabelle 2.3'!J37</f>
        <v>0.93801656934377964</v>
      </c>
      <c r="C40" s="475">
        <f>'Tabelle 3.3'!J37</f>
        <v>1.4931940858953296</v>
      </c>
      <c r="D40" s="476">
        <f t="shared" si="3"/>
        <v>0.93801656934377964</v>
      </c>
      <c r="E40" s="476">
        <f t="shared" si="3"/>
        <v>1.4931940858953296</v>
      </c>
      <c r="F40" t="str">
        <f t="shared" si="4"/>
        <v/>
      </c>
      <c r="G40" t="str">
        <f t="shared" si="4"/>
        <v/>
      </c>
      <c r="H40" s="476" t="str">
        <f t="shared" si="5"/>
        <v/>
      </c>
      <c r="I40" s="476" t="str">
        <f t="shared" si="5"/>
        <v/>
      </c>
      <c r="J40" t="e">
        <f t="shared" si="6"/>
        <v>#N/A</v>
      </c>
      <c r="K40" t="e">
        <f t="shared" si="7"/>
        <v>#N/A</v>
      </c>
      <c r="L40" t="e">
        <f t="shared" si="8"/>
        <v>#N/A</v>
      </c>
      <c r="M40" t="e">
        <f t="shared" si="9"/>
        <v>#N/A</v>
      </c>
      <c r="N40">
        <v>263</v>
      </c>
    </row>
    <row r="41" spans="1:14" ht="15" customHeight="1" x14ac:dyDescent="0.2">
      <c r="A41">
        <v>28</v>
      </c>
      <c r="B41" s="474" t="e">
        <f>'Tabelle 2.3'!#REF!</f>
        <v>#REF!</v>
      </c>
      <c r="C41" s="475" t="e">
        <f>'Tabelle 3.3'!#REF!</f>
        <v>#REF!</v>
      </c>
      <c r="D41" s="476" t="e">
        <f t="shared" si="3"/>
        <v>#REF!</v>
      </c>
      <c r="E41" s="476" t="e">
        <f t="shared" si="3"/>
        <v>#REF!</v>
      </c>
      <c r="F41" t="str">
        <f t="shared" si="4"/>
        <v/>
      </c>
      <c r="G41" t="str">
        <f t="shared" si="4"/>
        <v/>
      </c>
      <c r="H41" s="476" t="e">
        <f t="shared" si="5"/>
        <v>#REF!</v>
      </c>
      <c r="I41" s="476" t="e">
        <f t="shared" si="5"/>
        <v>#REF!</v>
      </c>
      <c r="J41" t="e">
        <f t="shared" si="6"/>
        <v>#REF!</v>
      </c>
      <c r="K41" t="e">
        <f t="shared" si="7"/>
        <v>#REF!</v>
      </c>
      <c r="L41" t="e">
        <f t="shared" si="8"/>
        <v>#REF!</v>
      </c>
      <c r="M41" t="e">
        <f t="shared" si="9"/>
        <v>#REF!</v>
      </c>
      <c r="N41">
        <v>273</v>
      </c>
    </row>
    <row r="42" spans="1:14" ht="15" customHeight="1" x14ac:dyDescent="0.2">
      <c r="A42">
        <v>29</v>
      </c>
      <c r="B42" s="474" t="e">
        <f>'Tabelle 2.3'!#REF!</f>
        <v>#REF!</v>
      </c>
      <c r="C42" s="475" t="e">
        <f>'Tabelle 3.3'!#REF!</f>
        <v>#REF!</v>
      </c>
      <c r="D42" s="476" t="e">
        <f t="shared" si="3"/>
        <v>#REF!</v>
      </c>
      <c r="E42" s="476" t="e">
        <f t="shared" si="3"/>
        <v>#REF!</v>
      </c>
      <c r="F42" t="str">
        <f t="shared" si="4"/>
        <v/>
      </c>
      <c r="G42" t="str">
        <f t="shared" si="4"/>
        <v/>
      </c>
      <c r="H42" s="476" t="e">
        <f t="shared" si="5"/>
        <v>#REF!</v>
      </c>
      <c r="I42" s="476" t="e">
        <f t="shared" si="5"/>
        <v>#REF!</v>
      </c>
      <c r="J42" t="e">
        <f t="shared" si="6"/>
        <v>#REF!</v>
      </c>
      <c r="K42" t="e">
        <f t="shared" si="7"/>
        <v>#REF!</v>
      </c>
      <c r="L42" t="e">
        <f t="shared" si="8"/>
        <v>#REF!</v>
      </c>
      <c r="M42" t="e">
        <f t="shared" si="9"/>
        <v>#REF!</v>
      </c>
      <c r="N42">
        <v>284</v>
      </c>
    </row>
    <row r="43" spans="1:14" ht="15" customHeight="1" x14ac:dyDescent="0.2">
      <c r="A43">
        <v>30</v>
      </c>
      <c r="B43" s="474" t="e">
        <f>'Tabelle 2.3'!#REF!</f>
        <v>#REF!</v>
      </c>
      <c r="C43" s="475" t="e">
        <f>'Tabelle 3.3'!#REF!</f>
        <v>#REF!</v>
      </c>
      <c r="D43" s="476" t="e">
        <f t="shared" si="3"/>
        <v>#REF!</v>
      </c>
      <c r="E43" s="476" t="e">
        <f t="shared" si="3"/>
        <v>#REF!</v>
      </c>
      <c r="F43" t="str">
        <f t="shared" si="4"/>
        <v/>
      </c>
      <c r="G43" t="str">
        <f t="shared" si="4"/>
        <v/>
      </c>
      <c r="H43" s="476" t="e">
        <f t="shared" si="5"/>
        <v>#REF!</v>
      </c>
      <c r="I43" s="476" t="e">
        <f t="shared" si="5"/>
        <v>#REF!</v>
      </c>
      <c r="J43" t="e">
        <f t="shared" si="6"/>
        <v>#REF!</v>
      </c>
      <c r="K43" t="e">
        <f t="shared" si="7"/>
        <v>#REF!</v>
      </c>
      <c r="L43" t="e">
        <f t="shared" si="8"/>
        <v>#REF!</v>
      </c>
      <c r="M43" t="e">
        <f t="shared" si="9"/>
        <v>#REF!</v>
      </c>
      <c r="N43">
        <v>294</v>
      </c>
    </row>
    <row r="44" spans="1:14" ht="15" customHeight="1" x14ac:dyDescent="0.2">
      <c r="A44">
        <v>31</v>
      </c>
      <c r="B44" s="474" t="e">
        <f>'Tabelle 2.3'!#REF!</f>
        <v>#REF!</v>
      </c>
      <c r="C44" s="475" t="e">
        <f>'Tabelle 3.3'!#REF!</f>
        <v>#REF!</v>
      </c>
      <c r="D44" s="476" t="e">
        <f t="shared" si="3"/>
        <v>#REF!</v>
      </c>
      <c r="E44" s="476" t="e">
        <f t="shared" si="3"/>
        <v>#REF!</v>
      </c>
      <c r="F44" t="str">
        <f t="shared" si="4"/>
        <v/>
      </c>
      <c r="G44" t="str">
        <f t="shared" si="4"/>
        <v/>
      </c>
      <c r="H44" s="476" t="e">
        <f t="shared" si="5"/>
        <v>#REF!</v>
      </c>
      <c r="I44" s="476" t="e">
        <f t="shared" si="5"/>
        <v>#REF!</v>
      </c>
      <c r="J44" t="e">
        <f t="shared" si="6"/>
        <v>#REF!</v>
      </c>
      <c r="K44" t="e">
        <f t="shared" si="7"/>
        <v>#REF!</v>
      </c>
      <c r="L44" t="e">
        <f t="shared" si="8"/>
        <v>#REF!</v>
      </c>
      <c r="M44" t="e">
        <f t="shared" si="9"/>
        <v>#REF!</v>
      </c>
      <c r="N44">
        <v>304</v>
      </c>
    </row>
    <row r="45" spans="1:14" ht="15" customHeight="1" x14ac:dyDescent="0.2">
      <c r="A45">
        <v>32</v>
      </c>
      <c r="B45" s="474" t="e">
        <f>'Tabelle 2.3'!#REF!</f>
        <v>#REF!</v>
      </c>
      <c r="C45" s="475" t="e">
        <f>'Tabelle 3.3'!#REF!</f>
        <v>#REF!</v>
      </c>
      <c r="D45" s="476" t="e">
        <f t="shared" si="3"/>
        <v>#REF!</v>
      </c>
      <c r="E45" s="476" t="e">
        <f t="shared" si="3"/>
        <v>#REF!</v>
      </c>
      <c r="F45" t="str">
        <f t="shared" si="4"/>
        <v/>
      </c>
      <c r="G45" t="str">
        <f t="shared" si="4"/>
        <v/>
      </c>
      <c r="H45" s="476" t="e">
        <f t="shared" si="5"/>
        <v>#REF!</v>
      </c>
      <c r="I45" s="476" t="e">
        <f t="shared" si="5"/>
        <v>#REF!</v>
      </c>
      <c r="J45" t="e">
        <f t="shared" si="6"/>
        <v>#REF!</v>
      </c>
      <c r="K45" t="e">
        <f t="shared" si="7"/>
        <v>#REF!</v>
      </c>
      <c r="L45" t="e">
        <f t="shared" si="8"/>
        <v>#REF!</v>
      </c>
      <c r="M45" t="e">
        <f t="shared" si="9"/>
        <v>#REF!</v>
      </c>
      <c r="N45">
        <v>315</v>
      </c>
    </row>
    <row r="46" spans="1:14" ht="15" customHeight="1" x14ac:dyDescent="0.2">
      <c r="A46">
        <v>33</v>
      </c>
      <c r="B46" s="474">
        <f>'Tabelle 2.3'!J37</f>
        <v>0.93801656934377964</v>
      </c>
      <c r="C46" s="475">
        <f>'Tabelle 3.3'!J37</f>
        <v>1.4931940858953296</v>
      </c>
      <c r="D46" s="476">
        <f t="shared" si="3"/>
        <v>0.93801656934377964</v>
      </c>
      <c r="E46" s="476">
        <f t="shared" si="3"/>
        <v>1.4931940858953296</v>
      </c>
      <c r="F46" t="str">
        <f t="shared" si="4"/>
        <v/>
      </c>
      <c r="G46" t="str">
        <f t="shared" si="4"/>
        <v/>
      </c>
      <c r="H46" s="476" t="str">
        <f t="shared" si="5"/>
        <v/>
      </c>
      <c r="I46" s="476" t="str">
        <f t="shared" si="5"/>
        <v/>
      </c>
      <c r="J46" t="e">
        <f t="shared" si="6"/>
        <v>#N/A</v>
      </c>
      <c r="K46" t="e">
        <f t="shared" si="7"/>
        <v>#N/A</v>
      </c>
      <c r="L46" t="e">
        <f t="shared" si="8"/>
        <v>#N/A</v>
      </c>
      <c r="M46" t="e">
        <f t="shared" si="9"/>
        <v>#N/A</v>
      </c>
      <c r="N46">
        <v>325</v>
      </c>
    </row>
    <row r="47" spans="1:14" ht="15" customHeight="1" x14ac:dyDescent="0.2">
      <c r="A47"/>
      <c r="E47"/>
      <c r="F47"/>
      <c r="G47"/>
      <c r="I47"/>
      <c r="J47"/>
      <c r="K47"/>
      <c r="L47"/>
      <c r="M47"/>
      <c r="N47"/>
    </row>
    <row r="48" spans="1:14" ht="15" customHeight="1" x14ac:dyDescent="0.2">
      <c r="A48"/>
      <c r="D48" s="478"/>
      <c r="E48"/>
      <c r="F48"/>
      <c r="G48"/>
      <c r="I48"/>
      <c r="J48"/>
      <c r="K48"/>
      <c r="L48"/>
      <c r="M48"/>
      <c r="N48"/>
    </row>
    <row r="49" spans="1:14" ht="15" customHeight="1" x14ac:dyDescent="0.2">
      <c r="A49" s="414" t="s">
        <v>485</v>
      </c>
      <c r="E49"/>
      <c r="F49"/>
      <c r="G49"/>
      <c r="I49"/>
      <c r="J49"/>
      <c r="K49"/>
      <c r="L49"/>
      <c r="M49"/>
      <c r="N49"/>
    </row>
    <row r="50" spans="1:14" ht="15" customHeight="1" x14ac:dyDescent="0.2">
      <c r="A50" s="479" t="s">
        <v>486</v>
      </c>
      <c r="B50" s="472" t="s">
        <v>94</v>
      </c>
      <c r="C50" s="472"/>
      <c r="D50" s="472"/>
      <c r="E50" s="480" t="s">
        <v>487</v>
      </c>
      <c r="F50" s="480"/>
      <c r="G50" s="480"/>
      <c r="H50" s="481" t="s">
        <v>488</v>
      </c>
      <c r="I50" s="480" t="s">
        <v>489</v>
      </c>
      <c r="J50" s="480"/>
      <c r="K50" s="480"/>
      <c r="L50" s="387" t="s">
        <v>490</v>
      </c>
      <c r="M50"/>
      <c r="N50"/>
    </row>
    <row r="51" spans="1:14" ht="39.950000000000003" customHeight="1" x14ac:dyDescent="0.2">
      <c r="A51" s="479"/>
      <c r="B51" s="482">
        <v>76479</v>
      </c>
      <c r="C51" s="482">
        <v>75566</v>
      </c>
      <c r="D51" s="482">
        <v>35950</v>
      </c>
      <c r="E51" s="482" t="s">
        <v>473</v>
      </c>
      <c r="F51" s="482" t="s">
        <v>112</v>
      </c>
      <c r="G51" s="482" t="s">
        <v>113</v>
      </c>
      <c r="H51" s="481"/>
      <c r="I51" s="482" t="s">
        <v>473</v>
      </c>
      <c r="J51" s="482" t="s">
        <v>112</v>
      </c>
      <c r="K51" s="482" t="s">
        <v>113</v>
      </c>
      <c r="L51" s="482" t="s">
        <v>491</v>
      </c>
      <c r="M51" s="482"/>
      <c r="N51" s="482"/>
    </row>
    <row r="52" spans="1:14" ht="15" customHeight="1" x14ac:dyDescent="0.2">
      <c r="A52" s="483" t="s">
        <v>492</v>
      </c>
      <c r="B52" s="484">
        <v>165356</v>
      </c>
      <c r="C52" s="484">
        <v>22641</v>
      </c>
      <c r="D52" s="484">
        <v>18268</v>
      </c>
      <c r="E52" s="476">
        <f>IF($A$52=37802,IF(COUNTBLANK(B$52:B$71)&gt;0,#N/A,B52/B$52*100),IF(COUNTBLANK(B$52:B$76)&gt;0,#N/A,B52/B$52*100))</f>
        <v>100</v>
      </c>
      <c r="F52" s="476">
        <f>IF($A$52=37802,IF(COUNTBLANK(C$52:C$71)&gt;0,#N/A,C52/C$52*100),IF(COUNTBLANK(C$52:C$76)&gt;0,#N/A,C52/C$52*100))</f>
        <v>100</v>
      </c>
      <c r="G52" s="476">
        <f>IF($A$52=37802,IF(COUNTBLANK(D$52:D$71)&gt;0,#N/A,D52/D$52*100),IF(COUNTBLANK(D$52:D$76)&gt;0,#N/A,D52/D$52*100))</f>
        <v>100</v>
      </c>
      <c r="H52" s="485" t="str">
        <f>IF(ISERROR(L52)=TRUE,IF(MONTH(A52)=MONTH(MAX(A$52:A$76)),A52,""),"")</f>
        <v/>
      </c>
      <c r="I52" s="476" t="str">
        <f>IF($H52&lt;&gt;"",E52,"")</f>
        <v/>
      </c>
      <c r="J52" s="476" t="str">
        <f>IF($H52&lt;&gt;"",F52,"")</f>
        <v/>
      </c>
      <c r="K52" s="476" t="str">
        <f t="shared" ref="J52:K67" si="10">IF($H52&lt;&gt;"",G52,"")</f>
        <v/>
      </c>
      <c r="L52" s="476" t="e">
        <f>IF(A$52=37802,IF(AND(COUNTBLANK(B$52:B$71)&lt;&gt;0,COUNTBLANK(C$52:C$71)&lt;&gt;0,COUNTBLANK(D$52:D$71)&lt;&gt;0),135,#N/A),IF(AND(COUNTBLANK(B$52:B$76)&lt;&gt;0,COUNTBLANK(C$52:C$76)&lt;&gt;0,COUNTBLANK(D$52:D$76)&lt;&gt;0),135,#N/A))</f>
        <v>#N/A</v>
      </c>
    </row>
    <row r="53" spans="1:14" ht="15" customHeight="1" x14ac:dyDescent="0.2">
      <c r="A53" s="483" t="s">
        <v>493</v>
      </c>
      <c r="B53" s="484">
        <v>164883</v>
      </c>
      <c r="C53" s="484">
        <v>21841</v>
      </c>
      <c r="D53" s="484">
        <v>17616</v>
      </c>
      <c r="E53" s="476">
        <f t="shared" ref="E53:G71" si="11">IF($A$52=37802,IF(COUNTBLANK(B$52:B$71)&gt;0,#N/A,B53/B$52*100),IF(COUNTBLANK(B$52:B$76)&gt;0,#N/A,B53/B$52*100))</f>
        <v>99.713950506785366</v>
      </c>
      <c r="F53" s="476">
        <f t="shared" si="11"/>
        <v>96.466587164877879</v>
      </c>
      <c r="G53" s="476">
        <f t="shared" si="11"/>
        <v>96.430917451280934</v>
      </c>
      <c r="H53" s="485" t="str">
        <f>IF(ISERROR(L53)=TRUE,IF(MONTH(A53)=MONTH(MAX(A$52:A$76)),A53,""),"")</f>
        <v/>
      </c>
      <c r="I53" s="476" t="str">
        <f t="shared" ref="I53:K76" si="12">IF($H53&lt;&gt;"",E53,"")</f>
        <v/>
      </c>
      <c r="J53" s="476" t="str">
        <f t="shared" si="10"/>
        <v/>
      </c>
      <c r="K53" s="476" t="str">
        <f t="shared" si="10"/>
        <v/>
      </c>
      <c r="L53" s="476" t="e">
        <f t="shared" ref="L53:L76" si="13">IF(A$52=37802,IF(AND(COUNTBLANK(B$52:B$71)&lt;&gt;0,COUNTBLANK(C$52:C$71)&lt;&gt;0,COUNTBLANK(D$52:D$71)&lt;&gt;0),135,#N/A),IF(AND(COUNTBLANK(B$52:B$76)&lt;&gt;0,COUNTBLANK(C$52:C$76)&lt;&gt;0,COUNTBLANK(D$52:D$76)&lt;&gt;0),135,#N/A))</f>
        <v>#N/A</v>
      </c>
    </row>
    <row r="54" spans="1:14" ht="15" customHeight="1" x14ac:dyDescent="0.2">
      <c r="A54" s="486" t="s">
        <v>494</v>
      </c>
      <c r="B54" s="484">
        <v>163192</v>
      </c>
      <c r="C54" s="484">
        <v>21392</v>
      </c>
      <c r="D54" s="484">
        <v>17501</v>
      </c>
      <c r="E54" s="476">
        <f t="shared" si="11"/>
        <v>98.691308449648034</v>
      </c>
      <c r="F54" s="476">
        <f t="shared" si="11"/>
        <v>94.483459211165581</v>
      </c>
      <c r="G54" s="476">
        <f t="shared" si="11"/>
        <v>95.80140135756514</v>
      </c>
      <c r="H54" s="485" t="str">
        <f>IF(ISERROR(L54)=TRUE,IF(MONTH(A54)=MONTH(MAX(A$52:A$76)),A54,""),"")</f>
        <v/>
      </c>
      <c r="I54" s="476" t="str">
        <f t="shared" si="12"/>
        <v/>
      </c>
      <c r="J54" s="476" t="str">
        <f t="shared" si="10"/>
        <v/>
      </c>
      <c r="K54" s="476" t="str">
        <f t="shared" si="10"/>
        <v/>
      </c>
      <c r="L54" s="476" t="e">
        <f t="shared" si="13"/>
        <v>#N/A</v>
      </c>
    </row>
    <row r="55" spans="1:14" ht="15" customHeight="1" x14ac:dyDescent="0.2">
      <c r="A55" s="486">
        <v>44075</v>
      </c>
      <c r="B55" s="484">
        <v>165651</v>
      </c>
      <c r="C55" s="484">
        <v>21677</v>
      </c>
      <c r="D55" s="484">
        <v>18412</v>
      </c>
      <c r="E55" s="476">
        <f t="shared" si="11"/>
        <v>100.1784029608844</v>
      </c>
      <c r="F55" s="476">
        <f t="shared" si="11"/>
        <v>95.742237533677837</v>
      </c>
      <c r="G55" s="476">
        <f t="shared" si="11"/>
        <v>100.78826363039195</v>
      </c>
      <c r="H55" s="485">
        <f>IF(ISERROR(L55)=TRUE,IF(MONTH(A55)=MONTH(MAX(A$52:A$76)),A55,""),"")</f>
        <v>44075</v>
      </c>
      <c r="I55" s="476">
        <f t="shared" si="12"/>
        <v>100.1784029608844</v>
      </c>
      <c r="J55" s="476">
        <f t="shared" si="10"/>
        <v>95.742237533677837</v>
      </c>
      <c r="K55" s="476">
        <f t="shared" si="10"/>
        <v>100.78826363039195</v>
      </c>
      <c r="L55" s="476" t="e">
        <f t="shared" si="13"/>
        <v>#N/A</v>
      </c>
    </row>
    <row r="56" spans="1:14" ht="15" customHeight="1" x14ac:dyDescent="0.2">
      <c r="A56" s="486" t="s">
        <v>495</v>
      </c>
      <c r="B56" s="484">
        <v>164765</v>
      </c>
      <c r="C56" s="484">
        <v>21129</v>
      </c>
      <c r="D56" s="484">
        <v>17839</v>
      </c>
      <c r="E56" s="476">
        <f t="shared" si="11"/>
        <v>99.642589322431604</v>
      </c>
      <c r="F56" s="476">
        <f t="shared" si="11"/>
        <v>93.321849741619189</v>
      </c>
      <c r="G56" s="476">
        <f t="shared" si="11"/>
        <v>97.651631267790677</v>
      </c>
      <c r="H56" s="485" t="str">
        <f t="shared" ref="H56:H71" si="14">IF(ISERROR(L56)=TRUE,IF(MONTH(A56)=MONTH(MAX(A$52:A$76)),A56,""),"")</f>
        <v/>
      </c>
      <c r="I56" s="476" t="str">
        <f t="shared" si="12"/>
        <v/>
      </c>
      <c r="J56" s="476" t="str">
        <f t="shared" si="10"/>
        <v/>
      </c>
      <c r="K56" s="476" t="str">
        <f t="shared" si="10"/>
        <v/>
      </c>
      <c r="L56" s="476" t="e">
        <f t="shared" si="13"/>
        <v>#N/A</v>
      </c>
    </row>
    <row r="57" spans="1:14" ht="15" customHeight="1" x14ac:dyDescent="0.2">
      <c r="A57" s="486" t="s">
        <v>496</v>
      </c>
      <c r="B57" s="484">
        <v>164854</v>
      </c>
      <c r="C57" s="484">
        <v>20604</v>
      </c>
      <c r="D57" s="484">
        <v>17771</v>
      </c>
      <c r="E57" s="476">
        <f t="shared" si="11"/>
        <v>99.696412588596729</v>
      </c>
      <c r="F57" s="476">
        <f t="shared" si="11"/>
        <v>91.003047568570295</v>
      </c>
      <c r="G57" s="476">
        <f t="shared" si="11"/>
        <v>97.279395664550023</v>
      </c>
      <c r="H57" s="485" t="str">
        <f t="shared" si="14"/>
        <v/>
      </c>
      <c r="I57" s="476" t="str">
        <f t="shared" si="12"/>
        <v/>
      </c>
      <c r="J57" s="476" t="str">
        <f t="shared" si="10"/>
        <v/>
      </c>
      <c r="K57" s="476" t="str">
        <f t="shared" si="10"/>
        <v/>
      </c>
      <c r="L57" s="476" t="e">
        <f t="shared" si="13"/>
        <v>#N/A</v>
      </c>
    </row>
    <row r="58" spans="1:14" ht="15" customHeight="1" x14ac:dyDescent="0.2">
      <c r="A58" s="486" t="s">
        <v>497</v>
      </c>
      <c r="B58" s="484">
        <v>165608</v>
      </c>
      <c r="C58" s="484">
        <v>21118</v>
      </c>
      <c r="D58" s="484">
        <v>18663</v>
      </c>
      <c r="E58" s="476">
        <f t="shared" si="11"/>
        <v>100.15239846150124</v>
      </c>
      <c r="F58" s="476">
        <f t="shared" si="11"/>
        <v>93.273265315136257</v>
      </c>
      <c r="G58" s="476">
        <f t="shared" si="11"/>
        <v>102.16225093058901</v>
      </c>
      <c r="H58" s="485" t="str">
        <f t="shared" si="14"/>
        <v/>
      </c>
      <c r="I58" s="476" t="str">
        <f t="shared" si="12"/>
        <v/>
      </c>
      <c r="J58" s="476" t="str">
        <f t="shared" si="10"/>
        <v/>
      </c>
      <c r="K58" s="476" t="str">
        <f t="shared" si="10"/>
        <v/>
      </c>
      <c r="L58" s="476" t="e">
        <f t="shared" si="13"/>
        <v>#N/A</v>
      </c>
    </row>
    <row r="59" spans="1:14" ht="15" customHeight="1" x14ac:dyDescent="0.2">
      <c r="A59" s="486">
        <v>44440</v>
      </c>
      <c r="B59" s="484">
        <v>168128</v>
      </c>
      <c r="C59" s="484">
        <v>21197</v>
      </c>
      <c r="D59" s="484">
        <v>19093</v>
      </c>
      <c r="E59" s="476">
        <f t="shared" si="11"/>
        <v>101.6763830765137</v>
      </c>
      <c r="F59" s="476">
        <f t="shared" si="11"/>
        <v>93.622189832604562</v>
      </c>
      <c r="G59" s="476">
        <f t="shared" si="11"/>
        <v>104.51609371578716</v>
      </c>
      <c r="H59" s="485">
        <f t="shared" si="14"/>
        <v>44440</v>
      </c>
      <c r="I59" s="476">
        <f t="shared" si="12"/>
        <v>101.6763830765137</v>
      </c>
      <c r="J59" s="476">
        <f t="shared" si="10"/>
        <v>93.622189832604562</v>
      </c>
      <c r="K59" s="476">
        <f t="shared" si="10"/>
        <v>104.51609371578716</v>
      </c>
      <c r="L59" s="476" t="e">
        <f t="shared" si="13"/>
        <v>#N/A</v>
      </c>
    </row>
    <row r="60" spans="1:14" ht="15" customHeight="1" x14ac:dyDescent="0.2">
      <c r="A60" s="486" t="s">
        <v>498</v>
      </c>
      <c r="B60" s="484">
        <v>166739</v>
      </c>
      <c r="C60" s="484">
        <v>21036</v>
      </c>
      <c r="D60" s="484">
        <v>18881</v>
      </c>
      <c r="E60" s="476">
        <f t="shared" si="11"/>
        <v>100.83637727085804</v>
      </c>
      <c r="F60" s="476">
        <f t="shared" si="11"/>
        <v>92.911090499536243</v>
      </c>
      <c r="G60" s="476">
        <f t="shared" si="11"/>
        <v>103.35559448215459</v>
      </c>
      <c r="H60" s="485" t="str">
        <f t="shared" si="14"/>
        <v/>
      </c>
      <c r="I60" s="476" t="str">
        <f t="shared" si="12"/>
        <v/>
      </c>
      <c r="J60" s="476" t="str">
        <f t="shared" si="10"/>
        <v/>
      </c>
      <c r="K60" s="476" t="str">
        <f t="shared" si="10"/>
        <v/>
      </c>
      <c r="L60" s="476" t="e">
        <f t="shared" si="13"/>
        <v>#N/A</v>
      </c>
    </row>
    <row r="61" spans="1:14" ht="15" customHeight="1" x14ac:dyDescent="0.2">
      <c r="A61" s="486" t="s">
        <v>499</v>
      </c>
      <c r="B61" s="484">
        <v>167105</v>
      </c>
      <c r="C61" s="484">
        <v>20825</v>
      </c>
      <c r="D61" s="484">
        <v>18948</v>
      </c>
      <c r="E61" s="476">
        <f t="shared" si="11"/>
        <v>101.05771789351461</v>
      </c>
      <c r="F61" s="476">
        <f t="shared" si="11"/>
        <v>91.979152864272777</v>
      </c>
      <c r="G61" s="476">
        <f t="shared" si="11"/>
        <v>103.72235603240641</v>
      </c>
      <c r="H61" s="485" t="str">
        <f t="shared" si="14"/>
        <v/>
      </c>
      <c r="I61" s="476" t="str">
        <f t="shared" si="12"/>
        <v/>
      </c>
      <c r="J61" s="476" t="str">
        <f t="shared" si="10"/>
        <v/>
      </c>
      <c r="K61" s="476" t="str">
        <f t="shared" si="10"/>
        <v/>
      </c>
      <c r="L61" s="476" t="e">
        <f t="shared" si="13"/>
        <v>#N/A</v>
      </c>
    </row>
    <row r="62" spans="1:14" ht="15" customHeight="1" x14ac:dyDescent="0.2">
      <c r="A62" s="486" t="s">
        <v>500</v>
      </c>
      <c r="B62" s="484">
        <v>167682</v>
      </c>
      <c r="C62" s="484">
        <v>21485</v>
      </c>
      <c r="D62" s="484">
        <v>19903</v>
      </c>
      <c r="E62" s="476">
        <f t="shared" si="11"/>
        <v>101.40666198988848</v>
      </c>
      <c r="F62" s="476">
        <f t="shared" si="11"/>
        <v>94.894218453248541</v>
      </c>
      <c r="G62" s="476">
        <f t="shared" si="11"/>
        <v>108.95007663674183</v>
      </c>
      <c r="H62" s="485" t="str">
        <f t="shared" si="14"/>
        <v/>
      </c>
      <c r="I62" s="476" t="str">
        <f t="shared" si="12"/>
        <v/>
      </c>
      <c r="J62" s="476" t="str">
        <f t="shared" si="10"/>
        <v/>
      </c>
      <c r="K62" s="476" t="str">
        <f t="shared" si="10"/>
        <v/>
      </c>
      <c r="L62" s="476" t="e">
        <f t="shared" si="13"/>
        <v>#N/A</v>
      </c>
    </row>
    <row r="63" spans="1:14" ht="15" customHeight="1" x14ac:dyDescent="0.2">
      <c r="A63" s="486">
        <v>44805</v>
      </c>
      <c r="B63" s="484">
        <v>169708</v>
      </c>
      <c r="C63" s="484">
        <v>21518</v>
      </c>
      <c r="D63" s="484">
        <v>20280</v>
      </c>
      <c r="E63" s="476">
        <f t="shared" si="11"/>
        <v>102.63189723989453</v>
      </c>
      <c r="F63" s="476">
        <f t="shared" si="11"/>
        <v>95.03997173269731</v>
      </c>
      <c r="G63" s="476">
        <f t="shared" si="11"/>
        <v>111.01379461353187</v>
      </c>
      <c r="H63" s="485">
        <f t="shared" si="14"/>
        <v>44805</v>
      </c>
      <c r="I63" s="476">
        <f t="shared" si="12"/>
        <v>102.63189723989453</v>
      </c>
      <c r="J63" s="476">
        <f t="shared" si="10"/>
        <v>95.03997173269731</v>
      </c>
      <c r="K63" s="476">
        <f t="shared" si="10"/>
        <v>111.01379461353187</v>
      </c>
      <c r="L63" s="476" t="e">
        <f t="shared" si="13"/>
        <v>#N/A</v>
      </c>
    </row>
    <row r="64" spans="1:14" ht="15" customHeight="1" x14ac:dyDescent="0.2">
      <c r="A64" s="486" t="s">
        <v>501</v>
      </c>
      <c r="B64" s="484">
        <v>167663</v>
      </c>
      <c r="C64" s="484">
        <v>21782</v>
      </c>
      <c r="D64" s="484">
        <v>20149</v>
      </c>
      <c r="E64" s="476">
        <f t="shared" si="11"/>
        <v>101.39517162969594</v>
      </c>
      <c r="F64" s="476">
        <f t="shared" si="11"/>
        <v>96.205997968287619</v>
      </c>
      <c r="G64" s="476">
        <f t="shared" si="11"/>
        <v>110.29669367199475</v>
      </c>
      <c r="H64" s="485" t="str">
        <f t="shared" si="14"/>
        <v/>
      </c>
      <c r="I64" s="476" t="str">
        <f t="shared" si="12"/>
        <v/>
      </c>
      <c r="J64" s="476" t="str">
        <f t="shared" si="10"/>
        <v/>
      </c>
      <c r="K64" s="476" t="str">
        <f t="shared" si="10"/>
        <v/>
      </c>
      <c r="L64" s="476" t="e">
        <f t="shared" si="13"/>
        <v>#N/A</v>
      </c>
    </row>
    <row r="65" spans="1:12" ht="15" customHeight="1" x14ac:dyDescent="0.2">
      <c r="A65" s="486" t="s">
        <v>502</v>
      </c>
      <c r="B65" s="484">
        <v>169574</v>
      </c>
      <c r="C65" s="484">
        <v>21568</v>
      </c>
      <c r="D65" s="484">
        <v>20137</v>
      </c>
      <c r="E65" s="476">
        <f t="shared" si="11"/>
        <v>102.55085996274704</v>
      </c>
      <c r="F65" s="476">
        <f t="shared" si="11"/>
        <v>95.260810034892458</v>
      </c>
      <c r="G65" s="476">
        <f t="shared" si="11"/>
        <v>110.23100503612875</v>
      </c>
      <c r="H65" s="485" t="str">
        <f t="shared" si="14"/>
        <v/>
      </c>
      <c r="I65" s="476" t="str">
        <f t="shared" si="12"/>
        <v/>
      </c>
      <c r="J65" s="476" t="str">
        <f t="shared" si="10"/>
        <v/>
      </c>
      <c r="K65" s="476" t="str">
        <f t="shared" si="10"/>
        <v/>
      </c>
      <c r="L65" s="476" t="e">
        <f t="shared" si="13"/>
        <v>#N/A</v>
      </c>
    </row>
    <row r="66" spans="1:12" ht="15" customHeight="1" x14ac:dyDescent="0.2">
      <c r="A66" s="486" t="s">
        <v>503</v>
      </c>
      <c r="B66" s="484">
        <v>169687</v>
      </c>
      <c r="C66" s="484">
        <v>22105</v>
      </c>
      <c r="D66" s="484">
        <v>20811</v>
      </c>
      <c r="E66" s="476">
        <f t="shared" si="11"/>
        <v>102.61919736810276</v>
      </c>
      <c r="F66" s="476">
        <f t="shared" si="11"/>
        <v>97.632613400468188</v>
      </c>
      <c r="G66" s="476">
        <f t="shared" si="11"/>
        <v>113.92051675060215</v>
      </c>
      <c r="H66" s="485" t="str">
        <f t="shared" si="14"/>
        <v/>
      </c>
      <c r="I66" s="476" t="str">
        <f t="shared" si="12"/>
        <v/>
      </c>
      <c r="J66" s="476" t="str">
        <f t="shared" si="10"/>
        <v/>
      </c>
      <c r="K66" s="476" t="str">
        <f t="shared" si="10"/>
        <v/>
      </c>
      <c r="L66" s="476" t="e">
        <f t="shared" si="13"/>
        <v>#N/A</v>
      </c>
    </row>
    <row r="67" spans="1:12" ht="15" customHeight="1" x14ac:dyDescent="0.2">
      <c r="A67" s="486">
        <v>45170</v>
      </c>
      <c r="B67" s="484">
        <v>171153</v>
      </c>
      <c r="C67" s="484">
        <v>21850</v>
      </c>
      <c r="D67" s="484">
        <v>21241</v>
      </c>
      <c r="E67" s="476">
        <f t="shared" si="11"/>
        <v>103.50576937032827</v>
      </c>
      <c r="F67" s="476">
        <f t="shared" si="11"/>
        <v>96.506338059273006</v>
      </c>
      <c r="G67" s="476">
        <f t="shared" si="11"/>
        <v>116.2743595358003</v>
      </c>
      <c r="H67" s="485">
        <f t="shared" si="14"/>
        <v>45170</v>
      </c>
      <c r="I67" s="476">
        <f t="shared" si="12"/>
        <v>103.50576937032827</v>
      </c>
      <c r="J67" s="476">
        <f t="shared" si="10"/>
        <v>96.506338059273006</v>
      </c>
      <c r="K67" s="476">
        <f t="shared" si="10"/>
        <v>116.2743595358003</v>
      </c>
      <c r="L67" s="476" t="e">
        <f t="shared" si="13"/>
        <v>#N/A</v>
      </c>
    </row>
    <row r="68" spans="1:12" ht="15" customHeight="1" x14ac:dyDescent="0.2">
      <c r="A68" s="486" t="s">
        <v>504</v>
      </c>
      <c r="B68" s="484">
        <v>169498</v>
      </c>
      <c r="C68" s="484">
        <v>21801</v>
      </c>
      <c r="D68" s="484">
        <v>21010</v>
      </c>
      <c r="E68" s="476">
        <f t="shared" si="11"/>
        <v>102.50489852197681</v>
      </c>
      <c r="F68" s="476">
        <f t="shared" si="11"/>
        <v>96.289916523121761</v>
      </c>
      <c r="G68" s="476">
        <f t="shared" si="11"/>
        <v>115.0098532953799</v>
      </c>
      <c r="H68" s="485" t="str">
        <f t="shared" si="14"/>
        <v/>
      </c>
      <c r="I68" s="476" t="str">
        <f t="shared" si="12"/>
        <v/>
      </c>
      <c r="J68" s="476" t="str">
        <f t="shared" si="12"/>
        <v/>
      </c>
      <c r="K68" s="476" t="str">
        <f t="shared" si="12"/>
        <v/>
      </c>
      <c r="L68" s="476" t="e">
        <f t="shared" si="13"/>
        <v>#N/A</v>
      </c>
    </row>
    <row r="69" spans="1:12" ht="15" customHeight="1" x14ac:dyDescent="0.2">
      <c r="A69" s="486" t="s">
        <v>505</v>
      </c>
      <c r="B69" s="484">
        <v>168959</v>
      </c>
      <c r="C69" s="484">
        <v>21607</v>
      </c>
      <c r="D69" s="484">
        <v>20754</v>
      </c>
      <c r="E69" s="476">
        <f t="shared" si="11"/>
        <v>102.17893514598806</v>
      </c>
      <c r="F69" s="476">
        <f t="shared" si="11"/>
        <v>95.433063910604659</v>
      </c>
      <c r="G69" s="476">
        <f t="shared" si="11"/>
        <v>113.60849573023867</v>
      </c>
      <c r="H69" s="485" t="str">
        <f t="shared" si="14"/>
        <v/>
      </c>
      <c r="I69" s="476" t="str">
        <f t="shared" si="12"/>
        <v/>
      </c>
      <c r="J69" s="476" t="str">
        <f t="shared" si="12"/>
        <v/>
      </c>
      <c r="K69" s="476" t="str">
        <f t="shared" si="12"/>
        <v/>
      </c>
      <c r="L69" s="476" t="e">
        <f t="shared" si="13"/>
        <v>#N/A</v>
      </c>
    </row>
    <row r="70" spans="1:12" ht="15" customHeight="1" x14ac:dyDescent="0.2">
      <c r="A70" s="486" t="s">
        <v>506</v>
      </c>
      <c r="B70" s="484">
        <v>169167</v>
      </c>
      <c r="C70" s="484">
        <v>22086</v>
      </c>
      <c r="D70" s="484">
        <v>21300</v>
      </c>
      <c r="E70" s="476">
        <f t="shared" si="11"/>
        <v>102.30472435230654</v>
      </c>
      <c r="F70" s="476">
        <f t="shared" si="11"/>
        <v>97.548694845634031</v>
      </c>
      <c r="G70" s="476">
        <f t="shared" si="11"/>
        <v>116.59732866214145</v>
      </c>
      <c r="H70" s="485" t="str">
        <f t="shared" si="14"/>
        <v/>
      </c>
      <c r="I70" s="476" t="str">
        <f t="shared" si="12"/>
        <v/>
      </c>
      <c r="J70" s="476" t="str">
        <f t="shared" si="12"/>
        <v/>
      </c>
      <c r="K70" s="476" t="str">
        <f t="shared" si="12"/>
        <v/>
      </c>
      <c r="L70" s="476" t="e">
        <f t="shared" si="13"/>
        <v>#N/A</v>
      </c>
    </row>
    <row r="71" spans="1:12" ht="15" customHeight="1" x14ac:dyDescent="0.2">
      <c r="A71" s="486">
        <v>45536</v>
      </c>
      <c r="B71" s="484">
        <v>170760</v>
      </c>
      <c r="C71" s="484">
        <v>21624</v>
      </c>
      <c r="D71" s="484">
        <v>21500</v>
      </c>
      <c r="E71" s="476">
        <f t="shared" si="11"/>
        <v>103.26810034108227</v>
      </c>
      <c r="F71" s="476">
        <f t="shared" si="11"/>
        <v>95.508148933350995</v>
      </c>
      <c r="G71" s="476">
        <f t="shared" si="11"/>
        <v>117.69213925990805</v>
      </c>
      <c r="H71" s="485">
        <f t="shared" si="14"/>
        <v>45536</v>
      </c>
      <c r="I71" s="476">
        <f t="shared" si="12"/>
        <v>103.26810034108227</v>
      </c>
      <c r="J71" s="476">
        <f t="shared" si="12"/>
        <v>95.508148933350995</v>
      </c>
      <c r="K71" s="476">
        <f t="shared" si="12"/>
        <v>117.69213925990805</v>
      </c>
      <c r="L71" s="476" t="e">
        <f t="shared" si="13"/>
        <v>#N/A</v>
      </c>
    </row>
    <row r="72" spans="1:12" ht="15" customHeight="1" x14ac:dyDescent="0.2">
      <c r="A72" s="486" t="s">
        <v>507</v>
      </c>
      <c r="B72" s="484">
        <v>169152</v>
      </c>
      <c r="C72" s="484">
        <v>21619</v>
      </c>
      <c r="D72" s="484">
        <v>21368</v>
      </c>
      <c r="E72" s="487">
        <f t="shared" ref="E72:G76" si="15">IF($A$52=37802,IF(COUNTBLANK(B$52:B$71)&gt;0,#N/A,IF(ISBLANK(B72)=FALSE,B72/B$52*100,#N/A)),IF(COUNTBLANK(B$52:B$76)&gt;0,#N/A,B72/B$52*100))</f>
        <v>102.29565301531242</v>
      </c>
      <c r="F72" s="487">
        <f t="shared" si="15"/>
        <v>95.486065103131494</v>
      </c>
      <c r="G72" s="487">
        <f t="shared" si="15"/>
        <v>116.9695642653821</v>
      </c>
      <c r="H72" s="488" t="str">
        <f>IF(A$52=37802,IF(ISERROR(L72)=TRUE,IF(ISBLANK(A72)=FALSE,IF(MONTH(A72)=MONTH(MAX(A$52:A$76)),A72,""),""),""),IF(ISERROR(L72)=TRUE,IF(MONTH(A72)=MONTH(MAX(A$52:A$76)),A72,""),""))</f>
        <v/>
      </c>
      <c r="I72" s="476" t="str">
        <f t="shared" si="12"/>
        <v/>
      </c>
      <c r="J72" s="476" t="str">
        <f t="shared" si="12"/>
        <v/>
      </c>
      <c r="K72" s="476" t="str">
        <f t="shared" si="12"/>
        <v/>
      </c>
      <c r="L72" s="476" t="e">
        <f t="shared" si="13"/>
        <v>#N/A</v>
      </c>
    </row>
    <row r="73" spans="1:12" ht="15" customHeight="1" x14ac:dyDescent="0.2">
      <c r="A73" s="486" t="s">
        <v>508</v>
      </c>
      <c r="B73" s="484">
        <v>168742</v>
      </c>
      <c r="C73" s="484">
        <v>21435</v>
      </c>
      <c r="D73" s="484">
        <v>21058</v>
      </c>
      <c r="E73" s="487">
        <f t="shared" si="15"/>
        <v>102.04770313747309</v>
      </c>
      <c r="F73" s="487">
        <f t="shared" si="15"/>
        <v>94.673380151053394</v>
      </c>
      <c r="G73" s="487">
        <f t="shared" si="15"/>
        <v>115.27260783884388</v>
      </c>
      <c r="H73" s="488" t="str">
        <f>IF(A$52=37802,IF(ISERROR(L73)=TRUE,IF(ISBLANK(A73)=FALSE,IF(MONTH(A73)=MONTH(MAX(A$52:A$76)),A73,""),""),""),IF(ISERROR(L73)=TRUE,IF(MONTH(A73)=MONTH(MAX(A$52:A$76)),A73,""),""))</f>
        <v/>
      </c>
      <c r="I73" s="476" t="str">
        <f t="shared" si="12"/>
        <v/>
      </c>
      <c r="J73" s="476" t="str">
        <f t="shared" si="12"/>
        <v/>
      </c>
      <c r="K73" s="476" t="str">
        <f t="shared" si="12"/>
        <v/>
      </c>
      <c r="L73" s="476" t="e">
        <f t="shared" si="13"/>
        <v>#N/A</v>
      </c>
    </row>
    <row r="74" spans="1:12" ht="15" customHeight="1" x14ac:dyDescent="0.2">
      <c r="A74" s="486" t="s">
        <v>509</v>
      </c>
      <c r="B74" s="484">
        <v>169000</v>
      </c>
      <c r="C74" s="484">
        <v>21895</v>
      </c>
      <c r="D74" s="484">
        <v>21649</v>
      </c>
      <c r="E74" s="487">
        <f t="shared" si="15"/>
        <v>102.20373013377197</v>
      </c>
      <c r="F74" s="487">
        <f t="shared" si="15"/>
        <v>96.70509253124861</v>
      </c>
      <c r="G74" s="487">
        <f t="shared" si="15"/>
        <v>118.50777315524414</v>
      </c>
      <c r="H74" s="488" t="str">
        <f>IF(A$52=37802,IF(ISERROR(L74)=TRUE,IF(ISBLANK(A74)=FALSE,IF(MONTH(A74)=MONTH(MAX(A$52:A$76)),A74,""),""),""),IF(ISERROR(L74)=TRUE,IF(MONTH(A74)=MONTH(MAX(A$52:A$76)),A74,""),""))</f>
        <v/>
      </c>
      <c r="I74" s="476" t="str">
        <f t="shared" si="12"/>
        <v/>
      </c>
      <c r="J74" s="476" t="str">
        <f t="shared" si="12"/>
        <v/>
      </c>
      <c r="K74" s="476" t="str">
        <f t="shared" si="12"/>
        <v/>
      </c>
      <c r="L74" s="476" t="e">
        <f t="shared" si="13"/>
        <v>#N/A</v>
      </c>
    </row>
    <row r="75" spans="1:12" ht="15" customHeight="1" x14ac:dyDescent="0.2">
      <c r="A75" s="486">
        <v>45901</v>
      </c>
      <c r="B75" s="484">
        <v>170669</v>
      </c>
      <c r="C75" s="484">
        <v>21597</v>
      </c>
      <c r="D75" s="484">
        <v>22004</v>
      </c>
      <c r="E75" s="487">
        <f t="shared" si="15"/>
        <v>103.21306756331794</v>
      </c>
      <c r="F75" s="487">
        <f t="shared" si="15"/>
        <v>95.388896250165629</v>
      </c>
      <c r="G75" s="487">
        <f t="shared" si="15"/>
        <v>120.45106196627984</v>
      </c>
      <c r="H75" s="488">
        <f>IF(A$52=37802,IF(ISERROR(L75)=TRUE,IF(ISBLANK(A75)=FALSE,IF(MONTH(A75)=MONTH(MAX(A$52:A$76)),A75,""),""),""),IF(ISERROR(L75)=TRUE,IF(MONTH(A75)=MONTH(MAX(A$52:A$76)),A75,""),""))</f>
        <v>45901</v>
      </c>
      <c r="I75" s="476">
        <f t="shared" si="12"/>
        <v>103.21306756331794</v>
      </c>
      <c r="J75" s="476">
        <f t="shared" si="12"/>
        <v>95.388896250165629</v>
      </c>
      <c r="K75" s="476">
        <f t="shared" si="12"/>
        <v>120.45106196627984</v>
      </c>
      <c r="L75" s="476" t="e">
        <f t="shared" si="13"/>
        <v>#N/A</v>
      </c>
    </row>
    <row r="76" spans="1:12" ht="15" customHeight="1" x14ac:dyDescent="0.2">
      <c r="A76" s="486" t="s">
        <v>510</v>
      </c>
      <c r="B76" s="484">
        <v>168724</v>
      </c>
      <c r="C76" s="489">
        <v>21658</v>
      </c>
      <c r="D76" s="489">
        <v>21718</v>
      </c>
      <c r="E76" s="487">
        <f t="shared" si="15"/>
        <v>102.03681753308014</v>
      </c>
      <c r="F76" s="487">
        <f t="shared" si="15"/>
        <v>95.658318978843695</v>
      </c>
      <c r="G76" s="487">
        <f t="shared" si="15"/>
        <v>118.88548281147362</v>
      </c>
      <c r="H76" s="488" t="str">
        <f>IF(A$52=37802,IF(ISERROR(L76)=TRUE,IF(ISBLANK(A76)=FALSE,IF(MONTH(A76)=MONTH(MAX(A$52:A$76)),A76,""),""),""),IF(ISERROR(L76)=TRUE,IF(MONTH(A76)=MONTH(MAX(A$52:A$76)),A76,""),""))</f>
        <v/>
      </c>
      <c r="I76" s="476" t="str">
        <f t="shared" si="12"/>
        <v/>
      </c>
      <c r="J76" s="476" t="str">
        <f t="shared" si="12"/>
        <v/>
      </c>
      <c r="K76" s="476" t="str">
        <f t="shared" si="12"/>
        <v/>
      </c>
      <c r="L76" s="476" t="e">
        <f t="shared" si="13"/>
        <v>#N/A</v>
      </c>
    </row>
    <row r="78" spans="1:12" ht="15" customHeight="1" x14ac:dyDescent="0.2">
      <c r="I78" s="476">
        <f>IF(I76&lt;&gt;"",I76,IF(I75&lt;&gt;"",I75,IF(I74&lt;&gt;"",I74,IF(I73&lt;&gt;"",I73,IF(I72&lt;&gt;"",I72,IF(I71&lt;&gt;"",I71,""))))))</f>
        <v>103.21306756331794</v>
      </c>
      <c r="J78" s="476">
        <f>IF(J76&lt;&gt;"",J76,IF(J75&lt;&gt;"",J75,IF(J74&lt;&gt;"",J74,IF(J73&lt;&gt;"",J73,IF(J72&lt;&gt;"",J72,IF(J71&lt;&gt;"",J71,""))))))</f>
        <v>95.388896250165629</v>
      </c>
      <c r="K78" s="476">
        <f>IF(K76&lt;&gt;"",K76,IF(K75&lt;&gt;"",K75,IF(K74&lt;&gt;"",K74,IF(K73&lt;&gt;"",K73,IF(K72&lt;&gt;"",K72,IF(K71&lt;&gt;"",K71,""))))))</f>
        <v>120.45106196627984</v>
      </c>
    </row>
    <row r="79" spans="1:12" ht="15" customHeight="1" x14ac:dyDescent="0.2">
      <c r="I79" s="473">
        <f>RANK(I78,$I78:$K78)</f>
        <v>2</v>
      </c>
      <c r="J79" s="473">
        <f>RANK(J78,$I78:$K78)</f>
        <v>3</v>
      </c>
      <c r="K79" s="473">
        <f>RANK(K78,$I78:$K78)</f>
        <v>1</v>
      </c>
    </row>
    <row r="80" spans="1:12" ht="15" customHeight="1" x14ac:dyDescent="0.2">
      <c r="I80" s="476" t="str">
        <f>"SvB: "&amp;IF(I78&gt;100,"+","")&amp;TEXT(I78-100,"0,0")&amp;"%"</f>
        <v>SvB: +3,2%</v>
      </c>
      <c r="J80" s="476" t="str">
        <f>"GeB - ausschließlich: "&amp;IF(J78&gt;100,"+","")&amp;TEXT(J78-100,"0,0")&amp;"%"</f>
        <v>GeB - ausschließlich: -4,6%</v>
      </c>
      <c r="K80" s="476" t="str">
        <f>"GeB - im Nebenjob: "&amp;IF(K78&gt;100,"+","")&amp;TEXT(K78-100,"0,0")&amp;"%"</f>
        <v>GeB - im Nebenjob: +20,5%</v>
      </c>
    </row>
    <row r="82" spans="9:9" ht="15" customHeight="1" x14ac:dyDescent="0.2">
      <c r="I82" s="476" t="str">
        <f>IF(ISERROR(HLOOKUP(1,I$79:K$80,2,FALSE)),"",HLOOKUP(1,I$79:K$80,2,FALSE))</f>
        <v>GeB - im Nebenjob: +20,5%</v>
      </c>
    </row>
    <row r="83" spans="9:9" ht="15" customHeight="1" x14ac:dyDescent="0.2">
      <c r="I83" s="476" t="str">
        <f>IF(ISERROR(HLOOKUP(2,I$79:K$80,2,FALSE)),"",HLOOKUP(2,I$79:K$80,2,FALSE))</f>
        <v>SvB: +3,2%</v>
      </c>
    </row>
    <row r="84" spans="9:9" ht="15" customHeight="1" x14ac:dyDescent="0.2">
      <c r="I84" s="476" t="str">
        <f>IF(ISERROR(HLOOKUP(3,I$79:K$80,2,FALSE)),"",HLOOKUP(3,I$79:K$80,2,FALSE))</f>
        <v>GeB - ausschließlich: -4,6%</v>
      </c>
    </row>
  </sheetData>
  <mergeCells count="16">
    <mergeCell ref="J12:N12"/>
    <mergeCell ref="A50:A51"/>
    <mergeCell ref="B50:D50"/>
    <mergeCell ref="E50:G50"/>
    <mergeCell ref="H50:H51"/>
    <mergeCell ref="I50:K50"/>
    <mergeCell ref="B4:C4"/>
    <mergeCell ref="D4:E4"/>
    <mergeCell ref="F4:G4"/>
    <mergeCell ref="H4:I4"/>
    <mergeCell ref="J4:N4"/>
    <mergeCell ref="A12:A13"/>
    <mergeCell ref="B12:C12"/>
    <mergeCell ref="D12:E12"/>
    <mergeCell ref="F12:G12"/>
    <mergeCell ref="H12:I12"/>
  </mergeCells>
  <pageMargins left="0.78740157499999996" right="0.78740157499999996" top="0.984251969" bottom="0.984251969" header="0.4921259845" footer="0.4921259845"/>
  <pageSetup paperSize="9" scale="45" orientation="landscape" r:id="rId1"/>
  <headerFooter alignWithMargins="0"/>
  <rowBreaks count="1" manualBreakCount="1">
    <brk id="47" max="13" man="1"/>
  </rowBreak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7B6862-C4D0-4E52-824A-EADAC2684631}">
  <sheetPr codeName="Tabelle27"/>
  <dimension ref="A1:K63"/>
  <sheetViews>
    <sheetView showGridLines="0" zoomScaleNormal="100" zoomScaleSheetLayoutView="100" workbookViewId="0">
      <selection sqref="A1:G1"/>
    </sheetView>
  </sheetViews>
  <sheetFormatPr baseColWidth="10" defaultRowHeight="16.5" customHeight="1" x14ac:dyDescent="0.2"/>
  <cols>
    <col min="1" max="1" width="2.7109375" style="529" customWidth="1"/>
    <col min="2" max="2" width="17.28515625" style="529" customWidth="1"/>
    <col min="3" max="3" width="23.28515625" style="529" customWidth="1"/>
    <col min="4" max="5" width="11.42578125" style="529" customWidth="1"/>
    <col min="6" max="8" width="11.42578125" style="529"/>
    <col min="9" max="9" width="15.7109375" style="529" customWidth="1"/>
    <col min="10" max="256" width="11.42578125" style="529"/>
    <col min="257" max="257" width="2.7109375" style="529" customWidth="1"/>
    <col min="258" max="258" width="17.28515625" style="529" customWidth="1"/>
    <col min="259" max="259" width="23.28515625" style="529" customWidth="1"/>
    <col min="260" max="261" width="11.42578125" style="529" customWidth="1"/>
    <col min="262" max="264" width="11.42578125" style="529"/>
    <col min="265" max="265" width="15.7109375" style="529" customWidth="1"/>
    <col min="266" max="512" width="11.42578125" style="529"/>
    <col min="513" max="513" width="2.7109375" style="529" customWidth="1"/>
    <col min="514" max="514" width="17.28515625" style="529" customWidth="1"/>
    <col min="515" max="515" width="23.28515625" style="529" customWidth="1"/>
    <col min="516" max="517" width="11.42578125" style="529" customWidth="1"/>
    <col min="518" max="520" width="11.42578125" style="529"/>
    <col min="521" max="521" width="15.7109375" style="529" customWidth="1"/>
    <col min="522" max="768" width="11.42578125" style="529"/>
    <col min="769" max="769" width="2.7109375" style="529" customWidth="1"/>
    <col min="770" max="770" width="17.28515625" style="529" customWidth="1"/>
    <col min="771" max="771" width="23.28515625" style="529" customWidth="1"/>
    <col min="772" max="773" width="11.42578125" style="529" customWidth="1"/>
    <col min="774" max="776" width="11.42578125" style="529"/>
    <col min="777" max="777" width="15.7109375" style="529" customWidth="1"/>
    <col min="778" max="1024" width="11.42578125" style="529"/>
    <col min="1025" max="1025" width="2.7109375" style="529" customWidth="1"/>
    <col min="1026" max="1026" width="17.28515625" style="529" customWidth="1"/>
    <col min="1027" max="1027" width="23.28515625" style="529" customWidth="1"/>
    <col min="1028" max="1029" width="11.42578125" style="529" customWidth="1"/>
    <col min="1030" max="1032" width="11.42578125" style="529"/>
    <col min="1033" max="1033" width="15.7109375" style="529" customWidth="1"/>
    <col min="1034" max="1280" width="11.42578125" style="529"/>
    <col min="1281" max="1281" width="2.7109375" style="529" customWidth="1"/>
    <col min="1282" max="1282" width="17.28515625" style="529" customWidth="1"/>
    <col min="1283" max="1283" width="23.28515625" style="529" customWidth="1"/>
    <col min="1284" max="1285" width="11.42578125" style="529" customWidth="1"/>
    <col min="1286" max="1288" width="11.42578125" style="529"/>
    <col min="1289" max="1289" width="15.7109375" style="529" customWidth="1"/>
    <col min="1290" max="1536" width="11.42578125" style="529"/>
    <col min="1537" max="1537" width="2.7109375" style="529" customWidth="1"/>
    <col min="1538" max="1538" width="17.28515625" style="529" customWidth="1"/>
    <col min="1539" max="1539" width="23.28515625" style="529" customWidth="1"/>
    <col min="1540" max="1541" width="11.42578125" style="529" customWidth="1"/>
    <col min="1542" max="1544" width="11.42578125" style="529"/>
    <col min="1545" max="1545" width="15.7109375" style="529" customWidth="1"/>
    <col min="1546" max="1792" width="11.42578125" style="529"/>
    <col min="1793" max="1793" width="2.7109375" style="529" customWidth="1"/>
    <col min="1794" max="1794" width="17.28515625" style="529" customWidth="1"/>
    <col min="1795" max="1795" width="23.28515625" style="529" customWidth="1"/>
    <col min="1796" max="1797" width="11.42578125" style="529" customWidth="1"/>
    <col min="1798" max="1800" width="11.42578125" style="529"/>
    <col min="1801" max="1801" width="15.7109375" style="529" customWidth="1"/>
    <col min="1802" max="2048" width="11.42578125" style="529"/>
    <col min="2049" max="2049" width="2.7109375" style="529" customWidth="1"/>
    <col min="2050" max="2050" width="17.28515625" style="529" customWidth="1"/>
    <col min="2051" max="2051" width="23.28515625" style="529" customWidth="1"/>
    <col min="2052" max="2053" width="11.42578125" style="529" customWidth="1"/>
    <col min="2054" max="2056" width="11.42578125" style="529"/>
    <col min="2057" max="2057" width="15.7109375" style="529" customWidth="1"/>
    <col min="2058" max="2304" width="11.42578125" style="529"/>
    <col min="2305" max="2305" width="2.7109375" style="529" customWidth="1"/>
    <col min="2306" max="2306" width="17.28515625" style="529" customWidth="1"/>
    <col min="2307" max="2307" width="23.28515625" style="529" customWidth="1"/>
    <col min="2308" max="2309" width="11.42578125" style="529" customWidth="1"/>
    <col min="2310" max="2312" width="11.42578125" style="529"/>
    <col min="2313" max="2313" width="15.7109375" style="529" customWidth="1"/>
    <col min="2314" max="2560" width="11.42578125" style="529"/>
    <col min="2561" max="2561" width="2.7109375" style="529" customWidth="1"/>
    <col min="2562" max="2562" width="17.28515625" style="529" customWidth="1"/>
    <col min="2563" max="2563" width="23.28515625" style="529" customWidth="1"/>
    <col min="2564" max="2565" width="11.42578125" style="529" customWidth="1"/>
    <col min="2566" max="2568" width="11.42578125" style="529"/>
    <col min="2569" max="2569" width="15.7109375" style="529" customWidth="1"/>
    <col min="2570" max="2816" width="11.42578125" style="529"/>
    <col min="2817" max="2817" width="2.7109375" style="529" customWidth="1"/>
    <col min="2818" max="2818" width="17.28515625" style="529" customWidth="1"/>
    <col min="2819" max="2819" width="23.28515625" style="529" customWidth="1"/>
    <col min="2820" max="2821" width="11.42578125" style="529" customWidth="1"/>
    <col min="2822" max="2824" width="11.42578125" style="529"/>
    <col min="2825" max="2825" width="15.7109375" style="529" customWidth="1"/>
    <col min="2826" max="3072" width="11.42578125" style="529"/>
    <col min="3073" max="3073" width="2.7109375" style="529" customWidth="1"/>
    <col min="3074" max="3074" width="17.28515625" style="529" customWidth="1"/>
    <col min="3075" max="3075" width="23.28515625" style="529" customWidth="1"/>
    <col min="3076" max="3077" width="11.42578125" style="529" customWidth="1"/>
    <col min="3078" max="3080" width="11.42578125" style="529"/>
    <col min="3081" max="3081" width="15.7109375" style="529" customWidth="1"/>
    <col min="3082" max="3328" width="11.42578125" style="529"/>
    <col min="3329" max="3329" width="2.7109375" style="529" customWidth="1"/>
    <col min="3330" max="3330" width="17.28515625" style="529" customWidth="1"/>
    <col min="3331" max="3331" width="23.28515625" style="529" customWidth="1"/>
    <col min="3332" max="3333" width="11.42578125" style="529" customWidth="1"/>
    <col min="3334" max="3336" width="11.42578125" style="529"/>
    <col min="3337" max="3337" width="15.7109375" style="529" customWidth="1"/>
    <col min="3338" max="3584" width="11.42578125" style="529"/>
    <col min="3585" max="3585" width="2.7109375" style="529" customWidth="1"/>
    <col min="3586" max="3586" width="17.28515625" style="529" customWidth="1"/>
    <col min="3587" max="3587" width="23.28515625" style="529" customWidth="1"/>
    <col min="3588" max="3589" width="11.42578125" style="529" customWidth="1"/>
    <col min="3590" max="3592" width="11.42578125" style="529"/>
    <col min="3593" max="3593" width="15.7109375" style="529" customWidth="1"/>
    <col min="3594" max="3840" width="11.42578125" style="529"/>
    <col min="3841" max="3841" width="2.7109375" style="529" customWidth="1"/>
    <col min="3842" max="3842" width="17.28515625" style="529" customWidth="1"/>
    <col min="3843" max="3843" width="23.28515625" style="529" customWidth="1"/>
    <col min="3844" max="3845" width="11.42578125" style="529" customWidth="1"/>
    <col min="3846" max="3848" width="11.42578125" style="529"/>
    <col min="3849" max="3849" width="15.7109375" style="529" customWidth="1"/>
    <col min="3850" max="4096" width="11.42578125" style="529"/>
    <col min="4097" max="4097" width="2.7109375" style="529" customWidth="1"/>
    <col min="4098" max="4098" width="17.28515625" style="529" customWidth="1"/>
    <col min="4099" max="4099" width="23.28515625" style="529" customWidth="1"/>
    <col min="4100" max="4101" width="11.42578125" style="529" customWidth="1"/>
    <col min="4102" max="4104" width="11.42578125" style="529"/>
    <col min="4105" max="4105" width="15.7109375" style="529" customWidth="1"/>
    <col min="4106" max="4352" width="11.42578125" style="529"/>
    <col min="4353" max="4353" width="2.7109375" style="529" customWidth="1"/>
    <col min="4354" max="4354" width="17.28515625" style="529" customWidth="1"/>
    <col min="4355" max="4355" width="23.28515625" style="529" customWidth="1"/>
    <col min="4356" max="4357" width="11.42578125" style="529" customWidth="1"/>
    <col min="4358" max="4360" width="11.42578125" style="529"/>
    <col min="4361" max="4361" width="15.7109375" style="529" customWidth="1"/>
    <col min="4362" max="4608" width="11.42578125" style="529"/>
    <col min="4609" max="4609" width="2.7109375" style="529" customWidth="1"/>
    <col min="4610" max="4610" width="17.28515625" style="529" customWidth="1"/>
    <col min="4611" max="4611" width="23.28515625" style="529" customWidth="1"/>
    <col min="4612" max="4613" width="11.42578125" style="529" customWidth="1"/>
    <col min="4614" max="4616" width="11.42578125" style="529"/>
    <col min="4617" max="4617" width="15.7109375" style="529" customWidth="1"/>
    <col min="4618" max="4864" width="11.42578125" style="529"/>
    <col min="4865" max="4865" width="2.7109375" style="529" customWidth="1"/>
    <col min="4866" max="4866" width="17.28515625" style="529" customWidth="1"/>
    <col min="4867" max="4867" width="23.28515625" style="529" customWidth="1"/>
    <col min="4868" max="4869" width="11.42578125" style="529" customWidth="1"/>
    <col min="4870" max="4872" width="11.42578125" style="529"/>
    <col min="4873" max="4873" width="15.7109375" style="529" customWidth="1"/>
    <col min="4874" max="5120" width="11.42578125" style="529"/>
    <col min="5121" max="5121" width="2.7109375" style="529" customWidth="1"/>
    <col min="5122" max="5122" width="17.28515625" style="529" customWidth="1"/>
    <col min="5123" max="5123" width="23.28515625" style="529" customWidth="1"/>
    <col min="5124" max="5125" width="11.42578125" style="529" customWidth="1"/>
    <col min="5126" max="5128" width="11.42578125" style="529"/>
    <col min="5129" max="5129" width="15.7109375" style="529" customWidth="1"/>
    <col min="5130" max="5376" width="11.42578125" style="529"/>
    <col min="5377" max="5377" width="2.7109375" style="529" customWidth="1"/>
    <col min="5378" max="5378" width="17.28515625" style="529" customWidth="1"/>
    <col min="5379" max="5379" width="23.28515625" style="529" customWidth="1"/>
    <col min="5380" max="5381" width="11.42578125" style="529" customWidth="1"/>
    <col min="5382" max="5384" width="11.42578125" style="529"/>
    <col min="5385" max="5385" width="15.7109375" style="529" customWidth="1"/>
    <col min="5386" max="5632" width="11.42578125" style="529"/>
    <col min="5633" max="5633" width="2.7109375" style="529" customWidth="1"/>
    <col min="5634" max="5634" width="17.28515625" style="529" customWidth="1"/>
    <col min="5635" max="5635" width="23.28515625" style="529" customWidth="1"/>
    <col min="5636" max="5637" width="11.42578125" style="529" customWidth="1"/>
    <col min="5638" max="5640" width="11.42578125" style="529"/>
    <col min="5641" max="5641" width="15.7109375" style="529" customWidth="1"/>
    <col min="5642" max="5888" width="11.42578125" style="529"/>
    <col min="5889" max="5889" width="2.7109375" style="529" customWidth="1"/>
    <col min="5890" max="5890" width="17.28515625" style="529" customWidth="1"/>
    <col min="5891" max="5891" width="23.28515625" style="529" customWidth="1"/>
    <col min="5892" max="5893" width="11.42578125" style="529" customWidth="1"/>
    <col min="5894" max="5896" width="11.42578125" style="529"/>
    <col min="5897" max="5897" width="15.7109375" style="529" customWidth="1"/>
    <col min="5898" max="6144" width="11.42578125" style="529"/>
    <col min="6145" max="6145" width="2.7109375" style="529" customWidth="1"/>
    <col min="6146" max="6146" width="17.28515625" style="529" customWidth="1"/>
    <col min="6147" max="6147" width="23.28515625" style="529" customWidth="1"/>
    <col min="6148" max="6149" width="11.42578125" style="529" customWidth="1"/>
    <col min="6150" max="6152" width="11.42578125" style="529"/>
    <col min="6153" max="6153" width="15.7109375" style="529" customWidth="1"/>
    <col min="6154" max="6400" width="11.42578125" style="529"/>
    <col min="6401" max="6401" width="2.7109375" style="529" customWidth="1"/>
    <col min="6402" max="6402" width="17.28515625" style="529" customWidth="1"/>
    <col min="6403" max="6403" width="23.28515625" style="529" customWidth="1"/>
    <col min="6404" max="6405" width="11.42578125" style="529" customWidth="1"/>
    <col min="6406" max="6408" width="11.42578125" style="529"/>
    <col min="6409" max="6409" width="15.7109375" style="529" customWidth="1"/>
    <col min="6410" max="6656" width="11.42578125" style="529"/>
    <col min="6657" max="6657" width="2.7109375" style="529" customWidth="1"/>
    <col min="6658" max="6658" width="17.28515625" style="529" customWidth="1"/>
    <col min="6659" max="6659" width="23.28515625" style="529" customWidth="1"/>
    <col min="6660" max="6661" width="11.42578125" style="529" customWidth="1"/>
    <col min="6662" max="6664" width="11.42578125" style="529"/>
    <col min="6665" max="6665" width="15.7109375" style="529" customWidth="1"/>
    <col min="6666" max="6912" width="11.42578125" style="529"/>
    <col min="6913" max="6913" width="2.7109375" style="529" customWidth="1"/>
    <col min="6914" max="6914" width="17.28515625" style="529" customWidth="1"/>
    <col min="6915" max="6915" width="23.28515625" style="529" customWidth="1"/>
    <col min="6916" max="6917" width="11.42578125" style="529" customWidth="1"/>
    <col min="6918" max="6920" width="11.42578125" style="529"/>
    <col min="6921" max="6921" width="15.7109375" style="529" customWidth="1"/>
    <col min="6922" max="7168" width="11.42578125" style="529"/>
    <col min="7169" max="7169" width="2.7109375" style="529" customWidth="1"/>
    <col min="7170" max="7170" width="17.28515625" style="529" customWidth="1"/>
    <col min="7171" max="7171" width="23.28515625" style="529" customWidth="1"/>
    <col min="7172" max="7173" width="11.42578125" style="529" customWidth="1"/>
    <col min="7174" max="7176" width="11.42578125" style="529"/>
    <col min="7177" max="7177" width="15.7109375" style="529" customWidth="1"/>
    <col min="7178" max="7424" width="11.42578125" style="529"/>
    <col min="7425" max="7425" width="2.7109375" style="529" customWidth="1"/>
    <col min="7426" max="7426" width="17.28515625" style="529" customWidth="1"/>
    <col min="7427" max="7427" width="23.28515625" style="529" customWidth="1"/>
    <col min="7428" max="7429" width="11.42578125" style="529" customWidth="1"/>
    <col min="7430" max="7432" width="11.42578125" style="529"/>
    <col min="7433" max="7433" width="15.7109375" style="529" customWidth="1"/>
    <col min="7434" max="7680" width="11.42578125" style="529"/>
    <col min="7681" max="7681" width="2.7109375" style="529" customWidth="1"/>
    <col min="7682" max="7682" width="17.28515625" style="529" customWidth="1"/>
    <col min="7683" max="7683" width="23.28515625" style="529" customWidth="1"/>
    <col min="7684" max="7685" width="11.42578125" style="529" customWidth="1"/>
    <col min="7686" max="7688" width="11.42578125" style="529"/>
    <col min="7689" max="7689" width="15.7109375" style="529" customWidth="1"/>
    <col min="7690" max="7936" width="11.42578125" style="529"/>
    <col min="7937" max="7937" width="2.7109375" style="529" customWidth="1"/>
    <col min="7938" max="7938" width="17.28515625" style="529" customWidth="1"/>
    <col min="7939" max="7939" width="23.28515625" style="529" customWidth="1"/>
    <col min="7940" max="7941" width="11.42578125" style="529" customWidth="1"/>
    <col min="7942" max="7944" width="11.42578125" style="529"/>
    <col min="7945" max="7945" width="15.7109375" style="529" customWidth="1"/>
    <col min="7946" max="8192" width="11.42578125" style="529"/>
    <col min="8193" max="8193" width="2.7109375" style="529" customWidth="1"/>
    <col min="8194" max="8194" width="17.28515625" style="529" customWidth="1"/>
    <col min="8195" max="8195" width="23.28515625" style="529" customWidth="1"/>
    <col min="8196" max="8197" width="11.42578125" style="529" customWidth="1"/>
    <col min="8198" max="8200" width="11.42578125" style="529"/>
    <col min="8201" max="8201" width="15.7109375" style="529" customWidth="1"/>
    <col min="8202" max="8448" width="11.42578125" style="529"/>
    <col min="8449" max="8449" width="2.7109375" style="529" customWidth="1"/>
    <col min="8450" max="8450" width="17.28515625" style="529" customWidth="1"/>
    <col min="8451" max="8451" width="23.28515625" style="529" customWidth="1"/>
    <col min="8452" max="8453" width="11.42578125" style="529" customWidth="1"/>
    <col min="8454" max="8456" width="11.42578125" style="529"/>
    <col min="8457" max="8457" width="15.7109375" style="529" customWidth="1"/>
    <col min="8458" max="8704" width="11.42578125" style="529"/>
    <col min="8705" max="8705" width="2.7109375" style="529" customWidth="1"/>
    <col min="8706" max="8706" width="17.28515625" style="529" customWidth="1"/>
    <col min="8707" max="8707" width="23.28515625" style="529" customWidth="1"/>
    <col min="8708" max="8709" width="11.42578125" style="529" customWidth="1"/>
    <col min="8710" max="8712" width="11.42578125" style="529"/>
    <col min="8713" max="8713" width="15.7109375" style="529" customWidth="1"/>
    <col min="8714" max="8960" width="11.42578125" style="529"/>
    <col min="8961" max="8961" width="2.7109375" style="529" customWidth="1"/>
    <col min="8962" max="8962" width="17.28515625" style="529" customWidth="1"/>
    <col min="8963" max="8963" width="23.28515625" style="529" customWidth="1"/>
    <col min="8964" max="8965" width="11.42578125" style="529" customWidth="1"/>
    <col min="8966" max="8968" width="11.42578125" style="529"/>
    <col min="8969" max="8969" width="15.7109375" style="529" customWidth="1"/>
    <col min="8970" max="9216" width="11.42578125" style="529"/>
    <col min="9217" max="9217" width="2.7109375" style="529" customWidth="1"/>
    <col min="9218" max="9218" width="17.28515625" style="529" customWidth="1"/>
    <col min="9219" max="9219" width="23.28515625" style="529" customWidth="1"/>
    <col min="9220" max="9221" width="11.42578125" style="529" customWidth="1"/>
    <col min="9222" max="9224" width="11.42578125" style="529"/>
    <col min="9225" max="9225" width="15.7109375" style="529" customWidth="1"/>
    <col min="9226" max="9472" width="11.42578125" style="529"/>
    <col min="9473" max="9473" width="2.7109375" style="529" customWidth="1"/>
    <col min="9474" max="9474" width="17.28515625" style="529" customWidth="1"/>
    <col min="9475" max="9475" width="23.28515625" style="529" customWidth="1"/>
    <col min="9476" max="9477" width="11.42578125" style="529" customWidth="1"/>
    <col min="9478" max="9480" width="11.42578125" style="529"/>
    <col min="9481" max="9481" width="15.7109375" style="529" customWidth="1"/>
    <col min="9482" max="9728" width="11.42578125" style="529"/>
    <col min="9729" max="9729" width="2.7109375" style="529" customWidth="1"/>
    <col min="9730" max="9730" width="17.28515625" style="529" customWidth="1"/>
    <col min="9731" max="9731" width="23.28515625" style="529" customWidth="1"/>
    <col min="9732" max="9733" width="11.42578125" style="529" customWidth="1"/>
    <col min="9734" max="9736" width="11.42578125" style="529"/>
    <col min="9737" max="9737" width="15.7109375" style="529" customWidth="1"/>
    <col min="9738" max="9984" width="11.42578125" style="529"/>
    <col min="9985" max="9985" width="2.7109375" style="529" customWidth="1"/>
    <col min="9986" max="9986" width="17.28515625" style="529" customWidth="1"/>
    <col min="9987" max="9987" width="23.28515625" style="529" customWidth="1"/>
    <col min="9988" max="9989" width="11.42578125" style="529" customWidth="1"/>
    <col min="9990" max="9992" width="11.42578125" style="529"/>
    <col min="9993" max="9993" width="15.7109375" style="529" customWidth="1"/>
    <col min="9994" max="10240" width="11.42578125" style="529"/>
    <col min="10241" max="10241" width="2.7109375" style="529" customWidth="1"/>
    <col min="10242" max="10242" width="17.28515625" style="529" customWidth="1"/>
    <col min="10243" max="10243" width="23.28515625" style="529" customWidth="1"/>
    <col min="10244" max="10245" width="11.42578125" style="529" customWidth="1"/>
    <col min="10246" max="10248" width="11.42578125" style="529"/>
    <col min="10249" max="10249" width="15.7109375" style="529" customWidth="1"/>
    <col min="10250" max="10496" width="11.42578125" style="529"/>
    <col min="10497" max="10497" width="2.7109375" style="529" customWidth="1"/>
    <col min="10498" max="10498" width="17.28515625" style="529" customWidth="1"/>
    <col min="10499" max="10499" width="23.28515625" style="529" customWidth="1"/>
    <col min="10500" max="10501" width="11.42578125" style="529" customWidth="1"/>
    <col min="10502" max="10504" width="11.42578125" style="529"/>
    <col min="10505" max="10505" width="15.7109375" style="529" customWidth="1"/>
    <col min="10506" max="10752" width="11.42578125" style="529"/>
    <col min="10753" max="10753" width="2.7109375" style="529" customWidth="1"/>
    <col min="10754" max="10754" width="17.28515625" style="529" customWidth="1"/>
    <col min="10755" max="10755" width="23.28515625" style="529" customWidth="1"/>
    <col min="10756" max="10757" width="11.42578125" style="529" customWidth="1"/>
    <col min="10758" max="10760" width="11.42578125" style="529"/>
    <col min="10761" max="10761" width="15.7109375" style="529" customWidth="1"/>
    <col min="10762" max="11008" width="11.42578125" style="529"/>
    <col min="11009" max="11009" width="2.7109375" style="529" customWidth="1"/>
    <col min="11010" max="11010" width="17.28515625" style="529" customWidth="1"/>
    <col min="11011" max="11011" width="23.28515625" style="529" customWidth="1"/>
    <col min="11012" max="11013" width="11.42578125" style="529" customWidth="1"/>
    <col min="11014" max="11016" width="11.42578125" style="529"/>
    <col min="11017" max="11017" width="15.7109375" style="529" customWidth="1"/>
    <col min="11018" max="11264" width="11.42578125" style="529"/>
    <col min="11265" max="11265" width="2.7109375" style="529" customWidth="1"/>
    <col min="11266" max="11266" width="17.28515625" style="529" customWidth="1"/>
    <col min="11267" max="11267" width="23.28515625" style="529" customWidth="1"/>
    <col min="11268" max="11269" width="11.42578125" style="529" customWidth="1"/>
    <col min="11270" max="11272" width="11.42578125" style="529"/>
    <col min="11273" max="11273" width="15.7109375" style="529" customWidth="1"/>
    <col min="11274" max="11520" width="11.42578125" style="529"/>
    <col min="11521" max="11521" width="2.7109375" style="529" customWidth="1"/>
    <col min="11522" max="11522" width="17.28515625" style="529" customWidth="1"/>
    <col min="11523" max="11523" width="23.28515625" style="529" customWidth="1"/>
    <col min="11524" max="11525" width="11.42578125" style="529" customWidth="1"/>
    <col min="11526" max="11528" width="11.42578125" style="529"/>
    <col min="11529" max="11529" width="15.7109375" style="529" customWidth="1"/>
    <col min="11530" max="11776" width="11.42578125" style="529"/>
    <col min="11777" max="11777" width="2.7109375" style="529" customWidth="1"/>
    <col min="11778" max="11778" width="17.28515625" style="529" customWidth="1"/>
    <col min="11779" max="11779" width="23.28515625" style="529" customWidth="1"/>
    <col min="11780" max="11781" width="11.42578125" style="529" customWidth="1"/>
    <col min="11782" max="11784" width="11.42578125" style="529"/>
    <col min="11785" max="11785" width="15.7109375" style="529" customWidth="1"/>
    <col min="11786" max="12032" width="11.42578125" style="529"/>
    <col min="12033" max="12033" width="2.7109375" style="529" customWidth="1"/>
    <col min="12034" max="12034" width="17.28515625" style="529" customWidth="1"/>
    <col min="12035" max="12035" width="23.28515625" style="529" customWidth="1"/>
    <col min="12036" max="12037" width="11.42578125" style="529" customWidth="1"/>
    <col min="12038" max="12040" width="11.42578125" style="529"/>
    <col min="12041" max="12041" width="15.7109375" style="529" customWidth="1"/>
    <col min="12042" max="12288" width="11.42578125" style="529"/>
    <col min="12289" max="12289" width="2.7109375" style="529" customWidth="1"/>
    <col min="12290" max="12290" width="17.28515625" style="529" customWidth="1"/>
    <col min="12291" max="12291" width="23.28515625" style="529" customWidth="1"/>
    <col min="12292" max="12293" width="11.42578125" style="529" customWidth="1"/>
    <col min="12294" max="12296" width="11.42578125" style="529"/>
    <col min="12297" max="12297" width="15.7109375" style="529" customWidth="1"/>
    <col min="12298" max="12544" width="11.42578125" style="529"/>
    <col min="12545" max="12545" width="2.7109375" style="529" customWidth="1"/>
    <col min="12546" max="12546" width="17.28515625" style="529" customWidth="1"/>
    <col min="12547" max="12547" width="23.28515625" style="529" customWidth="1"/>
    <col min="12548" max="12549" width="11.42578125" style="529" customWidth="1"/>
    <col min="12550" max="12552" width="11.42578125" style="529"/>
    <col min="12553" max="12553" width="15.7109375" style="529" customWidth="1"/>
    <col min="12554" max="12800" width="11.42578125" style="529"/>
    <col min="12801" max="12801" width="2.7109375" style="529" customWidth="1"/>
    <col min="12802" max="12802" width="17.28515625" style="529" customWidth="1"/>
    <col min="12803" max="12803" width="23.28515625" style="529" customWidth="1"/>
    <col min="12804" max="12805" width="11.42578125" style="529" customWidth="1"/>
    <col min="12806" max="12808" width="11.42578125" style="529"/>
    <col min="12809" max="12809" width="15.7109375" style="529" customWidth="1"/>
    <col min="12810" max="13056" width="11.42578125" style="529"/>
    <col min="13057" max="13057" width="2.7109375" style="529" customWidth="1"/>
    <col min="13058" max="13058" width="17.28515625" style="529" customWidth="1"/>
    <col min="13059" max="13059" width="23.28515625" style="529" customWidth="1"/>
    <col min="13060" max="13061" width="11.42578125" style="529" customWidth="1"/>
    <col min="13062" max="13064" width="11.42578125" style="529"/>
    <col min="13065" max="13065" width="15.7109375" style="529" customWidth="1"/>
    <col min="13066" max="13312" width="11.42578125" style="529"/>
    <col min="13313" max="13313" width="2.7109375" style="529" customWidth="1"/>
    <col min="13314" max="13314" width="17.28515625" style="529" customWidth="1"/>
    <col min="13315" max="13315" width="23.28515625" style="529" customWidth="1"/>
    <col min="13316" max="13317" width="11.42578125" style="529" customWidth="1"/>
    <col min="13318" max="13320" width="11.42578125" style="529"/>
    <col min="13321" max="13321" width="15.7109375" style="529" customWidth="1"/>
    <col min="13322" max="13568" width="11.42578125" style="529"/>
    <col min="13569" max="13569" width="2.7109375" style="529" customWidth="1"/>
    <col min="13570" max="13570" width="17.28515625" style="529" customWidth="1"/>
    <col min="13571" max="13571" width="23.28515625" style="529" customWidth="1"/>
    <col min="13572" max="13573" width="11.42578125" style="529" customWidth="1"/>
    <col min="13574" max="13576" width="11.42578125" style="529"/>
    <col min="13577" max="13577" width="15.7109375" style="529" customWidth="1"/>
    <col min="13578" max="13824" width="11.42578125" style="529"/>
    <col min="13825" max="13825" width="2.7109375" style="529" customWidth="1"/>
    <col min="13826" max="13826" width="17.28515625" style="529" customWidth="1"/>
    <col min="13827" max="13827" width="23.28515625" style="529" customWidth="1"/>
    <col min="13828" max="13829" width="11.42578125" style="529" customWidth="1"/>
    <col min="13830" max="13832" width="11.42578125" style="529"/>
    <col min="13833" max="13833" width="15.7109375" style="529" customWidth="1"/>
    <col min="13834" max="14080" width="11.42578125" style="529"/>
    <col min="14081" max="14081" width="2.7109375" style="529" customWidth="1"/>
    <col min="14082" max="14082" width="17.28515625" style="529" customWidth="1"/>
    <col min="14083" max="14083" width="23.28515625" style="529" customWidth="1"/>
    <col min="14084" max="14085" width="11.42578125" style="529" customWidth="1"/>
    <col min="14086" max="14088" width="11.42578125" style="529"/>
    <col min="14089" max="14089" width="15.7109375" style="529" customWidth="1"/>
    <col min="14090" max="14336" width="11.42578125" style="529"/>
    <col min="14337" max="14337" width="2.7109375" style="529" customWidth="1"/>
    <col min="14338" max="14338" width="17.28515625" style="529" customWidth="1"/>
    <col min="14339" max="14339" width="23.28515625" style="529" customWidth="1"/>
    <col min="14340" max="14341" width="11.42578125" style="529" customWidth="1"/>
    <col min="14342" max="14344" width="11.42578125" style="529"/>
    <col min="14345" max="14345" width="15.7109375" style="529" customWidth="1"/>
    <col min="14346" max="14592" width="11.42578125" style="529"/>
    <col min="14593" max="14593" width="2.7109375" style="529" customWidth="1"/>
    <col min="14594" max="14594" width="17.28515625" style="529" customWidth="1"/>
    <col min="14595" max="14595" width="23.28515625" style="529" customWidth="1"/>
    <col min="14596" max="14597" width="11.42578125" style="529" customWidth="1"/>
    <col min="14598" max="14600" width="11.42578125" style="529"/>
    <col min="14601" max="14601" width="15.7109375" style="529" customWidth="1"/>
    <col min="14602" max="14848" width="11.42578125" style="529"/>
    <col min="14849" max="14849" width="2.7109375" style="529" customWidth="1"/>
    <col min="14850" max="14850" width="17.28515625" style="529" customWidth="1"/>
    <col min="14851" max="14851" width="23.28515625" style="529" customWidth="1"/>
    <col min="14852" max="14853" width="11.42578125" style="529" customWidth="1"/>
    <col min="14854" max="14856" width="11.42578125" style="529"/>
    <col min="14857" max="14857" width="15.7109375" style="529" customWidth="1"/>
    <col min="14858" max="15104" width="11.42578125" style="529"/>
    <col min="15105" max="15105" width="2.7109375" style="529" customWidth="1"/>
    <col min="15106" max="15106" width="17.28515625" style="529" customWidth="1"/>
    <col min="15107" max="15107" width="23.28515625" style="529" customWidth="1"/>
    <col min="15108" max="15109" width="11.42578125" style="529" customWidth="1"/>
    <col min="15110" max="15112" width="11.42578125" style="529"/>
    <col min="15113" max="15113" width="15.7109375" style="529" customWidth="1"/>
    <col min="15114" max="15360" width="11.42578125" style="529"/>
    <col min="15361" max="15361" width="2.7109375" style="529" customWidth="1"/>
    <col min="15362" max="15362" width="17.28515625" style="529" customWidth="1"/>
    <col min="15363" max="15363" width="23.28515625" style="529" customWidth="1"/>
    <col min="15364" max="15365" width="11.42578125" style="529" customWidth="1"/>
    <col min="15366" max="15368" width="11.42578125" style="529"/>
    <col min="15369" max="15369" width="15.7109375" style="529" customWidth="1"/>
    <col min="15370" max="15616" width="11.42578125" style="529"/>
    <col min="15617" max="15617" width="2.7109375" style="529" customWidth="1"/>
    <col min="15618" max="15618" width="17.28515625" style="529" customWidth="1"/>
    <col min="15619" max="15619" width="23.28515625" style="529" customWidth="1"/>
    <col min="15620" max="15621" width="11.42578125" style="529" customWidth="1"/>
    <col min="15622" max="15624" width="11.42578125" style="529"/>
    <col min="15625" max="15625" width="15.7109375" style="529" customWidth="1"/>
    <col min="15626" max="15872" width="11.42578125" style="529"/>
    <col min="15873" max="15873" width="2.7109375" style="529" customWidth="1"/>
    <col min="15874" max="15874" width="17.28515625" style="529" customWidth="1"/>
    <col min="15875" max="15875" width="23.28515625" style="529" customWidth="1"/>
    <col min="15876" max="15877" width="11.42578125" style="529" customWidth="1"/>
    <col min="15878" max="15880" width="11.42578125" style="529"/>
    <col min="15881" max="15881" width="15.7109375" style="529" customWidth="1"/>
    <col min="15882" max="16128" width="11.42578125" style="529"/>
    <col min="16129" max="16129" width="2.7109375" style="529" customWidth="1"/>
    <col min="16130" max="16130" width="17.28515625" style="529" customWidth="1"/>
    <col min="16131" max="16131" width="23.28515625" style="529" customWidth="1"/>
    <col min="16132" max="16133" width="11.42578125" style="529" customWidth="1"/>
    <col min="16134" max="16136" width="11.42578125" style="529"/>
    <col min="16137" max="16137" width="15.7109375" style="529" customWidth="1"/>
    <col min="16138" max="16384" width="11.42578125" style="529"/>
  </cols>
  <sheetData>
    <row r="1" spans="1:11" s="491" customFormat="1" ht="32.25" customHeight="1" x14ac:dyDescent="0.2">
      <c r="A1" s="490"/>
      <c r="B1" s="490"/>
      <c r="C1" s="490"/>
      <c r="D1" s="490"/>
      <c r="E1" s="490"/>
      <c r="F1" s="490"/>
      <c r="G1" s="490"/>
      <c r="I1" s="492"/>
    </row>
    <row r="2" spans="1:11" s="494" customFormat="1" ht="13.15" customHeight="1" x14ac:dyDescent="0.2">
      <c r="A2" s="493"/>
      <c r="G2" s="495" t="s">
        <v>511</v>
      </c>
      <c r="H2" s="496"/>
      <c r="I2" s="496"/>
      <c r="K2" s="492"/>
    </row>
    <row r="3" spans="1:11" s="491" customFormat="1" ht="19.5" customHeight="1" x14ac:dyDescent="0.25">
      <c r="A3" s="497" t="s">
        <v>512</v>
      </c>
      <c r="D3" s="498"/>
    </row>
    <row r="4" spans="1:11" s="494" customFormat="1" ht="19.5" customHeight="1" x14ac:dyDescent="0.2">
      <c r="A4" s="493"/>
      <c r="G4" s="499"/>
      <c r="H4" s="496"/>
      <c r="I4" s="496"/>
    </row>
    <row r="5" spans="1:11" s="494" customFormat="1" ht="13.15" customHeight="1" x14ac:dyDescent="0.2">
      <c r="A5" s="493"/>
      <c r="G5" s="499"/>
      <c r="H5" s="496"/>
      <c r="I5" s="496"/>
    </row>
    <row r="6" spans="1:11" s="494" customFormat="1" ht="13.15" customHeight="1" x14ac:dyDescent="0.2">
      <c r="A6" s="500" t="s">
        <v>513</v>
      </c>
      <c r="B6" s="501"/>
      <c r="C6" s="501"/>
      <c r="D6" s="501"/>
      <c r="E6" s="501"/>
      <c r="F6" s="500"/>
      <c r="G6" s="500"/>
      <c r="H6" s="496"/>
      <c r="I6" s="496"/>
    </row>
    <row r="7" spans="1:11" s="494" customFormat="1" ht="13.15" customHeight="1" x14ac:dyDescent="0.2">
      <c r="A7" s="493"/>
      <c r="G7" s="499"/>
      <c r="H7" s="496"/>
      <c r="I7" s="496"/>
    </row>
    <row r="8" spans="1:11" s="499" customFormat="1" ht="13.15" customHeight="1" x14ac:dyDescent="0.2">
      <c r="B8" s="502" t="s">
        <v>514</v>
      </c>
      <c r="C8" s="503"/>
      <c r="D8" s="503"/>
      <c r="E8" s="504"/>
      <c r="F8" s="505"/>
      <c r="G8" s="505"/>
      <c r="H8" s="496"/>
      <c r="I8" s="496"/>
    </row>
    <row r="9" spans="1:11" s="499" customFormat="1" ht="13.15" customHeight="1" x14ac:dyDescent="0.2">
      <c r="A9" s="506"/>
      <c r="B9" s="507" t="s">
        <v>515</v>
      </c>
      <c r="C9" s="507"/>
      <c r="D9" s="508"/>
      <c r="E9" s="509"/>
      <c r="F9" s="509"/>
      <c r="H9" s="496"/>
      <c r="I9" s="496"/>
    </row>
    <row r="10" spans="1:11" s="499" customFormat="1" ht="13.15" customHeight="1" x14ac:dyDescent="0.2">
      <c r="A10" s="506"/>
      <c r="B10" s="510" t="s">
        <v>516</v>
      </c>
      <c r="C10" s="510"/>
      <c r="D10" s="511"/>
      <c r="E10" s="512"/>
      <c r="G10" s="513"/>
      <c r="H10" s="496"/>
      <c r="I10" s="496"/>
    </row>
    <row r="11" spans="1:11" s="499" customFormat="1" ht="13.15" customHeight="1" x14ac:dyDescent="0.2">
      <c r="A11" s="506"/>
      <c r="B11" s="514" t="s">
        <v>517</v>
      </c>
      <c r="C11" s="507"/>
      <c r="D11" s="511"/>
      <c r="E11" s="512"/>
      <c r="G11" s="513"/>
      <c r="H11" s="515"/>
      <c r="I11" s="515"/>
    </row>
    <row r="12" spans="1:11" s="499" customFormat="1" ht="13.15" customHeight="1" x14ac:dyDescent="0.2">
      <c r="A12" s="506"/>
      <c r="B12" s="516" t="s">
        <v>518</v>
      </c>
      <c r="C12" s="516"/>
      <c r="D12" s="511"/>
      <c r="E12" s="512"/>
      <c r="G12" s="513"/>
      <c r="H12" s="515"/>
      <c r="I12" s="515"/>
    </row>
    <row r="13" spans="1:11" s="499" customFormat="1" ht="13.15" customHeight="1" x14ac:dyDescent="0.2">
      <c r="A13" s="506"/>
      <c r="B13" s="516" t="s">
        <v>519</v>
      </c>
      <c r="C13" s="516"/>
      <c r="D13" s="511"/>
      <c r="E13" s="512"/>
      <c r="G13" s="513"/>
    </row>
    <row r="14" spans="1:11" s="499" customFormat="1" ht="13.15" customHeight="1" x14ac:dyDescent="0.2">
      <c r="A14" s="506"/>
      <c r="B14" s="516" t="s">
        <v>520</v>
      </c>
      <c r="C14" s="516"/>
      <c r="D14" s="511"/>
      <c r="E14" s="512"/>
      <c r="G14" s="513"/>
    </row>
    <row r="15" spans="1:11" s="499" customFormat="1" ht="13.15" customHeight="1" x14ac:dyDescent="0.2">
      <c r="A15" s="506"/>
      <c r="B15" s="516" t="s">
        <v>521</v>
      </c>
      <c r="C15" s="516"/>
      <c r="D15" s="511"/>
      <c r="E15" s="512"/>
      <c r="G15" s="513"/>
    </row>
    <row r="16" spans="1:11" s="499" customFormat="1" ht="13.15" customHeight="1" x14ac:dyDescent="0.2">
      <c r="A16" s="506"/>
      <c r="B16" s="517" t="s">
        <v>522</v>
      </c>
      <c r="C16" s="517"/>
      <c r="D16" s="511"/>
      <c r="E16" s="512"/>
      <c r="G16" s="513"/>
    </row>
    <row r="17" spans="1:7" s="499" customFormat="1" ht="13.15" customHeight="1" x14ac:dyDescent="0.2">
      <c r="A17" s="506"/>
      <c r="B17" s="517"/>
      <c r="C17" s="517"/>
      <c r="D17" s="511"/>
      <c r="E17" s="512"/>
      <c r="G17" s="513"/>
    </row>
    <row r="18" spans="1:7" s="499" customFormat="1" ht="13.15" customHeight="1" x14ac:dyDescent="0.2">
      <c r="B18" s="502" t="s">
        <v>523</v>
      </c>
      <c r="C18" s="518"/>
      <c r="D18" s="511"/>
      <c r="E18" s="512"/>
      <c r="G18" s="513"/>
    </row>
    <row r="19" spans="1:7" s="499" customFormat="1" ht="13.15" customHeight="1" x14ac:dyDescent="0.2">
      <c r="A19" s="506"/>
      <c r="B19" s="514" t="s">
        <v>524</v>
      </c>
      <c r="C19" s="507"/>
      <c r="D19" s="511"/>
      <c r="E19" s="512"/>
      <c r="G19" s="513"/>
    </row>
    <row r="20" spans="1:7" s="499" customFormat="1" ht="13.15" customHeight="1" x14ac:dyDescent="0.2">
      <c r="A20" s="506"/>
      <c r="B20" s="517" t="s">
        <v>525</v>
      </c>
      <c r="C20" s="517"/>
      <c r="D20" s="511"/>
      <c r="E20" s="512"/>
      <c r="G20" s="513"/>
    </row>
    <row r="21" spans="1:7" s="499" customFormat="1" ht="13.15" customHeight="1" x14ac:dyDescent="0.2">
      <c r="A21" s="506"/>
      <c r="B21" s="516" t="s">
        <v>526</v>
      </c>
      <c r="C21" s="516"/>
      <c r="D21" s="511"/>
      <c r="E21" s="512"/>
      <c r="G21" s="513"/>
    </row>
    <row r="22" spans="1:7" s="499" customFormat="1" ht="13.15" customHeight="1" x14ac:dyDescent="0.2">
      <c r="A22" s="506"/>
      <c r="B22" s="516" t="s">
        <v>527</v>
      </c>
      <c r="C22" s="516"/>
      <c r="D22" s="511"/>
      <c r="E22" s="512"/>
      <c r="G22" s="513"/>
    </row>
    <row r="23" spans="1:7" s="499" customFormat="1" ht="13.15" customHeight="1" x14ac:dyDescent="0.2">
      <c r="A23" s="506"/>
      <c r="B23" s="516" t="s">
        <v>528</v>
      </c>
      <c r="C23" s="516"/>
      <c r="D23" s="511"/>
      <c r="E23" s="512"/>
      <c r="G23" s="513"/>
    </row>
    <row r="24" spans="1:7" s="499" customFormat="1" ht="13.15" customHeight="1" x14ac:dyDescent="0.2">
      <c r="A24" s="506"/>
      <c r="B24" s="516" t="s">
        <v>529</v>
      </c>
      <c r="C24" s="516"/>
      <c r="D24" s="511"/>
      <c r="E24" s="512"/>
      <c r="G24" s="513"/>
    </row>
    <row r="25" spans="1:7" s="499" customFormat="1" ht="13.15" customHeight="1" x14ac:dyDescent="0.2">
      <c r="A25" s="506"/>
      <c r="B25" s="516" t="s">
        <v>530</v>
      </c>
      <c r="C25" s="516"/>
      <c r="D25" s="511"/>
      <c r="E25" s="512"/>
      <c r="G25" s="494"/>
    </row>
    <row r="26" spans="1:7" s="499" customFormat="1" ht="13.15" customHeight="1" x14ac:dyDescent="0.2">
      <c r="A26" s="506"/>
      <c r="B26" s="514" t="s">
        <v>531</v>
      </c>
      <c r="C26" s="507"/>
      <c r="D26" s="511"/>
      <c r="E26" s="512"/>
      <c r="G26" s="494"/>
    </row>
    <row r="27" spans="1:7" s="494" customFormat="1" ht="13.15" customHeight="1" x14ac:dyDescent="0.2">
      <c r="A27" s="519" t="s">
        <v>532</v>
      </c>
      <c r="B27" s="514" t="s">
        <v>532</v>
      </c>
      <c r="C27" s="507"/>
      <c r="D27" s="511"/>
      <c r="E27" s="512"/>
      <c r="F27" s="499"/>
    </row>
    <row r="28" spans="1:7" s="494" customFormat="1" ht="13.15" customHeight="1" x14ac:dyDescent="0.2">
      <c r="A28" s="506"/>
      <c r="B28" s="514" t="s">
        <v>533</v>
      </c>
      <c r="C28" s="507"/>
      <c r="D28" s="511"/>
      <c r="E28" s="512"/>
      <c r="F28" s="499"/>
    </row>
    <row r="29" spans="1:7" s="494" customFormat="1" ht="13.15" customHeight="1" x14ac:dyDescent="0.2">
      <c r="A29" s="506"/>
      <c r="B29" s="516" t="s">
        <v>534</v>
      </c>
      <c r="C29" s="520"/>
      <c r="D29" s="511"/>
      <c r="E29" s="512"/>
    </row>
    <row r="30" spans="1:7" s="494" customFormat="1" ht="13.15" customHeight="1" x14ac:dyDescent="0.2">
      <c r="A30" s="506"/>
      <c r="B30" s="516" t="s">
        <v>535</v>
      </c>
      <c r="C30" s="516"/>
      <c r="D30" s="511"/>
      <c r="E30" s="512"/>
    </row>
    <row r="31" spans="1:7" s="494" customFormat="1" ht="13.15" customHeight="1" x14ac:dyDescent="0.2">
      <c r="A31" s="506"/>
      <c r="B31" s="516" t="s">
        <v>536</v>
      </c>
      <c r="C31" s="516"/>
      <c r="D31" s="511"/>
      <c r="E31" s="512"/>
    </row>
    <row r="32" spans="1:7" s="494" customFormat="1" ht="13.15" customHeight="1" x14ac:dyDescent="0.2">
      <c r="A32" s="506"/>
      <c r="B32" s="521" t="s">
        <v>537</v>
      </c>
      <c r="C32" s="521"/>
      <c r="D32" s="511"/>
      <c r="E32" s="512"/>
    </row>
    <row r="33" spans="1:7" s="494" customFormat="1" ht="13.15" customHeight="1" x14ac:dyDescent="0.2">
      <c r="A33" s="506"/>
      <c r="B33" s="516" t="s">
        <v>538</v>
      </c>
      <c r="C33" s="516"/>
      <c r="D33" s="511"/>
      <c r="E33" s="512"/>
    </row>
    <row r="34" spans="1:7" s="494" customFormat="1" ht="13.15" customHeight="1" x14ac:dyDescent="0.2">
      <c r="A34" s="506"/>
      <c r="B34" s="516" t="s">
        <v>539</v>
      </c>
      <c r="C34" s="516"/>
      <c r="D34" s="511"/>
      <c r="E34" s="512"/>
    </row>
    <row r="35" spans="1:7" s="494" customFormat="1" ht="13.15" customHeight="1" x14ac:dyDescent="0.2">
      <c r="A35" s="506"/>
      <c r="B35" s="516" t="s">
        <v>540</v>
      </c>
      <c r="C35" s="516"/>
      <c r="D35" s="511"/>
      <c r="E35" s="512"/>
    </row>
    <row r="36" spans="1:7" s="494" customFormat="1" ht="13.15" customHeight="1" x14ac:dyDescent="0.2">
      <c r="A36" s="506"/>
      <c r="B36" s="521"/>
      <c r="C36" s="522"/>
      <c r="D36" s="511"/>
      <c r="E36" s="512"/>
    </row>
    <row r="37" spans="1:7" s="499" customFormat="1" ht="13.15" customHeight="1" x14ac:dyDescent="0.2">
      <c r="A37" s="523" t="s">
        <v>541</v>
      </c>
      <c r="B37" s="524"/>
      <c r="C37" s="524"/>
      <c r="D37" s="524"/>
      <c r="E37" s="524"/>
      <c r="F37" s="525"/>
      <c r="G37" s="525"/>
    </row>
    <row r="38" spans="1:7" ht="13.15" customHeight="1" x14ac:dyDescent="0.2">
      <c r="A38" s="526"/>
      <c r="B38" s="527"/>
      <c r="C38" s="527"/>
      <c r="D38" s="528"/>
      <c r="E38" s="528"/>
      <c r="F38" s="528"/>
      <c r="G38" s="528"/>
    </row>
    <row r="39" spans="1:7" ht="13.15" customHeight="1" x14ac:dyDescent="0.2">
      <c r="A39" s="530" t="s">
        <v>542</v>
      </c>
      <c r="B39" s="530"/>
      <c r="C39" s="530"/>
      <c r="D39" s="530"/>
      <c r="E39" s="530"/>
      <c r="F39" s="530"/>
      <c r="G39" s="530"/>
    </row>
    <row r="40" spans="1:7" ht="13.15" customHeight="1" x14ac:dyDescent="0.2">
      <c r="A40" s="506"/>
      <c r="B40" s="531"/>
      <c r="C40" s="531"/>
      <c r="D40" s="511"/>
      <c r="E40" s="512"/>
      <c r="F40" s="494"/>
      <c r="G40" s="494"/>
    </row>
    <row r="41" spans="1:7" ht="13.15" customHeight="1" x14ac:dyDescent="0.2">
      <c r="A41" s="532" t="s">
        <v>543</v>
      </c>
      <c r="B41" s="532"/>
      <c r="C41" s="532"/>
      <c r="D41" s="532"/>
      <c r="E41" s="532"/>
      <c r="F41" s="533"/>
      <c r="G41" s="533"/>
    </row>
    <row r="42" spans="1:7" ht="13.15" customHeight="1" x14ac:dyDescent="0.2">
      <c r="A42" s="533"/>
      <c r="B42" s="533"/>
      <c r="C42" s="533"/>
      <c r="D42" s="533"/>
      <c r="E42" s="533"/>
      <c r="F42" s="533"/>
      <c r="G42" s="533"/>
    </row>
    <row r="43" spans="1:7" ht="13.15" customHeight="1" x14ac:dyDescent="0.2">
      <c r="A43" s="534"/>
      <c r="B43" s="534"/>
      <c r="C43" s="534"/>
      <c r="D43" s="534"/>
      <c r="E43" s="534"/>
    </row>
    <row r="44" spans="1:7" ht="13.15" customHeight="1" x14ac:dyDescent="0.2">
      <c r="A44" s="535" t="s">
        <v>544</v>
      </c>
      <c r="B44" s="535"/>
      <c r="C44" s="535"/>
      <c r="D44" s="535"/>
      <c r="E44" s="535"/>
      <c r="F44" s="535"/>
      <c r="G44" s="535"/>
    </row>
    <row r="45" spans="1:7" ht="13.15" customHeight="1" x14ac:dyDescent="0.2">
      <c r="A45" s="530" t="s">
        <v>545</v>
      </c>
      <c r="B45" s="530"/>
      <c r="C45" s="536" t="s">
        <v>546</v>
      </c>
      <c r="D45" s="536"/>
      <c r="E45" s="536"/>
      <c r="F45" s="536"/>
      <c r="G45" s="536"/>
    </row>
    <row r="46" spans="1:7" ht="13.15" customHeight="1" x14ac:dyDescent="0.2"/>
    <row r="47" spans="1:7" ht="13.15" customHeight="1" x14ac:dyDescent="0.2"/>
    <row r="48" spans="1:7" ht="13.15" customHeight="1" x14ac:dyDescent="0.2"/>
    <row r="49" ht="13.15" customHeight="1" x14ac:dyDescent="0.2"/>
    <row r="50" ht="13.15" customHeight="1" x14ac:dyDescent="0.2"/>
    <row r="51" ht="13.15" customHeight="1" x14ac:dyDescent="0.2"/>
    <row r="52" ht="13.15" customHeight="1" x14ac:dyDescent="0.2"/>
    <row r="53" ht="13.15" customHeight="1" x14ac:dyDescent="0.2"/>
    <row r="54" ht="13.15" customHeight="1" x14ac:dyDescent="0.2"/>
    <row r="55" ht="13.15" customHeight="1" x14ac:dyDescent="0.2"/>
    <row r="56" ht="13.15" customHeight="1" x14ac:dyDescent="0.2"/>
    <row r="57" ht="13.15" customHeight="1" x14ac:dyDescent="0.2"/>
    <row r="58" ht="13.15" customHeight="1" x14ac:dyDescent="0.2"/>
    <row r="59" ht="13.15" customHeight="1" x14ac:dyDescent="0.2"/>
    <row r="60" ht="13.15" customHeight="1" x14ac:dyDescent="0.2"/>
    <row r="61" ht="13.15" customHeight="1" x14ac:dyDescent="0.2"/>
    <row r="62" ht="13.15" customHeight="1" x14ac:dyDescent="0.2"/>
    <row r="63" ht="13.15" customHeight="1" x14ac:dyDescent="0.2"/>
  </sheetData>
  <mergeCells count="32">
    <mergeCell ref="A44:G44"/>
    <mergeCell ref="A45:B45"/>
    <mergeCell ref="B33:C33"/>
    <mergeCell ref="B34:C34"/>
    <mergeCell ref="B35:C35"/>
    <mergeCell ref="A37:E37"/>
    <mergeCell ref="A39:G39"/>
    <mergeCell ref="A41:G42"/>
    <mergeCell ref="B26:C26"/>
    <mergeCell ref="B27:C27"/>
    <mergeCell ref="B28:C28"/>
    <mergeCell ref="B29:C29"/>
    <mergeCell ref="B30:C30"/>
    <mergeCell ref="B31:C31"/>
    <mergeCell ref="B20:C20"/>
    <mergeCell ref="B21:C21"/>
    <mergeCell ref="B22:C22"/>
    <mergeCell ref="B23:C23"/>
    <mergeCell ref="B24:C24"/>
    <mergeCell ref="B25:C25"/>
    <mergeCell ref="B13:C13"/>
    <mergeCell ref="B14:C14"/>
    <mergeCell ref="B15:C15"/>
    <mergeCell ref="B16:C16"/>
    <mergeCell ref="B17:C17"/>
    <mergeCell ref="B19:C19"/>
    <mergeCell ref="A1:G1"/>
    <mergeCell ref="A6:G6"/>
    <mergeCell ref="B9:D9"/>
    <mergeCell ref="B10:C10"/>
    <mergeCell ref="B11:C11"/>
    <mergeCell ref="B12:C12"/>
  </mergeCells>
  <hyperlinks>
    <hyperlink ref="A41:E42" r:id="rId1" display="Das Glossar enthält Erläuterungen zu allen statistisch relevanten Begriffen, die in den verschiedenen Produkten der Statistik der BA verwendung finden." xr:uid="{27F68CB8-6B72-42F8-A1FB-C3527A5382BF}"/>
    <hyperlink ref="A41:G42" r:id="rId2" display="Das Glossar enthält Erläuterungen zu allen statistisch relevanten Begriffen, die in den verschiedenen Produkten der Statistik der BA Verwendung finden." xr:uid="{C4F3450F-586A-467F-A283-8BA62F823AB4}"/>
    <hyperlink ref="A45:B45" r:id="rId3" display="Abkürzungsverzeichnis" xr:uid="{0F7412D6-3DB4-460A-86C0-20C8473EFF4B}"/>
    <hyperlink ref="C45" r:id="rId4" xr:uid="{7A0C7686-6CC0-4825-8FE5-5B1DA981E265}"/>
    <hyperlink ref="A39:G39" r:id="rId5" display="Die Qualitätsberichte der Statistik erläutern die Entstehung und Aussagekraft der jeweiligen Fachstatistik." xr:uid="{DFC3CBD7-CFA4-4A15-801D-F49BCF987D3C}"/>
    <hyperlink ref="B9:D9" r:id="rId6" display="Arbeitsuche, Arbeitslosigkeit und Unterbeschäftigung" xr:uid="{2BBC06BE-EA0D-444E-A37F-42DED2943D93}"/>
    <hyperlink ref="B10:C10" r:id="rId7" display="Ausbildungsmarkt" xr:uid="{6C2033E8-FA6D-46ED-925B-4AC755BBEA7C}"/>
    <hyperlink ref="B11:C11" r:id="rId8" display="Beschäftigung" xr:uid="{5BD64D08-A8C8-4221-BEF4-019147B9188B}"/>
    <hyperlink ref="B12:C12" r:id="rId9" display="Einnahmen/Ausgaben" xr:uid="{C0D2C0C0-34B9-4586-A8ED-628FB3250DA4}"/>
    <hyperlink ref="B13:C13" r:id="rId10" display="Förderung und berufliche Rehabilitation" xr:uid="{E40955CE-B12A-4DDC-B0D3-03DD117A1A68}"/>
    <hyperlink ref="B14:C14" r:id="rId11" display="Gemeldete Arbeitsstellen" xr:uid="{07713547-1AAC-4EC6-9E6F-C2A595D2B88B}"/>
    <hyperlink ref="B15:C15" r:id="rId12" display="Grundsicherung für Arbeitsuchende (SGB II)" xr:uid="{B3410DFC-C71E-4D2D-BB84-5A57D74E17E9}"/>
    <hyperlink ref="B16:C16" r:id="rId13" display="Leistungen SGB III" xr:uid="{DE1772D6-C744-4A8B-A65D-595C2B8C2E1F}"/>
    <hyperlink ref="B19:C19" r:id="rId14" display="Berufe" xr:uid="{2C82106D-4039-4319-880C-555E8BDCE445}"/>
    <hyperlink ref="B20:C20" r:id="rId15" display="Bildung" xr:uid="{E6AF7F8C-A209-457F-8F03-A8199DFB49E2}"/>
    <hyperlink ref="B21:C21" r:id="rId16" display="Demografie" xr:uid="{BE129861-BCB2-422C-913C-DE0668D1EC5C}"/>
    <hyperlink ref="B22:C22" r:id="rId17" display="Eingliederungsbilanzen" xr:uid="{D583FE02-7E2C-4571-B7C3-BD5F43F2405D}"/>
    <hyperlink ref="B23:C23" r:id="rId18" display="Entgelt" xr:uid="{6F41BDB7-BC26-4D4A-BA29-2B091B09066E}"/>
    <hyperlink ref="B24:C24" r:id="rId19" display="Fachkräftebedarf" xr:uid="{88ABD9BE-159D-448C-A486-39CE1467464C}"/>
    <hyperlink ref="B25:C25" r:id="rId20" display="Familien und Kinder" xr:uid="{07A34B7C-78F3-439A-A2EF-9A9A4248349E}"/>
    <hyperlink ref="B26:C26" r:id="rId21" display="Frauen und Männer" xr:uid="{21B680B2-9D18-4EB6-BE7D-B83E9E6DA078}"/>
    <hyperlink ref="B28:C28" r:id="rId22" display="Langzeitarbeitslosigkeit" xr:uid="{6122E647-9853-4670-A2D4-9E53A4128B43}"/>
    <hyperlink ref="B29:C29" r:id="rId23" display="Menschen mit Behinderungen" xr:uid="{FA44777D-A6E2-4F20-AF6B-9B37F7AC4568}"/>
    <hyperlink ref="B30:C30" r:id="rId24" display="Migration" xr:uid="{3A068C63-0880-4ECE-AEE9-C4313582C463}"/>
    <hyperlink ref="B31:C31" r:id="rId25" display="Regionale Mobilität" xr:uid="{99F1D6BE-52A5-4B49-A490-C2DC605D4590}"/>
    <hyperlink ref="B34:C34" r:id="rId26" display="Wirtschaftszweige" xr:uid="{63B7B079-C26B-4AC1-B484-A8FDD25D1056}"/>
    <hyperlink ref="B35:C35" r:id="rId27" display="Zeitarbeit" xr:uid="{9224858B-0F9A-46C4-B69A-6398BD3A725E}"/>
    <hyperlink ref="A27" r:id="rId28" tooltip="Jüngere" display="https://statistik.arbeitsagentur.de/DE/Navigation/Statistiken/Themen-im-Fokus/Juengere/Juengere-Nav.html?mtm_campaign=Bericht" xr:uid="{6352EE5B-67FE-4A05-8A38-765C0F6821E4}"/>
    <hyperlink ref="B27:C27" r:id="rId29" display="Jüngere" xr:uid="{A06C3ECD-BE14-415E-984A-0460ED990C33}"/>
    <hyperlink ref="B33:C33" r:id="rId30" display="Ukraine-Krieg" xr:uid="{9C197342-9963-428B-9DA7-9E057285E790}"/>
    <hyperlink ref="A37:E37" r:id="rId31" display="Die Methodischen Hinweise der Statistik bieten ergänzende Informationen." xr:uid="{0436958E-AEE2-4B1E-A6E5-519095FAD0FD}"/>
    <hyperlink ref="B32" r:id="rId32" xr:uid="{7A7AAF1A-9778-4DFA-9715-4197322412A3}"/>
  </hyperlinks>
  <printOptions horizontalCentered="1"/>
  <pageMargins left="0.70866141732283472" right="0.39370078740157483" top="0.39370078740157483" bottom="0.59055118110236227" header="0.39370078740157483" footer="0.39370078740157483"/>
  <pageSetup paperSize="9" fitToWidth="0" orientation="portrait" r:id="rId33"/>
  <headerFooter alignWithMargins="0"/>
  <drawing r:id="rId3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692F38-1C46-4A9A-905E-C083CCB98AA6}">
  <sheetPr codeName="Tabelle13">
    <pageSetUpPr autoPageBreaks="0"/>
  </sheetPr>
  <dimension ref="A1:G62"/>
  <sheetViews>
    <sheetView showGridLines="0" zoomScaleNormal="100" workbookViewId="0"/>
  </sheetViews>
  <sheetFormatPr baseColWidth="10" defaultColWidth="11.140625" defaultRowHeight="16.5" customHeight="1" x14ac:dyDescent="0.2"/>
  <cols>
    <col min="1" max="1" width="4.42578125" style="14" customWidth="1"/>
    <col min="2" max="4" width="15.140625" style="14" customWidth="1"/>
    <col min="5" max="5" width="6.42578125" style="14" customWidth="1"/>
    <col min="6" max="6" width="20.7109375" style="14" customWidth="1"/>
    <col min="7" max="7" width="13.28515625" style="15" customWidth="1"/>
    <col min="8" max="16384" width="11.140625" style="14"/>
  </cols>
  <sheetData>
    <row r="1" spans="1:7" s="13" customFormat="1" ht="33.75" customHeight="1" x14ac:dyDescent="0.2">
      <c r="A1" s="10"/>
      <c r="B1" s="11"/>
      <c r="C1" s="11"/>
      <c r="D1" s="11"/>
      <c r="E1" s="11"/>
      <c r="F1" s="11"/>
      <c r="G1" s="12" t="s">
        <v>38</v>
      </c>
    </row>
    <row r="2" spans="1:7" ht="12.75" customHeight="1" x14ac:dyDescent="0.2"/>
    <row r="3" spans="1:7" ht="12.75" x14ac:dyDescent="0.2"/>
    <row r="4" spans="1:7" ht="15.75" x14ac:dyDescent="0.25">
      <c r="A4" s="16" t="s">
        <v>39</v>
      </c>
      <c r="C4" s="16"/>
      <c r="D4" s="16"/>
      <c r="E4" s="16"/>
      <c r="F4" s="16"/>
    </row>
    <row r="5" spans="1:7" ht="12.75" x14ac:dyDescent="0.2"/>
    <row r="6" spans="1:7" ht="12.75" x14ac:dyDescent="0.2"/>
    <row r="7" spans="1:7" ht="15" x14ac:dyDescent="0.25">
      <c r="A7" s="17" t="s">
        <v>5</v>
      </c>
      <c r="C7" s="18"/>
      <c r="D7" s="18"/>
      <c r="E7" s="18"/>
      <c r="F7" s="18"/>
    </row>
    <row r="8" spans="1:7" ht="15" customHeight="1" x14ac:dyDescent="0.2">
      <c r="A8" s="15" t="s">
        <v>7</v>
      </c>
      <c r="C8" s="19"/>
      <c r="D8" s="19"/>
      <c r="E8" s="19"/>
      <c r="F8" s="19"/>
    </row>
    <row r="9" spans="1:7" ht="15" customHeight="1" x14ac:dyDescent="0.2">
      <c r="A9" s="19" t="s">
        <v>40</v>
      </c>
      <c r="C9" s="19"/>
      <c r="D9" s="19"/>
      <c r="E9" s="19"/>
      <c r="F9" s="19"/>
    </row>
    <row r="10" spans="1:7" ht="15" customHeight="1" x14ac:dyDescent="0.2"/>
    <row r="11" spans="1:7" ht="15" customHeight="1" x14ac:dyDescent="0.2">
      <c r="A11" s="17"/>
    </row>
    <row r="12" spans="1:7" s="15" customFormat="1" ht="15" customHeight="1" x14ac:dyDescent="0.2">
      <c r="A12" s="17" t="s">
        <v>41</v>
      </c>
      <c r="B12" s="17"/>
      <c r="C12" s="17"/>
      <c r="D12" s="17"/>
      <c r="E12" s="17"/>
    </row>
    <row r="13" spans="1:7" s="15" customFormat="1" ht="15" customHeight="1" x14ac:dyDescent="0.2">
      <c r="A13" s="15" t="s">
        <v>42</v>
      </c>
      <c r="F13" s="20"/>
    </row>
    <row r="14" spans="1:7" s="15" customFormat="1" ht="15" customHeight="1" x14ac:dyDescent="0.2">
      <c r="B14" s="15" t="s">
        <v>43</v>
      </c>
      <c r="F14" s="20"/>
      <c r="G14" s="21" t="s">
        <v>44</v>
      </c>
    </row>
    <row r="15" spans="1:7" s="15" customFormat="1" ht="15" customHeight="1" x14ac:dyDescent="0.2">
      <c r="A15" s="15" t="s">
        <v>45</v>
      </c>
      <c r="F15" s="20"/>
    </row>
    <row r="16" spans="1:7" s="15" customFormat="1" ht="15" customHeight="1" x14ac:dyDescent="0.2">
      <c r="B16" s="15" t="s">
        <v>46</v>
      </c>
      <c r="F16" s="20"/>
    </row>
    <row r="17" spans="1:7" s="15" customFormat="1" ht="15" customHeight="1" x14ac:dyDescent="0.2">
      <c r="B17" s="15" t="s">
        <v>47</v>
      </c>
      <c r="F17" s="20"/>
      <c r="G17" s="21" t="s">
        <v>48</v>
      </c>
    </row>
    <row r="18" spans="1:7" s="15" customFormat="1" ht="15" customHeight="1" x14ac:dyDescent="0.2">
      <c r="F18" s="20"/>
    </row>
    <row r="19" spans="1:7" s="15" customFormat="1" ht="15" customHeight="1" x14ac:dyDescent="0.2">
      <c r="A19" s="17" t="s">
        <v>49</v>
      </c>
      <c r="F19" s="20"/>
    </row>
    <row r="20" spans="1:7" s="15" customFormat="1" ht="15" customHeight="1" x14ac:dyDescent="0.2">
      <c r="B20" s="15" t="s">
        <v>50</v>
      </c>
      <c r="F20" s="20"/>
      <c r="G20" s="21" t="s">
        <v>51</v>
      </c>
    </row>
    <row r="21" spans="1:7" s="15" customFormat="1" ht="15" customHeight="1" x14ac:dyDescent="0.2">
      <c r="B21" s="15" t="s">
        <v>43</v>
      </c>
      <c r="F21" s="20"/>
      <c r="G21" s="21" t="s">
        <v>52</v>
      </c>
    </row>
    <row r="22" spans="1:7" s="15" customFormat="1" ht="15" customHeight="1" x14ac:dyDescent="0.2">
      <c r="B22" s="15" t="s">
        <v>53</v>
      </c>
      <c r="F22" s="20"/>
      <c r="G22" s="21" t="s">
        <v>54</v>
      </c>
    </row>
    <row r="23" spans="1:7" s="15" customFormat="1" ht="15" customHeight="1" x14ac:dyDescent="0.2">
      <c r="B23" s="15" t="s">
        <v>55</v>
      </c>
      <c r="F23" s="20"/>
      <c r="G23" s="21" t="s">
        <v>56</v>
      </c>
    </row>
    <row r="24" spans="1:7" s="15" customFormat="1" ht="15" customHeight="1" x14ac:dyDescent="0.2">
      <c r="F24" s="20"/>
    </row>
    <row r="25" spans="1:7" s="15" customFormat="1" ht="15" customHeight="1" x14ac:dyDescent="0.2">
      <c r="A25" s="17" t="s">
        <v>57</v>
      </c>
      <c r="F25" s="20"/>
    </row>
    <row r="26" spans="1:7" s="15" customFormat="1" ht="15" customHeight="1" x14ac:dyDescent="0.2">
      <c r="B26" s="15" t="s">
        <v>50</v>
      </c>
      <c r="F26" s="20"/>
      <c r="G26" s="21" t="s">
        <v>58</v>
      </c>
    </row>
    <row r="27" spans="1:7" s="15" customFormat="1" ht="15" customHeight="1" x14ac:dyDescent="0.2">
      <c r="B27" s="15" t="s">
        <v>43</v>
      </c>
      <c r="F27" s="20"/>
      <c r="G27" s="21" t="s">
        <v>59</v>
      </c>
    </row>
    <row r="28" spans="1:7" s="15" customFormat="1" ht="15" customHeight="1" x14ac:dyDescent="0.2">
      <c r="B28" s="15" t="s">
        <v>53</v>
      </c>
      <c r="F28" s="20"/>
      <c r="G28" s="21" t="s">
        <v>60</v>
      </c>
    </row>
    <row r="29" spans="1:7" s="15" customFormat="1" ht="15" customHeight="1" x14ac:dyDescent="0.2">
      <c r="A29" s="15" t="s">
        <v>61</v>
      </c>
      <c r="B29" s="15" t="s">
        <v>55</v>
      </c>
      <c r="F29" s="20"/>
      <c r="G29" s="21" t="s">
        <v>62</v>
      </c>
    </row>
    <row r="30" spans="1:7" s="15" customFormat="1" ht="15" customHeight="1" x14ac:dyDescent="0.2">
      <c r="F30" s="20"/>
    </row>
    <row r="31" spans="1:7" s="15" customFormat="1" ht="15" customHeight="1" x14ac:dyDescent="0.2">
      <c r="A31" s="17" t="s">
        <v>63</v>
      </c>
      <c r="F31" s="20"/>
    </row>
    <row r="32" spans="1:7" s="15" customFormat="1" ht="15" customHeight="1" x14ac:dyDescent="0.2">
      <c r="B32" s="15" t="s">
        <v>64</v>
      </c>
      <c r="F32" s="20"/>
      <c r="G32" s="21" t="s">
        <v>65</v>
      </c>
    </row>
    <row r="33" spans="1:7" s="15" customFormat="1" ht="15" customHeight="1" x14ac:dyDescent="0.2">
      <c r="B33" s="15" t="s">
        <v>53</v>
      </c>
      <c r="F33" s="20"/>
      <c r="G33" s="21" t="s">
        <v>66</v>
      </c>
    </row>
    <row r="34" spans="1:7" s="15" customFormat="1" ht="15" customHeight="1" x14ac:dyDescent="0.2">
      <c r="B34" s="15" t="s">
        <v>55</v>
      </c>
      <c r="F34" s="20"/>
      <c r="G34" s="21" t="s">
        <v>67</v>
      </c>
    </row>
    <row r="35" spans="1:7" s="15" customFormat="1" ht="15" customHeight="1" x14ac:dyDescent="0.2">
      <c r="F35" s="20"/>
    </row>
    <row r="36" spans="1:7" s="15" customFormat="1" ht="15" customHeight="1" x14ac:dyDescent="0.2">
      <c r="A36" s="17" t="s">
        <v>68</v>
      </c>
      <c r="F36" s="20"/>
    </row>
    <row r="37" spans="1:7" s="15" customFormat="1" ht="15" customHeight="1" x14ac:dyDescent="0.2">
      <c r="B37" s="15" t="s">
        <v>53</v>
      </c>
      <c r="F37" s="20"/>
      <c r="G37" s="21" t="s">
        <v>69</v>
      </c>
    </row>
    <row r="38" spans="1:7" s="15" customFormat="1" ht="15" customHeight="1" x14ac:dyDescent="0.2">
      <c r="B38" s="15" t="s">
        <v>55</v>
      </c>
      <c r="F38" s="20"/>
      <c r="G38" s="21" t="s">
        <v>70</v>
      </c>
    </row>
    <row r="39" spans="1:7" s="15" customFormat="1" ht="15" customHeight="1" x14ac:dyDescent="0.2">
      <c r="F39" s="20"/>
    </row>
    <row r="40" spans="1:7" s="15" customFormat="1" ht="15" customHeight="1" x14ac:dyDescent="0.2">
      <c r="A40" s="17" t="s">
        <v>71</v>
      </c>
      <c r="F40" s="20"/>
    </row>
    <row r="41" spans="1:7" s="15" customFormat="1" ht="32.25" customHeight="1" x14ac:dyDescent="0.2">
      <c r="B41" s="22" t="s">
        <v>72</v>
      </c>
      <c r="C41" s="22"/>
      <c r="D41" s="22"/>
      <c r="E41" s="22"/>
      <c r="F41" s="22"/>
      <c r="G41" s="21" t="s">
        <v>73</v>
      </c>
    </row>
    <row r="42" spans="1:7" s="15" customFormat="1" ht="15" customHeight="1" x14ac:dyDescent="0.2">
      <c r="F42" s="20"/>
    </row>
    <row r="43" spans="1:7" s="15" customFormat="1" ht="15" customHeight="1" x14ac:dyDescent="0.2">
      <c r="A43" s="17" t="s">
        <v>74</v>
      </c>
      <c r="F43" s="20"/>
      <c r="G43" s="21"/>
    </row>
    <row r="44" spans="1:7" s="15" customFormat="1" ht="12.75" x14ac:dyDescent="0.2">
      <c r="A44" s="19"/>
      <c r="B44" s="19"/>
      <c r="C44" s="19"/>
      <c r="D44" s="19"/>
      <c r="E44" s="19"/>
      <c r="F44" s="19"/>
    </row>
    <row r="45" spans="1:7" s="15" customFormat="1" ht="12.75" x14ac:dyDescent="0.2">
      <c r="B45" s="19" t="s">
        <v>75</v>
      </c>
      <c r="C45" s="19"/>
      <c r="D45" s="19"/>
      <c r="E45" s="19"/>
      <c r="F45" s="23"/>
      <c r="G45" s="20" t="s">
        <v>76</v>
      </c>
    </row>
    <row r="46" spans="1:7" s="15" customFormat="1" ht="12.75" x14ac:dyDescent="0.2">
      <c r="B46" s="19" t="s">
        <v>77</v>
      </c>
      <c r="C46" s="19"/>
      <c r="D46" s="19"/>
      <c r="E46" s="19"/>
      <c r="F46" s="23"/>
      <c r="G46" s="20" t="s">
        <v>78</v>
      </c>
    </row>
    <row r="47" spans="1:7" s="15" customFormat="1" ht="12.75" x14ac:dyDescent="0.2">
      <c r="B47" s="19" t="s">
        <v>79</v>
      </c>
      <c r="C47" s="19"/>
      <c r="D47" s="19"/>
      <c r="E47" s="19"/>
      <c r="F47" s="23"/>
      <c r="G47" s="20" t="s">
        <v>80</v>
      </c>
    </row>
    <row r="48" spans="1:7" s="15" customFormat="1" ht="12.75" x14ac:dyDescent="0.2">
      <c r="B48" s="19" t="s">
        <v>81</v>
      </c>
      <c r="C48" s="19"/>
      <c r="D48" s="19"/>
      <c r="E48" s="19"/>
      <c r="F48" s="23"/>
      <c r="G48" s="20" t="s">
        <v>82</v>
      </c>
    </row>
    <row r="49" spans="1:7" s="15" customFormat="1" ht="12.75" x14ac:dyDescent="0.2">
      <c r="B49" s="19"/>
      <c r="C49" s="19"/>
      <c r="D49" s="19"/>
      <c r="E49" s="19"/>
      <c r="F49" s="19"/>
      <c r="G49" s="21"/>
    </row>
    <row r="50" spans="1:7" s="15" customFormat="1" ht="12.75" x14ac:dyDescent="0.2">
      <c r="B50" s="19"/>
      <c r="D50" s="24"/>
      <c r="E50" s="24"/>
      <c r="F50" s="24"/>
    </row>
    <row r="51" spans="1:7" s="15" customFormat="1" ht="12.75" x14ac:dyDescent="0.2">
      <c r="B51" s="19"/>
      <c r="C51" s="25"/>
      <c r="D51" s="25"/>
      <c r="E51" s="25"/>
      <c r="F51" s="25"/>
    </row>
    <row r="52" spans="1:7" s="15" customFormat="1" ht="12.75" x14ac:dyDescent="0.2">
      <c r="B52" s="19"/>
      <c r="C52" s="19"/>
      <c r="D52" s="19"/>
      <c r="E52" s="19"/>
      <c r="F52" s="19"/>
    </row>
    <row r="53" spans="1:7" s="15" customFormat="1" ht="12.75" x14ac:dyDescent="0.2">
      <c r="B53" s="19"/>
      <c r="C53" s="19"/>
      <c r="D53" s="19"/>
      <c r="E53" s="19"/>
      <c r="F53" s="19"/>
    </row>
    <row r="54" spans="1:7" s="15" customFormat="1" ht="12.75" x14ac:dyDescent="0.2">
      <c r="B54" s="7"/>
      <c r="D54" s="26"/>
      <c r="E54" s="26"/>
      <c r="F54" s="26"/>
    </row>
    <row r="55" spans="1:7" ht="12.75" x14ac:dyDescent="0.2">
      <c r="A55" s="15"/>
      <c r="B55" s="27"/>
      <c r="C55" s="28"/>
      <c r="D55" s="28"/>
      <c r="E55" s="28"/>
      <c r="F55" s="28"/>
    </row>
    <row r="56" spans="1:7" ht="12.75" x14ac:dyDescent="0.2">
      <c r="A56" s="15"/>
      <c r="B56" s="29"/>
    </row>
    <row r="57" spans="1:7" ht="12.75" x14ac:dyDescent="0.2">
      <c r="A57" s="15"/>
    </row>
    <row r="58" spans="1:7" ht="12.75" x14ac:dyDescent="0.2">
      <c r="A58" s="15"/>
    </row>
    <row r="59" spans="1:7" ht="12.75" x14ac:dyDescent="0.2">
      <c r="A59" s="15"/>
      <c r="E59" s="30"/>
    </row>
    <row r="60" spans="1:7" ht="12.75" x14ac:dyDescent="0.2">
      <c r="B60" s="29"/>
    </row>
    <row r="61" spans="1:7" ht="12.75" x14ac:dyDescent="0.2">
      <c r="B61" s="31"/>
    </row>
    <row r="62" spans="1:7" ht="12.75" x14ac:dyDescent="0.2"/>
  </sheetData>
  <mergeCells count="1">
    <mergeCell ref="B41:F41"/>
  </mergeCells>
  <hyperlinks>
    <hyperlink ref="G14" location="'Tabelle 1'!A1" display="'Tabelle 1'!A1" xr:uid="{747DA808-95FC-4B68-836A-A3AFF8B571E2}"/>
    <hyperlink ref="G17" location="'Diagramm'!A1" display="'Diagramm'!A1" xr:uid="{1FA3370F-8BA3-4271-B5E0-210BFDC40424}"/>
    <hyperlink ref="G20" location="'Tabelle 2.1'!A1" display="'Tabelle 2.1'!A1" xr:uid="{41AD4A98-D2AE-4F8C-B3FF-D39D479B951C}"/>
    <hyperlink ref="G21" location="'Tabelle 2.2'!A1" display="'Tabelle 2.2'!A1" xr:uid="{5F79DE4F-D977-4DBB-827F-6901A86090FD}"/>
    <hyperlink ref="G22" location="'Tabelle 2.3'!A1" display="'Tabelle 2.3'!A1" xr:uid="{9A8F2860-234E-4463-876D-45F39AAA5158}"/>
    <hyperlink ref="G23" location="'Tabelle 2.4'!A1" display="'Tabelle 2.4'!A1" xr:uid="{A0DCF9E4-F546-4F88-8A4A-476B2C4E9729}"/>
    <hyperlink ref="G26" location="'Tabelle 3.1'!A1" display="'Tabelle 3.1'!A1" xr:uid="{E6844157-C40C-4741-9ADF-FB45617E422D}"/>
    <hyperlink ref="G27" location="'Tabelle 3.2'!A1" display="'Tabelle 3.2'!A1" xr:uid="{D75E5778-6AB4-48C5-87F2-201E28C2C3EC}"/>
    <hyperlink ref="G28" location="'Tabelle 3.3'!A1" display="'Tabelle 3.3'!A1" xr:uid="{B930AFDD-959B-4FCB-A839-CF382C0BC7E0}"/>
    <hyperlink ref="G29" location="'Tabelle 3.4'!A1" display="'Tabelle 3.4'!A1" xr:uid="{89B19711-677A-4ED4-A706-6957440ED8D4}"/>
    <hyperlink ref="G32" location="'Tabelle 4.1'!A1" display="'Tabelle 4.1'!A1" xr:uid="{FCE1924B-4238-4571-AC9D-C36F8E536FD5}"/>
    <hyperlink ref="G33" location="'Tabelle 4.2'!A1" display="'Tabelle 4.2'!A1" xr:uid="{18673C66-B8B0-4E7A-B3F6-505B7C0F8C08}"/>
    <hyperlink ref="G34" location="'Tabelle 4.3'!A1" display="'Tabelle 4.3'!A1" xr:uid="{0DBE0298-2A59-4FEB-ADAA-96895E0C7FB3}"/>
    <hyperlink ref="G37" location="'Tabelle 5.1'!A1" display="'Tabelle 5.1'!A1" xr:uid="{A02A4E43-1458-4047-B950-131D7EB2BEEE}"/>
    <hyperlink ref="G38" location="'Tabelle 5.2'!A1" display="'Tabelle 5.2'!A1" xr:uid="{85670332-DAEC-4550-9ECE-F5F7522BFE88}"/>
    <hyperlink ref="G41" location="'Tabelle 6'!A1" display="'Tabelle 6'!A1" xr:uid="{274AAFAB-D6B2-4273-99D4-6EC4F46E89A5}"/>
    <hyperlink ref="G45" location="'Hinweis - Berufsaggregate'!A1" display="Hinw Berufsagg" xr:uid="{8D6DD523-E0B5-4B4C-89B9-47F4028A3466}"/>
    <hyperlink ref="G46" location="Hinweis_Befristung!A1" display="Hinw Befristung" xr:uid="{022B5BAD-8C95-439D-ACBA-40353201603D}"/>
    <hyperlink ref="G47" location="Hinweis_beg_been_BV!A1" display="Hinw beg_been_BV" xr:uid="{E415FD5A-5CE1-4039-AE4F-76D2AAE84B6C}"/>
    <hyperlink ref="G48" location="Hinweise_SvB_GB!A1" display="Hinw SvB GB" xr:uid="{91E0D228-B963-40B0-800C-CF859399BF3D}"/>
  </hyperlinks>
  <printOptions horizontalCentered="1"/>
  <pageMargins left="0.25" right="0.25" top="0.75" bottom="0.75" header="0.3" footer="0.3"/>
  <pageSetup paperSize="9" scale="97" fitToHeight="0"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957315-6A7E-4293-BF78-F6DAE4C59751}">
  <sheetPr codeName="Tabelle1">
    <pageSetUpPr fitToPage="1"/>
  </sheetPr>
  <dimension ref="A1:O126"/>
  <sheetViews>
    <sheetView showGridLines="0" zoomScaleNormal="100" workbookViewId="0"/>
  </sheetViews>
  <sheetFormatPr baseColWidth="10" defaultColWidth="8.85546875" defaultRowHeight="15.95" customHeight="1" x14ac:dyDescent="0.2"/>
  <cols>
    <col min="1" max="1" width="3.7109375" style="53" customWidth="1"/>
    <col min="2" max="2" width="18.85546875" style="53" bestFit="1" customWidth="1"/>
    <col min="3" max="3" width="6.7109375" style="87" customWidth="1"/>
    <col min="4" max="9" width="9.7109375" style="120" customWidth="1"/>
    <col min="10" max="10" width="9.7109375" style="121" customWidth="1"/>
    <col min="11" max="11" width="9.7109375" style="53" customWidth="1"/>
    <col min="12" max="16384" width="8.85546875" style="53"/>
  </cols>
  <sheetData>
    <row r="1" spans="1:15" customFormat="1" ht="36.75" customHeight="1" x14ac:dyDescent="0.2">
      <c r="A1" s="32"/>
      <c r="B1" s="33"/>
      <c r="C1" s="33"/>
      <c r="D1" s="33"/>
      <c r="E1" s="33"/>
      <c r="F1" s="33"/>
      <c r="G1" s="33"/>
      <c r="H1" s="33"/>
      <c r="I1" s="33"/>
      <c r="J1" s="34" t="s">
        <v>38</v>
      </c>
    </row>
    <row r="2" spans="1:15" customFormat="1" ht="6.2" customHeight="1" x14ac:dyDescent="0.2">
      <c r="A2" s="35"/>
      <c r="B2" s="36"/>
      <c r="C2" s="36"/>
      <c r="D2" s="36"/>
      <c r="E2" s="36"/>
      <c r="F2" s="36"/>
      <c r="G2" s="36"/>
      <c r="H2" s="36"/>
      <c r="I2" s="36"/>
      <c r="J2" s="36"/>
    </row>
    <row r="3" spans="1:15" s="39" customFormat="1" ht="24.95" customHeight="1" x14ac:dyDescent="0.2">
      <c r="A3" s="37" t="s">
        <v>83</v>
      </c>
      <c r="B3" s="38"/>
      <c r="C3" s="38"/>
      <c r="D3" s="38"/>
      <c r="E3" s="38"/>
      <c r="F3" s="38"/>
      <c r="G3" s="38"/>
      <c r="H3" s="38"/>
      <c r="I3" s="38"/>
      <c r="J3" s="38"/>
    </row>
    <row r="4" spans="1:15" s="39" customFormat="1" ht="12" customHeight="1" x14ac:dyDescent="0.2">
      <c r="A4" s="40" t="s">
        <v>84</v>
      </c>
      <c r="B4" s="40"/>
      <c r="C4" s="40"/>
      <c r="D4" s="40"/>
      <c r="E4" s="40"/>
      <c r="F4" s="40"/>
      <c r="G4" s="40"/>
      <c r="H4" s="40"/>
      <c r="I4" s="40"/>
      <c r="J4" s="40"/>
    </row>
    <row r="5" spans="1:15" s="39" customFormat="1" ht="12" customHeight="1" x14ac:dyDescent="0.2">
      <c r="A5" s="41" t="s">
        <v>40</v>
      </c>
      <c r="B5" s="41"/>
      <c r="C5" s="41"/>
      <c r="D5" s="41"/>
      <c r="E5" s="42"/>
      <c r="F5" s="42"/>
      <c r="G5" s="42"/>
      <c r="H5" s="42"/>
      <c r="I5" s="42"/>
      <c r="J5" s="42"/>
    </row>
    <row r="6" spans="1:15" s="39" customFormat="1" ht="11.25" customHeight="1" x14ac:dyDescent="0.2">
      <c r="A6" s="43"/>
      <c r="B6" s="44"/>
      <c r="C6" s="44"/>
      <c r="D6" s="44"/>
      <c r="E6" s="44"/>
      <c r="F6" s="44"/>
      <c r="G6" s="44"/>
      <c r="H6" s="44"/>
      <c r="I6" s="44"/>
      <c r="J6" s="44"/>
    </row>
    <row r="7" spans="1:15" customFormat="1" ht="12" customHeight="1" x14ac:dyDescent="0.2">
      <c r="A7" s="45" t="s">
        <v>85</v>
      </c>
      <c r="B7" s="46"/>
      <c r="C7" s="47" t="s">
        <v>86</v>
      </c>
      <c r="D7" s="48" t="s">
        <v>87</v>
      </c>
      <c r="E7" s="49"/>
      <c r="F7" s="49"/>
      <c r="G7" s="49"/>
      <c r="H7" s="50"/>
      <c r="I7" s="51" t="s">
        <v>88</v>
      </c>
      <c r="J7" s="52"/>
      <c r="K7" s="53"/>
      <c r="L7" s="53"/>
      <c r="M7" s="53"/>
      <c r="N7" s="53"/>
      <c r="O7" s="53"/>
    </row>
    <row r="8" spans="1:15" ht="34.5" customHeight="1" x14ac:dyDescent="0.2">
      <c r="A8" s="54"/>
      <c r="B8" s="55"/>
      <c r="C8" s="56"/>
      <c r="D8" s="57" t="s">
        <v>89</v>
      </c>
      <c r="E8" s="57" t="s">
        <v>90</v>
      </c>
      <c r="F8" s="57" t="s">
        <v>91</v>
      </c>
      <c r="G8" s="57" t="s">
        <v>92</v>
      </c>
      <c r="H8" s="57" t="s">
        <v>93</v>
      </c>
      <c r="I8" s="58"/>
      <c r="J8" s="59"/>
    </row>
    <row r="9" spans="1:15" ht="12" customHeight="1" x14ac:dyDescent="0.2">
      <c r="A9" s="54"/>
      <c r="B9" s="55"/>
      <c r="C9" s="56"/>
      <c r="D9" s="60"/>
      <c r="E9" s="60"/>
      <c r="F9" s="60"/>
      <c r="G9" s="60"/>
      <c r="H9" s="60"/>
      <c r="I9" s="61" t="s">
        <v>94</v>
      </c>
      <c r="J9" s="62" t="s">
        <v>95</v>
      </c>
    </row>
    <row r="10" spans="1:15" ht="12" customHeight="1" x14ac:dyDescent="0.2">
      <c r="A10" s="63"/>
      <c r="B10" s="64"/>
      <c r="C10" s="65"/>
      <c r="D10" s="66">
        <v>1</v>
      </c>
      <c r="E10" s="66">
        <v>2</v>
      </c>
      <c r="F10" s="66">
        <v>3</v>
      </c>
      <c r="G10" s="66">
        <v>4</v>
      </c>
      <c r="H10" s="66">
        <v>5</v>
      </c>
      <c r="I10" s="66">
        <v>6</v>
      </c>
      <c r="J10" s="66">
        <v>7</v>
      </c>
      <c r="K10" s="67"/>
    </row>
    <row r="11" spans="1:15" ht="18" customHeight="1" x14ac:dyDescent="0.2">
      <c r="A11" s="68" t="s">
        <v>49</v>
      </c>
      <c r="B11" s="69"/>
      <c r="C11" s="70"/>
      <c r="D11" s="71"/>
      <c r="E11" s="72"/>
      <c r="F11" s="72"/>
      <c r="G11" s="72"/>
      <c r="H11" s="73"/>
      <c r="I11" s="74"/>
      <c r="J11" s="75"/>
    </row>
    <row r="12" spans="1:15" ht="13.5" customHeight="1" x14ac:dyDescent="0.2">
      <c r="A12" s="76" t="s">
        <v>96</v>
      </c>
      <c r="B12" s="77"/>
      <c r="C12" s="78">
        <v>100</v>
      </c>
      <c r="D12" s="79">
        <v>168724</v>
      </c>
      <c r="E12" s="79">
        <v>170669</v>
      </c>
      <c r="F12" s="79">
        <v>169000</v>
      </c>
      <c r="G12" s="79">
        <v>168742</v>
      </c>
      <c r="H12" s="79">
        <v>169152</v>
      </c>
      <c r="I12" s="80">
        <v>-428</v>
      </c>
      <c r="J12" s="81">
        <v>-0.25302686341278852</v>
      </c>
      <c r="N12" s="82"/>
    </row>
    <row r="13" spans="1:15" ht="13.5" customHeight="1" x14ac:dyDescent="0.2">
      <c r="A13" s="83" t="s">
        <v>97</v>
      </c>
      <c r="B13" s="84" t="s">
        <v>98</v>
      </c>
      <c r="C13" s="78">
        <v>52.20774756406913</v>
      </c>
      <c r="D13" s="79">
        <v>88087</v>
      </c>
      <c r="E13" s="79">
        <v>89584</v>
      </c>
      <c r="F13" s="79">
        <v>88585</v>
      </c>
      <c r="G13" s="79">
        <v>88329</v>
      </c>
      <c r="H13" s="79">
        <v>88559</v>
      </c>
      <c r="I13" s="80">
        <v>-472</v>
      </c>
      <c r="J13" s="81">
        <v>-0.53297801465689543</v>
      </c>
    </row>
    <row r="14" spans="1:15" ht="13.5" customHeight="1" x14ac:dyDescent="0.2">
      <c r="A14" s="85"/>
      <c r="B14" s="84" t="s">
        <v>99</v>
      </c>
      <c r="C14" s="78">
        <v>47.79225243593087</v>
      </c>
      <c r="D14" s="79">
        <v>80637</v>
      </c>
      <c r="E14" s="79">
        <v>81085</v>
      </c>
      <c r="F14" s="79">
        <v>80415</v>
      </c>
      <c r="G14" s="79">
        <v>80413</v>
      </c>
      <c r="H14" s="79">
        <v>80593</v>
      </c>
      <c r="I14" s="80">
        <v>44</v>
      </c>
      <c r="J14" s="81">
        <v>5.4595312247961984E-2</v>
      </c>
    </row>
    <row r="15" spans="1:15" ht="13.5" customHeight="1" x14ac:dyDescent="0.2">
      <c r="A15" s="83" t="s">
        <v>97</v>
      </c>
      <c r="B15" s="86" t="s">
        <v>100</v>
      </c>
      <c r="C15" s="78">
        <v>11.329745620065907</v>
      </c>
      <c r="D15" s="79">
        <v>19116</v>
      </c>
      <c r="E15" s="79">
        <v>19831</v>
      </c>
      <c r="F15" s="79">
        <v>18482</v>
      </c>
      <c r="G15" s="79">
        <v>18954</v>
      </c>
      <c r="H15" s="79">
        <v>19475</v>
      </c>
      <c r="I15" s="80">
        <v>-359</v>
      </c>
      <c r="J15" s="81">
        <v>-1.8433889602053914</v>
      </c>
    </row>
    <row r="16" spans="1:15" ht="13.5" customHeight="1" x14ac:dyDescent="0.2">
      <c r="A16" s="83"/>
      <c r="B16" s="86" t="s">
        <v>101</v>
      </c>
      <c r="C16" s="78">
        <v>63.220407292382824</v>
      </c>
      <c r="D16" s="79">
        <v>106668</v>
      </c>
      <c r="E16" s="79">
        <v>107697</v>
      </c>
      <c r="F16" s="79">
        <v>107550</v>
      </c>
      <c r="G16" s="79">
        <v>107275</v>
      </c>
      <c r="H16" s="79">
        <v>107121</v>
      </c>
      <c r="I16" s="80">
        <v>-453</v>
      </c>
      <c r="J16" s="81">
        <v>-0.42288626879883495</v>
      </c>
    </row>
    <row r="17" spans="1:10" ht="13.5" customHeight="1" x14ac:dyDescent="0.2">
      <c r="A17" s="83"/>
      <c r="B17" s="86" t="s">
        <v>102</v>
      </c>
      <c r="C17" s="78">
        <v>23.433536426353097</v>
      </c>
      <c r="D17" s="79">
        <v>39538</v>
      </c>
      <c r="E17" s="79">
        <v>39878</v>
      </c>
      <c r="F17" s="79">
        <v>39832</v>
      </c>
      <c r="G17" s="79">
        <v>39504</v>
      </c>
      <c r="H17" s="79">
        <v>39666</v>
      </c>
      <c r="I17" s="80">
        <v>-128</v>
      </c>
      <c r="J17" s="81">
        <v>-0.3226944990672112</v>
      </c>
    </row>
    <row r="18" spans="1:10" ht="13.5" customHeight="1" x14ac:dyDescent="0.2">
      <c r="A18" s="85"/>
      <c r="B18" s="86" t="s">
        <v>103</v>
      </c>
      <c r="C18" s="78">
        <v>2.0163106611981698</v>
      </c>
      <c r="D18" s="79">
        <v>3402</v>
      </c>
      <c r="E18" s="79">
        <v>3263</v>
      </c>
      <c r="F18" s="79">
        <v>3136</v>
      </c>
      <c r="G18" s="79">
        <v>3009</v>
      </c>
      <c r="H18" s="79">
        <v>2890</v>
      </c>
      <c r="I18" s="80">
        <v>512</v>
      </c>
      <c r="J18" s="81">
        <v>17.716262975778548</v>
      </c>
    </row>
    <row r="19" spans="1:10" ht="13.5" customHeight="1" x14ac:dyDescent="0.2">
      <c r="A19" s="85"/>
      <c r="B19" s="86" t="s">
        <v>104</v>
      </c>
      <c r="C19" s="78">
        <v>0.86294777269386691</v>
      </c>
      <c r="D19" s="79">
        <v>1456</v>
      </c>
      <c r="E19" s="79">
        <v>1419</v>
      </c>
      <c r="F19" s="79">
        <v>1357</v>
      </c>
      <c r="G19" s="79">
        <v>1326</v>
      </c>
      <c r="H19" s="79">
        <v>1143</v>
      </c>
      <c r="I19" s="80">
        <v>313</v>
      </c>
      <c r="J19" s="81">
        <v>27.384076990376204</v>
      </c>
    </row>
    <row r="20" spans="1:10" ht="13.5" customHeight="1" x14ac:dyDescent="0.2">
      <c r="A20" s="83" t="s">
        <v>105</v>
      </c>
      <c r="B20" s="87" t="s">
        <v>106</v>
      </c>
      <c r="C20" s="78">
        <v>67.148123562741517</v>
      </c>
      <c r="D20" s="79">
        <v>113295</v>
      </c>
      <c r="E20" s="79">
        <v>115158</v>
      </c>
      <c r="F20" s="79">
        <v>113947</v>
      </c>
      <c r="G20" s="79">
        <v>114144</v>
      </c>
      <c r="H20" s="79">
        <v>114836</v>
      </c>
      <c r="I20" s="80">
        <v>-1541</v>
      </c>
      <c r="J20" s="81">
        <v>-1.3419136856038176</v>
      </c>
    </row>
    <row r="21" spans="1:10" ht="13.5" customHeight="1" x14ac:dyDescent="0.2">
      <c r="A21" s="85"/>
      <c r="B21" s="87" t="s">
        <v>107</v>
      </c>
      <c r="C21" s="78">
        <v>32.851876437258483</v>
      </c>
      <c r="D21" s="79">
        <v>55429</v>
      </c>
      <c r="E21" s="79">
        <v>55511</v>
      </c>
      <c r="F21" s="79">
        <v>55053</v>
      </c>
      <c r="G21" s="79">
        <v>54598</v>
      </c>
      <c r="H21" s="79">
        <v>54316</v>
      </c>
      <c r="I21" s="80">
        <v>1113</v>
      </c>
      <c r="J21" s="81">
        <v>2.0491199646512999</v>
      </c>
    </row>
    <row r="22" spans="1:10" ht="13.5" customHeight="1" x14ac:dyDescent="0.2">
      <c r="A22" s="83" t="s">
        <v>105</v>
      </c>
      <c r="B22" s="87" t="s">
        <v>108</v>
      </c>
      <c r="C22" s="78">
        <v>85.13193143832531</v>
      </c>
      <c r="D22" s="79">
        <v>143638</v>
      </c>
      <c r="E22" s="79">
        <v>144926</v>
      </c>
      <c r="F22" s="79">
        <v>143445</v>
      </c>
      <c r="G22" s="79">
        <v>143735</v>
      </c>
      <c r="H22" s="79">
        <v>144570</v>
      </c>
      <c r="I22" s="80">
        <v>-932</v>
      </c>
      <c r="J22" s="81">
        <v>-0.64467040188144153</v>
      </c>
    </row>
    <row r="23" spans="1:10" ht="13.5" customHeight="1" x14ac:dyDescent="0.2">
      <c r="A23" s="88"/>
      <c r="B23" s="89" t="s">
        <v>109</v>
      </c>
      <c r="C23" s="90">
        <v>14.868068561674688</v>
      </c>
      <c r="D23" s="79">
        <v>25086</v>
      </c>
      <c r="E23" s="79">
        <v>25743</v>
      </c>
      <c r="F23" s="79">
        <v>25555</v>
      </c>
      <c r="G23" s="79">
        <v>25007</v>
      </c>
      <c r="H23" s="79">
        <v>24582</v>
      </c>
      <c r="I23" s="80">
        <v>504</v>
      </c>
      <c r="J23" s="81">
        <v>2.0502806931901389</v>
      </c>
    </row>
    <row r="24" spans="1:10" ht="18" customHeight="1" x14ac:dyDescent="0.2">
      <c r="A24" s="91" t="s">
        <v>110</v>
      </c>
      <c r="B24" s="69"/>
      <c r="C24" s="92"/>
      <c r="D24" s="93"/>
      <c r="E24" s="94"/>
      <c r="F24" s="94"/>
      <c r="G24" s="94"/>
      <c r="H24" s="95"/>
      <c r="I24" s="96"/>
      <c r="J24" s="97"/>
    </row>
    <row r="25" spans="1:10" ht="15.75" customHeight="1" x14ac:dyDescent="0.2">
      <c r="A25" s="76" t="s">
        <v>111</v>
      </c>
      <c r="B25" s="77"/>
      <c r="C25" s="98"/>
      <c r="D25" s="99"/>
      <c r="E25" s="100"/>
      <c r="F25" s="100"/>
      <c r="G25" s="100"/>
      <c r="H25" s="101"/>
      <c r="I25" s="102"/>
      <c r="J25" s="103"/>
    </row>
    <row r="26" spans="1:10" ht="13.5" customHeight="1" x14ac:dyDescent="0.2">
      <c r="A26" s="76" t="s">
        <v>96</v>
      </c>
      <c r="B26" s="77"/>
      <c r="C26" s="78">
        <v>100</v>
      </c>
      <c r="D26" s="104">
        <v>43376</v>
      </c>
      <c r="E26" s="79">
        <v>43601</v>
      </c>
      <c r="F26" s="79">
        <v>43544</v>
      </c>
      <c r="G26" s="79">
        <v>42493</v>
      </c>
      <c r="H26" s="105">
        <v>42987</v>
      </c>
      <c r="I26" s="80">
        <v>389</v>
      </c>
      <c r="J26" s="81">
        <v>0.90492474469025519</v>
      </c>
    </row>
    <row r="27" spans="1:10" ht="13.5" customHeight="1" x14ac:dyDescent="0.2">
      <c r="A27" s="83" t="s">
        <v>97</v>
      </c>
      <c r="B27" s="84" t="s">
        <v>98</v>
      </c>
      <c r="C27" s="78">
        <v>41.95638140907414</v>
      </c>
      <c r="D27" s="80">
        <v>18199</v>
      </c>
      <c r="E27" s="79">
        <v>18334</v>
      </c>
      <c r="F27" s="79">
        <v>18221</v>
      </c>
      <c r="G27" s="79">
        <v>17730</v>
      </c>
      <c r="H27" s="105">
        <v>17880</v>
      </c>
      <c r="I27" s="80">
        <v>319</v>
      </c>
      <c r="J27" s="81">
        <v>1.7841163310961969</v>
      </c>
    </row>
    <row r="28" spans="1:10" ht="13.5" customHeight="1" x14ac:dyDescent="0.2">
      <c r="A28" s="85"/>
      <c r="B28" s="84" t="s">
        <v>99</v>
      </c>
      <c r="C28" s="78">
        <v>58.04361859092586</v>
      </c>
      <c r="D28" s="80">
        <v>25177</v>
      </c>
      <c r="E28" s="79">
        <v>25267</v>
      </c>
      <c r="F28" s="79">
        <v>25323</v>
      </c>
      <c r="G28" s="79">
        <v>24763</v>
      </c>
      <c r="H28" s="105">
        <v>25107</v>
      </c>
      <c r="I28" s="80">
        <v>70</v>
      </c>
      <c r="J28" s="81">
        <v>0.27880670729278689</v>
      </c>
    </row>
    <row r="29" spans="1:10" ht="13.5" customHeight="1" x14ac:dyDescent="0.2">
      <c r="A29" s="83" t="s">
        <v>97</v>
      </c>
      <c r="B29" s="86" t="s">
        <v>100</v>
      </c>
      <c r="C29" s="78">
        <v>14.298229435632608</v>
      </c>
      <c r="D29" s="80">
        <v>6202</v>
      </c>
      <c r="E29" s="79">
        <v>6242</v>
      </c>
      <c r="F29" s="79">
        <v>6361</v>
      </c>
      <c r="G29" s="79">
        <v>5979</v>
      </c>
      <c r="H29" s="105">
        <v>6103</v>
      </c>
      <c r="I29" s="80">
        <v>99</v>
      </c>
      <c r="J29" s="81">
        <v>1.622153039488776</v>
      </c>
    </row>
    <row r="30" spans="1:10" ht="13.5" customHeight="1" x14ac:dyDescent="0.2">
      <c r="A30" s="83"/>
      <c r="B30" s="86" t="s">
        <v>101</v>
      </c>
      <c r="C30" s="78">
        <v>46.825433419402437</v>
      </c>
      <c r="D30" s="80">
        <v>20311</v>
      </c>
      <c r="E30" s="79">
        <v>20467</v>
      </c>
      <c r="F30" s="79">
        <v>20424</v>
      </c>
      <c r="G30" s="79">
        <v>20033</v>
      </c>
      <c r="H30" s="105">
        <v>20271</v>
      </c>
      <c r="I30" s="80">
        <v>40</v>
      </c>
      <c r="J30" s="81">
        <v>0.19732622958906812</v>
      </c>
    </row>
    <row r="31" spans="1:10" ht="13.5" customHeight="1" x14ac:dyDescent="0.2">
      <c r="A31" s="83"/>
      <c r="B31" s="86" t="s">
        <v>102</v>
      </c>
      <c r="C31" s="78">
        <v>18.496403541128736</v>
      </c>
      <c r="D31" s="80">
        <v>8023</v>
      </c>
      <c r="E31" s="79">
        <v>8083</v>
      </c>
      <c r="F31" s="79">
        <v>8080</v>
      </c>
      <c r="G31" s="79">
        <v>8015</v>
      </c>
      <c r="H31" s="105">
        <v>8129</v>
      </c>
      <c r="I31" s="80">
        <v>-106</v>
      </c>
      <c r="J31" s="81">
        <v>-1.3039734284659861</v>
      </c>
    </row>
    <row r="32" spans="1:10" ht="13.5" customHeight="1" x14ac:dyDescent="0.2">
      <c r="A32" s="85"/>
      <c r="B32" s="86" t="s">
        <v>103</v>
      </c>
      <c r="C32" s="78">
        <v>20.379933603836221</v>
      </c>
      <c r="D32" s="80">
        <v>8840</v>
      </c>
      <c r="E32" s="79">
        <v>8809</v>
      </c>
      <c r="F32" s="79">
        <v>8679</v>
      </c>
      <c r="G32" s="79">
        <v>8466</v>
      </c>
      <c r="H32" s="105">
        <v>8484</v>
      </c>
      <c r="I32" s="80">
        <v>356</v>
      </c>
      <c r="J32" s="81">
        <v>4.1961338991041961</v>
      </c>
    </row>
    <row r="33" spans="1:10" ht="13.5" customHeight="1" x14ac:dyDescent="0.2">
      <c r="A33" s="85"/>
      <c r="B33" s="86" t="s">
        <v>104</v>
      </c>
      <c r="C33" s="78">
        <v>2.9486351899668017</v>
      </c>
      <c r="D33" s="80">
        <v>1279</v>
      </c>
      <c r="E33" s="79">
        <v>1304</v>
      </c>
      <c r="F33" s="79">
        <v>1303</v>
      </c>
      <c r="G33" s="79">
        <v>1299</v>
      </c>
      <c r="H33" s="105">
        <v>1090</v>
      </c>
      <c r="I33" s="80">
        <v>189</v>
      </c>
      <c r="J33" s="81">
        <v>17.339449541284402</v>
      </c>
    </row>
    <row r="34" spans="1:10" ht="13.5" customHeight="1" x14ac:dyDescent="0.2">
      <c r="A34" s="83" t="s">
        <v>105</v>
      </c>
      <c r="B34" s="87" t="s">
        <v>108</v>
      </c>
      <c r="C34" s="78">
        <v>88.945499815566208</v>
      </c>
      <c r="D34" s="80">
        <v>38581</v>
      </c>
      <c r="E34" s="79">
        <v>38814</v>
      </c>
      <c r="F34" s="79">
        <v>38702</v>
      </c>
      <c r="G34" s="79">
        <v>37804</v>
      </c>
      <c r="H34" s="105">
        <v>38295</v>
      </c>
      <c r="I34" s="80">
        <v>286</v>
      </c>
      <c r="J34" s="81">
        <v>0.74683379031205122</v>
      </c>
    </row>
    <row r="35" spans="1:10" ht="13.5" customHeight="1" x14ac:dyDescent="0.2">
      <c r="A35" s="83"/>
      <c r="B35" s="84" t="s">
        <v>109</v>
      </c>
      <c r="C35" s="78">
        <v>11.054500184433788</v>
      </c>
      <c r="D35" s="80">
        <v>4795</v>
      </c>
      <c r="E35" s="79">
        <v>4787</v>
      </c>
      <c r="F35" s="79">
        <v>4842</v>
      </c>
      <c r="G35" s="79">
        <v>4689</v>
      </c>
      <c r="H35" s="105">
        <v>4692</v>
      </c>
      <c r="I35" s="80">
        <v>103</v>
      </c>
      <c r="J35" s="81">
        <v>2.1952259164535382</v>
      </c>
    </row>
    <row r="36" spans="1:10" ht="18" customHeight="1" x14ac:dyDescent="0.2">
      <c r="A36" s="76" t="s">
        <v>112</v>
      </c>
      <c r="B36" s="77"/>
      <c r="C36" s="106"/>
      <c r="D36" s="99"/>
      <c r="E36" s="100"/>
      <c r="F36" s="100"/>
      <c r="G36" s="100"/>
      <c r="H36" s="101"/>
      <c r="I36" s="102"/>
      <c r="J36" s="103"/>
    </row>
    <row r="37" spans="1:10" ht="13.5" customHeight="1" x14ac:dyDescent="0.2">
      <c r="A37" s="76" t="s">
        <v>96</v>
      </c>
      <c r="B37" s="77"/>
      <c r="C37" s="78">
        <v>100</v>
      </c>
      <c r="D37" s="104">
        <v>21658</v>
      </c>
      <c r="E37" s="79">
        <v>21597</v>
      </c>
      <c r="F37" s="79">
        <v>21895</v>
      </c>
      <c r="G37" s="79">
        <v>21435</v>
      </c>
      <c r="H37" s="105">
        <v>21619</v>
      </c>
      <c r="I37" s="80">
        <v>39</v>
      </c>
      <c r="J37" s="81">
        <v>0.18039687312086591</v>
      </c>
    </row>
    <row r="38" spans="1:10" ht="13.5" customHeight="1" x14ac:dyDescent="0.2">
      <c r="A38" s="83" t="s">
        <v>97</v>
      </c>
      <c r="B38" s="84" t="s">
        <v>98</v>
      </c>
      <c r="C38" s="78">
        <v>39.675870348139256</v>
      </c>
      <c r="D38" s="80">
        <v>8593</v>
      </c>
      <c r="E38" s="79">
        <v>8584</v>
      </c>
      <c r="F38" s="79">
        <v>8673</v>
      </c>
      <c r="G38" s="79">
        <v>8479</v>
      </c>
      <c r="H38" s="105">
        <v>8513</v>
      </c>
      <c r="I38" s="80">
        <v>80</v>
      </c>
      <c r="J38" s="81">
        <v>0.93973922236579355</v>
      </c>
    </row>
    <row r="39" spans="1:10" ht="13.5" customHeight="1" x14ac:dyDescent="0.2">
      <c r="A39" s="85"/>
      <c r="B39" s="84" t="s">
        <v>99</v>
      </c>
      <c r="C39" s="78">
        <v>60.324129651860744</v>
      </c>
      <c r="D39" s="80">
        <v>13065</v>
      </c>
      <c r="E39" s="79">
        <v>13013</v>
      </c>
      <c r="F39" s="79">
        <v>13222</v>
      </c>
      <c r="G39" s="79">
        <v>12956</v>
      </c>
      <c r="H39" s="105">
        <v>13106</v>
      </c>
      <c r="I39" s="80">
        <v>-41</v>
      </c>
      <c r="J39" s="81">
        <v>-0.31283381657256221</v>
      </c>
    </row>
    <row r="40" spans="1:10" ht="13.5" customHeight="1" x14ac:dyDescent="0.2">
      <c r="A40" s="83" t="s">
        <v>97</v>
      </c>
      <c r="B40" s="86" t="s">
        <v>100</v>
      </c>
      <c r="C40" s="78">
        <v>17.254594145350449</v>
      </c>
      <c r="D40" s="80">
        <v>3737</v>
      </c>
      <c r="E40" s="79">
        <v>3710</v>
      </c>
      <c r="F40" s="79">
        <v>3959</v>
      </c>
      <c r="G40" s="79">
        <v>3604</v>
      </c>
      <c r="H40" s="105">
        <v>3573</v>
      </c>
      <c r="I40" s="80">
        <v>164</v>
      </c>
      <c r="J40" s="81">
        <v>4.5899804086202067</v>
      </c>
    </row>
    <row r="41" spans="1:10" ht="13.5" customHeight="1" x14ac:dyDescent="0.2">
      <c r="A41" s="83"/>
      <c r="B41" s="86" t="s">
        <v>101</v>
      </c>
      <c r="C41" s="78">
        <v>25.186997876073505</v>
      </c>
      <c r="D41" s="80">
        <v>5455</v>
      </c>
      <c r="E41" s="79">
        <v>5402</v>
      </c>
      <c r="F41" s="79">
        <v>5531</v>
      </c>
      <c r="G41" s="79">
        <v>5550</v>
      </c>
      <c r="H41" s="105">
        <v>5647</v>
      </c>
      <c r="I41" s="80">
        <v>-192</v>
      </c>
      <c r="J41" s="81">
        <v>-3.400035417035594</v>
      </c>
    </row>
    <row r="42" spans="1:10" ht="13.5" customHeight="1" x14ac:dyDescent="0.2">
      <c r="A42" s="83"/>
      <c r="B42" s="86" t="s">
        <v>102</v>
      </c>
      <c r="C42" s="78">
        <v>18.173423215440021</v>
      </c>
      <c r="D42" s="80">
        <v>3936</v>
      </c>
      <c r="E42" s="79">
        <v>3983</v>
      </c>
      <c r="F42" s="79">
        <v>4015</v>
      </c>
      <c r="G42" s="79">
        <v>4086</v>
      </c>
      <c r="H42" s="105">
        <v>4196</v>
      </c>
      <c r="I42" s="80">
        <v>-260</v>
      </c>
      <c r="J42" s="81">
        <v>-6.1963775023832222</v>
      </c>
    </row>
    <row r="43" spans="1:10" ht="13.5" customHeight="1" x14ac:dyDescent="0.2">
      <c r="A43" s="85"/>
      <c r="B43" s="86" t="s">
        <v>103</v>
      </c>
      <c r="C43" s="78">
        <v>39.384984763136025</v>
      </c>
      <c r="D43" s="80">
        <v>8530</v>
      </c>
      <c r="E43" s="79">
        <v>8502</v>
      </c>
      <c r="F43" s="79">
        <v>8390</v>
      </c>
      <c r="G43" s="79">
        <v>8195</v>
      </c>
      <c r="H43" s="105">
        <v>8203</v>
      </c>
      <c r="I43" s="80">
        <v>327</v>
      </c>
      <c r="J43" s="81">
        <v>3.9863464586127026</v>
      </c>
    </row>
    <row r="44" spans="1:10" ht="13.5" customHeight="1" x14ac:dyDescent="0.2">
      <c r="A44" s="85"/>
      <c r="B44" s="86" t="s">
        <v>104</v>
      </c>
      <c r="C44" s="78">
        <v>5.3282851602179333</v>
      </c>
      <c r="D44" s="80">
        <v>1154</v>
      </c>
      <c r="E44" s="79">
        <v>1180</v>
      </c>
      <c r="F44" s="79">
        <v>1193</v>
      </c>
      <c r="G44" s="79">
        <v>1199</v>
      </c>
      <c r="H44" s="105">
        <v>991</v>
      </c>
      <c r="I44" s="80">
        <v>163</v>
      </c>
      <c r="J44" s="81">
        <v>16.44803229061554</v>
      </c>
    </row>
    <row r="45" spans="1:10" ht="13.5" customHeight="1" x14ac:dyDescent="0.2">
      <c r="A45" s="83" t="s">
        <v>105</v>
      </c>
      <c r="B45" s="87" t="s">
        <v>108</v>
      </c>
      <c r="C45" s="78">
        <v>91.13953273617139</v>
      </c>
      <c r="D45" s="80">
        <v>19739</v>
      </c>
      <c r="E45" s="79">
        <v>19689</v>
      </c>
      <c r="F45" s="79">
        <v>19924</v>
      </c>
      <c r="G45" s="79">
        <v>19493</v>
      </c>
      <c r="H45" s="105">
        <v>19704</v>
      </c>
      <c r="I45" s="80">
        <v>35</v>
      </c>
      <c r="J45" s="81">
        <v>0.1776289078359724</v>
      </c>
    </row>
    <row r="46" spans="1:10" ht="13.5" customHeight="1" x14ac:dyDescent="0.2">
      <c r="A46" s="83"/>
      <c r="B46" s="84" t="s">
        <v>109</v>
      </c>
      <c r="C46" s="78">
        <v>8.8604672638286086</v>
      </c>
      <c r="D46" s="80">
        <v>1919</v>
      </c>
      <c r="E46" s="79">
        <v>1908</v>
      </c>
      <c r="F46" s="79">
        <v>1971</v>
      </c>
      <c r="G46" s="79">
        <v>1942</v>
      </c>
      <c r="H46" s="105">
        <v>1915</v>
      </c>
      <c r="I46" s="80">
        <v>4</v>
      </c>
      <c r="J46" s="81">
        <v>0.20887728459530025</v>
      </c>
    </row>
    <row r="47" spans="1:10" ht="18" customHeight="1" x14ac:dyDescent="0.2">
      <c r="A47" s="76" t="s">
        <v>113</v>
      </c>
      <c r="B47" s="77"/>
      <c r="C47" s="106"/>
      <c r="D47" s="99"/>
      <c r="E47" s="100"/>
      <c r="F47" s="100"/>
      <c r="G47" s="100"/>
      <c r="H47" s="101"/>
      <c r="I47" s="102"/>
      <c r="J47" s="103"/>
    </row>
    <row r="48" spans="1:10" ht="13.5" customHeight="1" x14ac:dyDescent="0.2">
      <c r="A48" s="76" t="s">
        <v>96</v>
      </c>
      <c r="B48" s="77"/>
      <c r="C48" s="78">
        <v>100</v>
      </c>
      <c r="D48" s="104">
        <v>21718</v>
      </c>
      <c r="E48" s="79">
        <v>22004</v>
      </c>
      <c r="F48" s="79">
        <v>21649</v>
      </c>
      <c r="G48" s="79">
        <v>21058</v>
      </c>
      <c r="H48" s="105">
        <v>21368</v>
      </c>
      <c r="I48" s="80">
        <v>350</v>
      </c>
      <c r="J48" s="81">
        <v>1.6379633096218644</v>
      </c>
    </row>
    <row r="49" spans="1:12" ht="13.5" customHeight="1" x14ac:dyDescent="0.2">
      <c r="A49" s="83" t="s">
        <v>97</v>
      </c>
      <c r="B49" s="84" t="s">
        <v>98</v>
      </c>
      <c r="C49" s="78">
        <v>44.23059213555576</v>
      </c>
      <c r="D49" s="80">
        <v>9606</v>
      </c>
      <c r="E49" s="79">
        <v>9750</v>
      </c>
      <c r="F49" s="79">
        <v>9548</v>
      </c>
      <c r="G49" s="79">
        <v>9251</v>
      </c>
      <c r="H49" s="105">
        <v>9367</v>
      </c>
      <c r="I49" s="80">
        <v>239</v>
      </c>
      <c r="J49" s="81">
        <v>2.5515106223977795</v>
      </c>
    </row>
    <row r="50" spans="1:12" ht="13.5" customHeight="1" x14ac:dyDescent="0.2">
      <c r="A50" s="85"/>
      <c r="B50" s="84" t="s">
        <v>99</v>
      </c>
      <c r="C50" s="78">
        <v>55.76940786444424</v>
      </c>
      <c r="D50" s="80">
        <v>12112</v>
      </c>
      <c r="E50" s="79">
        <v>12254</v>
      </c>
      <c r="F50" s="79">
        <v>12101</v>
      </c>
      <c r="G50" s="79">
        <v>11807</v>
      </c>
      <c r="H50" s="105">
        <v>12001</v>
      </c>
      <c r="I50" s="80">
        <v>111</v>
      </c>
      <c r="J50" s="81">
        <v>0.92492292308974255</v>
      </c>
    </row>
    <row r="51" spans="1:12" ht="13.5" customHeight="1" x14ac:dyDescent="0.2">
      <c r="A51" s="83" t="s">
        <v>97</v>
      </c>
      <c r="B51" s="86" t="s">
        <v>100</v>
      </c>
      <c r="C51" s="78">
        <v>11.350032231328852</v>
      </c>
      <c r="D51" s="80">
        <v>2465</v>
      </c>
      <c r="E51" s="79">
        <v>2532</v>
      </c>
      <c r="F51" s="79">
        <v>2402</v>
      </c>
      <c r="G51" s="79">
        <v>2375</v>
      </c>
      <c r="H51" s="105">
        <v>2530</v>
      </c>
      <c r="I51" s="80">
        <v>-65</v>
      </c>
      <c r="J51" s="81">
        <v>-2.5691699604743081</v>
      </c>
    </row>
    <row r="52" spans="1:12" ht="13.5" customHeight="1" x14ac:dyDescent="0.2">
      <c r="A52" s="83"/>
      <c r="B52" s="86" t="s">
        <v>101</v>
      </c>
      <c r="C52" s="78">
        <v>68.40408877428861</v>
      </c>
      <c r="D52" s="80">
        <v>14856</v>
      </c>
      <c r="E52" s="79">
        <v>15065</v>
      </c>
      <c r="F52" s="79">
        <v>14893</v>
      </c>
      <c r="G52" s="79">
        <v>14483</v>
      </c>
      <c r="H52" s="105">
        <v>14624</v>
      </c>
      <c r="I52" s="80">
        <v>232</v>
      </c>
      <c r="J52" s="81">
        <v>1.5864332603938731</v>
      </c>
    </row>
    <row r="53" spans="1:12" ht="13.5" customHeight="1" x14ac:dyDescent="0.2">
      <c r="A53" s="83"/>
      <c r="B53" s="86" t="s">
        <v>102</v>
      </c>
      <c r="C53" s="78">
        <v>18.818491573809744</v>
      </c>
      <c r="D53" s="80">
        <v>4087</v>
      </c>
      <c r="E53" s="79">
        <v>4100</v>
      </c>
      <c r="F53" s="79">
        <v>4065</v>
      </c>
      <c r="G53" s="79">
        <v>3929</v>
      </c>
      <c r="H53" s="105">
        <v>3933</v>
      </c>
      <c r="I53" s="80">
        <v>154</v>
      </c>
      <c r="J53" s="81">
        <v>3.9155860666158149</v>
      </c>
    </row>
    <row r="54" spans="1:12" ht="13.5" customHeight="1" x14ac:dyDescent="0.2">
      <c r="A54" s="85"/>
      <c r="B54" s="86" t="s">
        <v>103</v>
      </c>
      <c r="C54" s="78">
        <v>1.4273874205727968</v>
      </c>
      <c r="D54" s="80">
        <v>310</v>
      </c>
      <c r="E54" s="79">
        <v>307</v>
      </c>
      <c r="F54" s="79">
        <v>289</v>
      </c>
      <c r="G54" s="79">
        <v>271</v>
      </c>
      <c r="H54" s="105">
        <v>281</v>
      </c>
      <c r="I54" s="80">
        <v>29</v>
      </c>
      <c r="J54" s="81">
        <v>10.320284697508896</v>
      </c>
    </row>
    <row r="55" spans="1:12" ht="13.5" customHeight="1" x14ac:dyDescent="0.2">
      <c r="A55" s="85"/>
      <c r="B55" s="86" t="s">
        <v>104</v>
      </c>
      <c r="C55" s="78">
        <v>0.57555944377935353</v>
      </c>
      <c r="D55" s="80">
        <v>125</v>
      </c>
      <c r="E55" s="79">
        <v>124</v>
      </c>
      <c r="F55" s="79">
        <v>110</v>
      </c>
      <c r="G55" s="79">
        <v>100</v>
      </c>
      <c r="H55" s="105">
        <v>99</v>
      </c>
      <c r="I55" s="80">
        <v>26</v>
      </c>
      <c r="J55" s="81">
        <v>26.262626262626263</v>
      </c>
    </row>
    <row r="56" spans="1:12" ht="13.5" customHeight="1" x14ac:dyDescent="0.2">
      <c r="A56" s="83" t="s">
        <v>105</v>
      </c>
      <c r="B56" s="87" t="s">
        <v>108</v>
      </c>
      <c r="C56" s="78">
        <v>86.757528317524631</v>
      </c>
      <c r="D56" s="80">
        <v>18842</v>
      </c>
      <c r="E56" s="79">
        <v>19125</v>
      </c>
      <c r="F56" s="79">
        <v>18778</v>
      </c>
      <c r="G56" s="79">
        <v>18311</v>
      </c>
      <c r="H56" s="105">
        <v>18591</v>
      </c>
      <c r="I56" s="80">
        <v>251</v>
      </c>
      <c r="J56" s="81">
        <v>1.3501156473562477</v>
      </c>
    </row>
    <row r="57" spans="1:12" ht="13.5" customHeight="1" x14ac:dyDescent="0.2">
      <c r="A57" s="107"/>
      <c r="B57" s="89" t="s">
        <v>109</v>
      </c>
      <c r="C57" s="90">
        <v>13.242471682475365</v>
      </c>
      <c r="D57" s="108">
        <v>2876</v>
      </c>
      <c r="E57" s="109">
        <v>2879</v>
      </c>
      <c r="F57" s="109">
        <v>2871</v>
      </c>
      <c r="G57" s="109">
        <v>2747</v>
      </c>
      <c r="H57" s="110">
        <v>2777</v>
      </c>
      <c r="I57" s="108">
        <v>99</v>
      </c>
      <c r="J57" s="111">
        <v>3.5649981994958591</v>
      </c>
    </row>
    <row r="58" spans="1:12" s="112" customFormat="1" ht="11.25" customHeight="1" x14ac:dyDescent="0.15">
      <c r="B58" s="113"/>
      <c r="C58" s="113"/>
      <c r="D58" s="113"/>
      <c r="E58" s="113"/>
      <c r="F58" s="113"/>
      <c r="G58" s="113"/>
      <c r="H58" s="113"/>
      <c r="I58" s="113"/>
      <c r="J58" s="114" t="s">
        <v>35</v>
      </c>
      <c r="K58" s="113"/>
      <c r="L58" s="113"/>
    </row>
    <row r="59" spans="1:12" s="112" customFormat="1" ht="12.75" customHeight="1" x14ac:dyDescent="0.15">
      <c r="A59" s="113" t="s">
        <v>114</v>
      </c>
      <c r="D59" s="115"/>
      <c r="K59" s="113"/>
      <c r="L59" s="113"/>
    </row>
    <row r="60" spans="1:12" s="112" customFormat="1" ht="21" customHeight="1" x14ac:dyDescent="0.15">
      <c r="A60" s="116" t="s">
        <v>115</v>
      </c>
      <c r="B60" s="117"/>
      <c r="C60" s="117"/>
      <c r="D60" s="117"/>
      <c r="E60" s="117"/>
      <c r="F60" s="117"/>
      <c r="G60" s="117"/>
      <c r="H60" s="117"/>
      <c r="I60" s="117"/>
      <c r="J60" s="117"/>
      <c r="K60" s="113"/>
      <c r="L60" s="113"/>
    </row>
    <row r="61" spans="1:12" s="86" customFormat="1" ht="12.75" customHeight="1" x14ac:dyDescent="0.2">
      <c r="A61" s="116"/>
      <c r="B61" s="117"/>
      <c r="C61" s="117"/>
      <c r="D61" s="117"/>
      <c r="E61" s="117"/>
      <c r="F61" s="117"/>
      <c r="G61" s="117"/>
      <c r="H61" s="117"/>
      <c r="I61" s="117"/>
      <c r="J61" s="117"/>
      <c r="K61" s="113"/>
      <c r="L61" s="113"/>
    </row>
    <row r="62" spans="1:12" s="86" customFormat="1" ht="12.75" customHeight="1" x14ac:dyDescent="0.2"/>
    <row r="63" spans="1:12" ht="15.95" customHeight="1" x14ac:dyDescent="0.2">
      <c r="B63" s="118"/>
      <c r="C63" s="119"/>
      <c r="D63" s="119"/>
      <c r="E63" s="119"/>
      <c r="F63" s="119"/>
      <c r="G63" s="119"/>
      <c r="H63" s="119"/>
      <c r="I63" s="119"/>
      <c r="J63" s="119"/>
      <c r="K63" s="119"/>
    </row>
    <row r="64" spans="1:12" ht="15.95" customHeight="1" x14ac:dyDescent="0.2">
      <c r="C64" s="53"/>
      <c r="D64" s="53"/>
      <c r="E64" s="53"/>
      <c r="F64" s="53"/>
      <c r="G64" s="53"/>
      <c r="H64" s="53"/>
      <c r="I64" s="53"/>
      <c r="J64" s="53"/>
    </row>
    <row r="65" s="53" customFormat="1" ht="15.95" customHeight="1" x14ac:dyDescent="0.2"/>
    <row r="66" s="53" customFormat="1" ht="15.95" customHeight="1" x14ac:dyDescent="0.2"/>
    <row r="67" s="53" customFormat="1" ht="15.95" customHeight="1" x14ac:dyDescent="0.2"/>
    <row r="68" s="53" customFormat="1" ht="15.95" customHeight="1" x14ac:dyDescent="0.2"/>
    <row r="69" s="53" customFormat="1" ht="15.95" customHeight="1" x14ac:dyDescent="0.2"/>
    <row r="70" s="53" customFormat="1" ht="15.95" customHeight="1" x14ac:dyDescent="0.2"/>
    <row r="71" s="53" customFormat="1" ht="15.95" customHeight="1" x14ac:dyDescent="0.2"/>
    <row r="72" s="53" customFormat="1" ht="15.95" customHeight="1" x14ac:dyDescent="0.2"/>
    <row r="73" s="53" customFormat="1" ht="15.95" customHeight="1" x14ac:dyDescent="0.2"/>
    <row r="74" s="53" customFormat="1" ht="15.95" customHeight="1" x14ac:dyDescent="0.2"/>
    <row r="75" s="53" customFormat="1" ht="15.95" customHeight="1" x14ac:dyDescent="0.2"/>
    <row r="76" s="53" customFormat="1" ht="15.95" customHeight="1" x14ac:dyDescent="0.2"/>
    <row r="77" s="53" customFormat="1" ht="15.95" customHeight="1" x14ac:dyDescent="0.2"/>
    <row r="78" s="53" customFormat="1" ht="15.95" customHeight="1" x14ac:dyDescent="0.2"/>
    <row r="79" s="53" customFormat="1" ht="15.95" customHeight="1" x14ac:dyDescent="0.2"/>
    <row r="80" s="53" customFormat="1" ht="15.95" customHeight="1" x14ac:dyDescent="0.2"/>
    <row r="81" s="53" customFormat="1" ht="15.95" customHeight="1" x14ac:dyDescent="0.2"/>
    <row r="82" s="53" customFormat="1" ht="15.95" customHeight="1" x14ac:dyDescent="0.2"/>
    <row r="83" s="53" customFormat="1" ht="15.95" customHeight="1" x14ac:dyDescent="0.2"/>
    <row r="84" s="53" customFormat="1" ht="15.95" customHeight="1" x14ac:dyDescent="0.2"/>
    <row r="85" s="53" customFormat="1" ht="15.95" customHeight="1" x14ac:dyDescent="0.2"/>
    <row r="86" s="53" customFormat="1" ht="15.95" customHeight="1" x14ac:dyDescent="0.2"/>
    <row r="87" s="53" customFormat="1" ht="15.95" customHeight="1" x14ac:dyDescent="0.2"/>
    <row r="88" s="53" customFormat="1" ht="15.95" customHeight="1" x14ac:dyDescent="0.2"/>
    <row r="89" s="53" customFormat="1" ht="15.95" customHeight="1" x14ac:dyDescent="0.2"/>
    <row r="90" s="53" customFormat="1" ht="15.95" customHeight="1" x14ac:dyDescent="0.2"/>
    <row r="91" s="53" customFormat="1" ht="15.95" customHeight="1" x14ac:dyDescent="0.2"/>
    <row r="92" s="53" customFormat="1" ht="15.95" customHeight="1" x14ac:dyDescent="0.2"/>
    <row r="93" s="53" customFormat="1" ht="15.95" customHeight="1" x14ac:dyDescent="0.2"/>
    <row r="94" s="53" customFormat="1" ht="15.95" customHeight="1" x14ac:dyDescent="0.2"/>
    <row r="95" s="53" customFormat="1" ht="15.95" customHeight="1" x14ac:dyDescent="0.2"/>
    <row r="96" s="53" customFormat="1" ht="15.95" customHeight="1" x14ac:dyDescent="0.2"/>
    <row r="97" s="53" customFormat="1" ht="15.95" customHeight="1" x14ac:dyDescent="0.2"/>
    <row r="98" s="53" customFormat="1" ht="15.95" customHeight="1" x14ac:dyDescent="0.2"/>
    <row r="99" s="53" customFormat="1" ht="15.95" customHeight="1" x14ac:dyDescent="0.2"/>
    <row r="100" s="53" customFormat="1" ht="15.95" customHeight="1" x14ac:dyDescent="0.2"/>
    <row r="101" s="53" customFormat="1" ht="15.95" customHeight="1" x14ac:dyDescent="0.2"/>
    <row r="102" s="53" customFormat="1" ht="15.95" customHeight="1" x14ac:dyDescent="0.2"/>
    <row r="103" s="53" customFormat="1" ht="15.95" customHeight="1" x14ac:dyDescent="0.2"/>
    <row r="104" s="53" customFormat="1" ht="15.95" customHeight="1" x14ac:dyDescent="0.2"/>
    <row r="105" s="53" customFormat="1" ht="15.95" customHeight="1" x14ac:dyDescent="0.2"/>
    <row r="106" s="53" customFormat="1" ht="15.95" customHeight="1" x14ac:dyDescent="0.2"/>
    <row r="107" s="53" customFormat="1" ht="15.95" customHeight="1" x14ac:dyDescent="0.2"/>
    <row r="108" s="53" customFormat="1" ht="15.95" customHeight="1" x14ac:dyDescent="0.2"/>
    <row r="109" s="53" customFormat="1" ht="15.95" customHeight="1" x14ac:dyDescent="0.2"/>
    <row r="110" s="53" customFormat="1" ht="15.95" customHeight="1" x14ac:dyDescent="0.2"/>
    <row r="111" s="53" customFormat="1" ht="15.95" customHeight="1" x14ac:dyDescent="0.2"/>
    <row r="112" s="53" customFormat="1" ht="15.95" customHeight="1" x14ac:dyDescent="0.2"/>
    <row r="113" s="53" customFormat="1" ht="15.95" customHeight="1" x14ac:dyDescent="0.2"/>
    <row r="114" s="53" customFormat="1" ht="15.95" customHeight="1" x14ac:dyDescent="0.2"/>
    <row r="115" s="53" customFormat="1" ht="15.95" customHeight="1" x14ac:dyDescent="0.2"/>
    <row r="116" s="53" customFormat="1" ht="15.95" customHeight="1" x14ac:dyDescent="0.2"/>
    <row r="117" s="53" customFormat="1" ht="15.95" customHeight="1" x14ac:dyDescent="0.2"/>
    <row r="118" s="53" customFormat="1" ht="15.95" customHeight="1" x14ac:dyDescent="0.2"/>
    <row r="119" s="53" customFormat="1" ht="15.95" customHeight="1" x14ac:dyDescent="0.2"/>
    <row r="120" s="53" customFormat="1" ht="15.95" customHeight="1" x14ac:dyDescent="0.2"/>
    <row r="121" s="53" customFormat="1" ht="15.95" customHeight="1" x14ac:dyDescent="0.2"/>
    <row r="122" s="53" customFormat="1" ht="15.95" customHeight="1" x14ac:dyDescent="0.2"/>
    <row r="123" s="53" customFormat="1" ht="15.95" customHeight="1" x14ac:dyDescent="0.2"/>
    <row r="124" s="53" customFormat="1" ht="15.95" customHeight="1" x14ac:dyDescent="0.2"/>
    <row r="125" s="53" customFormat="1" ht="15.95" customHeight="1" x14ac:dyDescent="0.2"/>
    <row r="126" s="53" customFormat="1" ht="15.95" customHeight="1" x14ac:dyDescent="0.2"/>
  </sheetData>
  <mergeCells count="16">
    <mergeCell ref="F8:F9"/>
    <mergeCell ref="G8:G9"/>
    <mergeCell ref="H8:H9"/>
    <mergeCell ref="A60:J60"/>
    <mergeCell ref="A61:J61"/>
    <mergeCell ref="B63:K63"/>
    <mergeCell ref="A3:J3"/>
    <mergeCell ref="A4:J4"/>
    <mergeCell ref="A5:D5"/>
    <mergeCell ref="A6:J6"/>
    <mergeCell ref="A7:B10"/>
    <mergeCell ref="C7:C10"/>
    <mergeCell ref="D7:H7"/>
    <mergeCell ref="I7:J8"/>
    <mergeCell ref="D8:D9"/>
    <mergeCell ref="E8:E9"/>
  </mergeCells>
  <printOptions horizontalCentered="1"/>
  <pageMargins left="0.70866141732283472" right="0.39370078740157483" top="0.39370078740157483" bottom="0.39370078740157483" header="0" footer="0"/>
  <pageSetup paperSize="9" scale="91"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F3BDB1-B8D1-44C1-A58B-B834F3435625}">
  <sheetPr codeName="Tabelle5"/>
  <dimension ref="A1:K110"/>
  <sheetViews>
    <sheetView showGridLines="0" zoomScaleNormal="100" workbookViewId="0"/>
  </sheetViews>
  <sheetFormatPr baseColWidth="10" defaultColWidth="8.85546875" defaultRowHeight="15.95" customHeight="1" x14ac:dyDescent="0.2"/>
  <cols>
    <col min="1" max="1" width="10" style="53" customWidth="1"/>
    <col min="2" max="2" width="35.7109375" style="53" customWidth="1"/>
    <col min="3" max="3" width="6.28515625" style="87" customWidth="1"/>
    <col min="4" max="4" width="11.7109375" style="120" customWidth="1"/>
    <col min="5" max="9" width="15" style="120" customWidth="1"/>
    <col min="10" max="10" width="10.7109375" style="185" bestFit="1" customWidth="1"/>
    <col min="11" max="11" width="10" style="148" bestFit="1" customWidth="1"/>
    <col min="12" max="16384" width="8.85546875" style="53"/>
  </cols>
  <sheetData>
    <row r="1" spans="1:11" customFormat="1" ht="36.75" customHeight="1" x14ac:dyDescent="0.2">
      <c r="A1" s="32"/>
      <c r="B1" s="33"/>
      <c r="C1" s="33"/>
      <c r="D1" s="33"/>
      <c r="E1" s="33"/>
      <c r="F1" s="33"/>
      <c r="G1" s="33"/>
      <c r="H1" s="33"/>
      <c r="I1" s="12" t="s">
        <v>38</v>
      </c>
      <c r="J1" s="122"/>
      <c r="K1" s="123"/>
    </row>
    <row r="2" spans="1:11" customFormat="1" ht="6.2" customHeight="1" x14ac:dyDescent="0.2">
      <c r="A2" s="35"/>
      <c r="B2" s="36"/>
      <c r="C2" s="36"/>
      <c r="D2" s="36"/>
      <c r="E2" s="36"/>
      <c r="F2" s="36"/>
      <c r="G2" s="36"/>
      <c r="H2" s="36"/>
      <c r="I2" s="36"/>
      <c r="J2" s="122"/>
      <c r="K2" s="123"/>
    </row>
    <row r="3" spans="1:11" s="39" customFormat="1" ht="15" x14ac:dyDescent="0.2">
      <c r="A3" s="38" t="s">
        <v>116</v>
      </c>
      <c r="B3" s="38"/>
      <c r="C3" s="38"/>
      <c r="D3" s="38"/>
      <c r="E3" s="38"/>
      <c r="F3" s="38"/>
      <c r="G3" s="38"/>
      <c r="H3" s="38"/>
      <c r="I3" s="38"/>
      <c r="J3" s="124"/>
      <c r="K3" s="125"/>
    </row>
    <row r="4" spans="1:11" s="39" customFormat="1" ht="15" x14ac:dyDescent="0.2">
      <c r="A4" s="38" t="s">
        <v>117</v>
      </c>
      <c r="B4" s="38"/>
      <c r="C4" s="38"/>
      <c r="D4" s="38"/>
      <c r="E4" s="38"/>
      <c r="F4" s="38"/>
      <c r="G4" s="38"/>
      <c r="H4" s="38"/>
      <c r="I4" s="38"/>
      <c r="J4" s="124"/>
      <c r="K4" s="125"/>
    </row>
    <row r="5" spans="1:11" s="39" customFormat="1" ht="12" customHeight="1" x14ac:dyDescent="0.2">
      <c r="A5" s="41" t="s">
        <v>118</v>
      </c>
      <c r="B5" s="41"/>
      <c r="C5" s="41"/>
      <c r="D5" s="41"/>
      <c r="E5" s="126"/>
      <c r="F5" s="126"/>
      <c r="G5" s="126"/>
      <c r="H5" s="126"/>
      <c r="I5" s="17"/>
      <c r="J5" s="124"/>
      <c r="K5" s="125"/>
    </row>
    <row r="6" spans="1:11" s="39" customFormat="1" ht="11.25" customHeight="1" x14ac:dyDescent="0.2">
      <c r="A6" s="127" t="s">
        <v>40</v>
      </c>
      <c r="B6" s="127"/>
      <c r="C6" s="128"/>
      <c r="D6" s="129" t="s">
        <v>119</v>
      </c>
      <c r="E6" s="129"/>
      <c r="F6" s="129"/>
      <c r="G6" s="129"/>
      <c r="H6" s="129"/>
      <c r="I6" s="129"/>
      <c r="J6" s="124"/>
      <c r="K6" s="125"/>
    </row>
    <row r="7" spans="1:11" s="39" customFormat="1" ht="24.95" customHeight="1" x14ac:dyDescent="0.2">
      <c r="A7" s="130"/>
      <c r="B7" s="131"/>
      <c r="C7" s="132"/>
      <c r="D7" s="133" t="s">
        <v>49</v>
      </c>
      <c r="E7" s="133"/>
      <c r="F7" s="133"/>
      <c r="G7" s="133" t="s">
        <v>120</v>
      </c>
      <c r="H7" s="133"/>
      <c r="I7" s="133"/>
      <c r="J7" s="124"/>
      <c r="K7" s="125"/>
    </row>
    <row r="8" spans="1:11" s="39" customFormat="1" ht="15" customHeight="1" x14ac:dyDescent="0.2">
      <c r="A8" s="134"/>
      <c r="B8" s="135"/>
      <c r="C8" s="135"/>
      <c r="D8" s="135"/>
      <c r="E8" s="135"/>
      <c r="F8" s="135"/>
      <c r="G8" s="135"/>
      <c r="H8" s="135"/>
      <c r="I8" s="136"/>
    </row>
    <row r="9" spans="1:11" s="140" customFormat="1" ht="24.95" customHeight="1" x14ac:dyDescent="0.2">
      <c r="A9" s="137" t="s">
        <v>7</v>
      </c>
      <c r="B9" s="138"/>
      <c r="C9" s="138"/>
      <c r="D9" s="138"/>
      <c r="E9" s="138"/>
      <c r="F9" s="138"/>
      <c r="G9" s="138"/>
      <c r="H9" s="138"/>
      <c r="I9" s="139"/>
    </row>
    <row r="10" spans="1:11" s="140" customFormat="1" ht="24.95" customHeight="1" x14ac:dyDescent="0.2">
      <c r="A10" s="137" t="s">
        <v>121</v>
      </c>
      <c r="B10" s="138"/>
      <c r="C10" s="138"/>
      <c r="D10" s="138"/>
      <c r="E10" s="138"/>
      <c r="F10" s="138"/>
      <c r="G10" s="138"/>
      <c r="H10" s="138"/>
      <c r="I10" s="139"/>
    </row>
    <row r="11" spans="1:11" s="140" customFormat="1" ht="24.95" customHeight="1" x14ac:dyDescent="0.2">
      <c r="A11" s="137" t="s">
        <v>122</v>
      </c>
      <c r="B11" s="138"/>
      <c r="C11" s="138"/>
      <c r="D11" s="138"/>
      <c r="E11" s="138"/>
      <c r="F11" s="138"/>
      <c r="G11" s="138"/>
      <c r="H11" s="138"/>
      <c r="I11" s="139"/>
    </row>
    <row r="12" spans="1:11" s="140" customFormat="1" ht="24.95" customHeight="1" x14ac:dyDescent="0.2">
      <c r="A12" s="137" t="s">
        <v>123</v>
      </c>
      <c r="B12" s="138"/>
      <c r="C12" s="138"/>
      <c r="D12" s="138"/>
      <c r="E12" s="138"/>
      <c r="F12" s="138"/>
      <c r="G12" s="138"/>
      <c r="H12" s="138"/>
      <c r="I12" s="139"/>
    </row>
    <row r="13" spans="1:11" ht="0.75" customHeight="1" x14ac:dyDescent="0.2">
      <c r="A13" s="88"/>
      <c r="B13" s="89"/>
      <c r="C13" s="141"/>
      <c r="D13" s="142"/>
      <c r="E13" s="142"/>
      <c r="F13" s="142"/>
      <c r="G13" s="142"/>
      <c r="H13" s="142"/>
      <c r="I13" s="143"/>
      <c r="J13" s="144"/>
      <c r="K13" s="53"/>
    </row>
    <row r="14" spans="1:11" ht="9.9499999999999993" customHeight="1" x14ac:dyDescent="0.2">
      <c r="A14" s="85"/>
      <c r="B14" s="84"/>
      <c r="C14" s="121"/>
      <c r="D14" s="145"/>
      <c r="E14" s="145"/>
      <c r="F14" s="145"/>
      <c r="G14" s="145"/>
      <c r="H14" s="145"/>
      <c r="I14" s="146"/>
      <c r="J14" s="147"/>
    </row>
    <row r="15" spans="1:11" s="39" customFormat="1" ht="15" x14ac:dyDescent="0.2">
      <c r="A15" s="149" t="s">
        <v>7</v>
      </c>
      <c r="B15" s="150"/>
      <c r="C15" s="150"/>
      <c r="D15" s="150"/>
      <c r="E15" s="150"/>
      <c r="F15" s="150"/>
      <c r="G15" s="150"/>
      <c r="H15" s="150"/>
      <c r="I15" s="151"/>
      <c r="J15" s="122"/>
      <c r="K15" s="125"/>
    </row>
    <row r="16" spans="1:11" s="157" customFormat="1" ht="24.95" customHeight="1" x14ac:dyDescent="0.2">
      <c r="A16" s="152" t="s">
        <v>96</v>
      </c>
      <c r="B16" s="153"/>
      <c r="C16" s="154"/>
      <c r="D16" s="155"/>
      <c r="E16" s="155"/>
      <c r="F16" s="155"/>
      <c r="G16" s="155"/>
      <c r="H16" s="155"/>
      <c r="I16" s="156"/>
    </row>
    <row r="17" spans="1:9" s="163" customFormat="1" ht="24.95" customHeight="1" x14ac:dyDescent="0.2">
      <c r="A17" s="158" t="s">
        <v>124</v>
      </c>
      <c r="B17" s="159" t="s">
        <v>125</v>
      </c>
      <c r="C17" s="160"/>
      <c r="D17" s="161"/>
      <c r="E17" s="161"/>
      <c r="F17" s="161"/>
      <c r="G17" s="161"/>
      <c r="H17" s="161"/>
      <c r="I17" s="162"/>
    </row>
    <row r="18" spans="1:9" s="163" customFormat="1" ht="24.95" customHeight="1" x14ac:dyDescent="0.2">
      <c r="A18" s="158" t="s">
        <v>126</v>
      </c>
      <c r="B18" s="164" t="s">
        <v>127</v>
      </c>
      <c r="C18" s="160"/>
      <c r="D18" s="161"/>
      <c r="E18" s="161"/>
      <c r="F18" s="161"/>
      <c r="G18" s="161"/>
      <c r="H18" s="161"/>
      <c r="I18" s="162"/>
    </row>
    <row r="19" spans="1:9" s="165" customFormat="1" ht="24.95" customHeight="1" x14ac:dyDescent="0.2">
      <c r="A19" s="158" t="s">
        <v>128</v>
      </c>
      <c r="B19" s="164" t="s">
        <v>129</v>
      </c>
      <c r="C19" s="160"/>
      <c r="D19" s="161"/>
      <c r="E19" s="161"/>
      <c r="F19" s="161"/>
      <c r="G19" s="161"/>
      <c r="H19" s="161"/>
      <c r="I19" s="162"/>
    </row>
    <row r="20" spans="1:9" s="163" customFormat="1" ht="24.95" customHeight="1" x14ac:dyDescent="0.2">
      <c r="A20" s="158" t="s">
        <v>130</v>
      </c>
      <c r="B20" s="166" t="s">
        <v>131</v>
      </c>
      <c r="C20" s="166"/>
      <c r="D20" s="161"/>
      <c r="E20" s="161"/>
      <c r="F20" s="161"/>
      <c r="G20" s="161"/>
      <c r="H20" s="161"/>
      <c r="I20" s="162"/>
    </row>
    <row r="21" spans="1:9" s="165" customFormat="1" ht="24.95" customHeight="1" x14ac:dyDescent="0.2">
      <c r="A21" s="158" t="s">
        <v>132</v>
      </c>
      <c r="B21" s="164" t="s">
        <v>133</v>
      </c>
      <c r="C21" s="160"/>
      <c r="D21" s="161"/>
      <c r="E21" s="161"/>
      <c r="F21" s="161"/>
      <c r="G21" s="161"/>
      <c r="H21" s="161"/>
      <c r="I21" s="162"/>
    </row>
    <row r="22" spans="1:9" s="163" customFormat="1" ht="24.95" customHeight="1" x14ac:dyDescent="0.2">
      <c r="A22" s="158" t="s">
        <v>134</v>
      </c>
      <c r="B22" s="166" t="s">
        <v>135</v>
      </c>
      <c r="C22" s="166"/>
      <c r="D22" s="161"/>
      <c r="E22" s="161"/>
      <c r="F22" s="161"/>
      <c r="G22" s="161"/>
      <c r="H22" s="161"/>
      <c r="I22" s="162"/>
    </row>
    <row r="23" spans="1:9" s="165" customFormat="1" ht="24.95" customHeight="1" x14ac:dyDescent="0.2">
      <c r="A23" s="167" t="s">
        <v>136</v>
      </c>
      <c r="B23" s="168" t="s">
        <v>137</v>
      </c>
      <c r="C23" s="160"/>
      <c r="D23" s="161"/>
      <c r="E23" s="161"/>
      <c r="F23" s="161"/>
      <c r="G23" s="161"/>
      <c r="H23" s="161"/>
      <c r="I23" s="162"/>
    </row>
    <row r="24" spans="1:9" s="163" customFormat="1" ht="24.95" customHeight="1" x14ac:dyDescent="0.2">
      <c r="A24" s="158" t="s">
        <v>138</v>
      </c>
      <c r="B24" s="164" t="s">
        <v>139</v>
      </c>
      <c r="C24" s="160"/>
      <c r="D24" s="161"/>
      <c r="E24" s="161"/>
      <c r="F24" s="161"/>
      <c r="G24" s="161"/>
      <c r="H24" s="161"/>
      <c r="I24" s="162"/>
    </row>
    <row r="25" spans="1:9" s="165" customFormat="1" ht="24.95" customHeight="1" x14ac:dyDescent="0.2">
      <c r="A25" s="158" t="s">
        <v>140</v>
      </c>
      <c r="B25" s="164" t="s">
        <v>141</v>
      </c>
      <c r="C25" s="160"/>
      <c r="D25" s="161"/>
      <c r="E25" s="161"/>
      <c r="F25" s="161"/>
      <c r="G25" s="161"/>
      <c r="H25" s="161"/>
      <c r="I25" s="162"/>
    </row>
    <row r="26" spans="1:9" s="163" customFormat="1" ht="24.95" customHeight="1" x14ac:dyDescent="0.2">
      <c r="A26" s="167" t="s">
        <v>142</v>
      </c>
      <c r="B26" s="168" t="s">
        <v>143</v>
      </c>
      <c r="C26" s="160"/>
      <c r="D26" s="161"/>
      <c r="E26" s="161"/>
      <c r="F26" s="161"/>
      <c r="G26" s="161"/>
      <c r="H26" s="161"/>
      <c r="I26" s="162"/>
    </row>
    <row r="27" spans="1:9" s="163" customFormat="1" ht="24.95" customHeight="1" x14ac:dyDescent="0.2">
      <c r="A27" s="167" t="s">
        <v>144</v>
      </c>
      <c r="B27" s="164" t="s">
        <v>145</v>
      </c>
      <c r="C27" s="160"/>
      <c r="D27" s="161"/>
      <c r="E27" s="161"/>
      <c r="F27" s="161"/>
      <c r="G27" s="161"/>
      <c r="H27" s="161"/>
      <c r="I27" s="162"/>
    </row>
    <row r="28" spans="1:9" s="163" customFormat="1" ht="24.95" customHeight="1" x14ac:dyDescent="0.2">
      <c r="A28" s="158" t="s">
        <v>146</v>
      </c>
      <c r="B28" s="166" t="s">
        <v>147</v>
      </c>
      <c r="C28" s="166"/>
      <c r="D28" s="161"/>
      <c r="E28" s="161"/>
      <c r="F28" s="161"/>
      <c r="G28" s="161"/>
      <c r="H28" s="161"/>
      <c r="I28" s="162"/>
    </row>
    <row r="29" spans="1:9" s="163" customFormat="1" ht="24.95" customHeight="1" x14ac:dyDescent="0.2">
      <c r="A29" s="158" t="s">
        <v>148</v>
      </c>
      <c r="B29" s="166" t="s">
        <v>149</v>
      </c>
      <c r="C29" s="166"/>
      <c r="D29" s="161"/>
      <c r="E29" s="161"/>
      <c r="F29" s="161"/>
      <c r="G29" s="161"/>
      <c r="H29" s="161"/>
      <c r="I29" s="162"/>
    </row>
    <row r="30" spans="1:9" s="163" customFormat="1" ht="24.95" customHeight="1" x14ac:dyDescent="0.2">
      <c r="A30" s="167" t="s">
        <v>150</v>
      </c>
      <c r="B30" s="169" t="s">
        <v>151</v>
      </c>
      <c r="C30" s="169"/>
      <c r="D30" s="161"/>
      <c r="E30" s="161"/>
      <c r="F30" s="161"/>
      <c r="G30" s="161"/>
      <c r="H30" s="161"/>
      <c r="I30" s="162"/>
    </row>
    <row r="31" spans="1:9" s="163" customFormat="1" ht="24.95" customHeight="1" x14ac:dyDescent="0.2">
      <c r="A31" s="158" t="s">
        <v>152</v>
      </c>
      <c r="B31" s="169" t="s">
        <v>153</v>
      </c>
      <c r="C31" s="169"/>
      <c r="D31" s="161"/>
      <c r="E31" s="161"/>
      <c r="F31" s="161"/>
      <c r="G31" s="161"/>
      <c r="H31" s="161"/>
      <c r="I31" s="162"/>
    </row>
    <row r="32" spans="1:9" s="163" customFormat="1" ht="24.95" customHeight="1" x14ac:dyDescent="0.2">
      <c r="A32" s="167">
        <v>782.78300000000002</v>
      </c>
      <c r="B32" s="170" t="s">
        <v>154</v>
      </c>
      <c r="C32" s="160"/>
      <c r="D32" s="161"/>
      <c r="E32" s="161"/>
      <c r="F32" s="161"/>
      <c r="G32" s="161"/>
      <c r="H32" s="161"/>
      <c r="I32" s="162"/>
    </row>
    <row r="33" spans="1:11" s="163" customFormat="1" ht="24.95" customHeight="1" x14ac:dyDescent="0.2">
      <c r="A33" s="158" t="s">
        <v>155</v>
      </c>
      <c r="B33" s="166" t="s">
        <v>156</v>
      </c>
      <c r="C33" s="166"/>
      <c r="D33" s="161"/>
      <c r="E33" s="161"/>
      <c r="F33" s="161"/>
      <c r="G33" s="161"/>
      <c r="H33" s="161"/>
      <c r="I33" s="162"/>
    </row>
    <row r="34" spans="1:11" s="163" customFormat="1" ht="24.95" customHeight="1" x14ac:dyDescent="0.2">
      <c r="A34" s="158" t="s">
        <v>157</v>
      </c>
      <c r="B34" s="164" t="s">
        <v>158</v>
      </c>
      <c r="C34" s="160"/>
      <c r="D34" s="161"/>
      <c r="E34" s="161"/>
      <c r="F34" s="161"/>
      <c r="G34" s="161"/>
      <c r="H34" s="161"/>
      <c r="I34" s="162"/>
    </row>
    <row r="35" spans="1:11" s="163" customFormat="1" ht="24.95" customHeight="1" x14ac:dyDescent="0.2">
      <c r="A35" s="158">
        <v>86</v>
      </c>
      <c r="B35" s="164" t="s">
        <v>159</v>
      </c>
      <c r="C35" s="160"/>
      <c r="D35" s="161"/>
      <c r="E35" s="161"/>
      <c r="F35" s="161"/>
      <c r="G35" s="161"/>
      <c r="H35" s="161"/>
      <c r="I35" s="162"/>
    </row>
    <row r="36" spans="1:11" s="163" customFormat="1" ht="24.95" customHeight="1" x14ac:dyDescent="0.2">
      <c r="A36" s="158">
        <v>87.88</v>
      </c>
      <c r="B36" s="171" t="s">
        <v>160</v>
      </c>
      <c r="C36" s="160"/>
      <c r="D36" s="161"/>
      <c r="E36" s="161"/>
      <c r="F36" s="161"/>
      <c r="G36" s="161"/>
      <c r="H36" s="161"/>
      <c r="I36" s="162"/>
    </row>
    <row r="37" spans="1:11" s="163" customFormat="1" ht="24.95" customHeight="1" x14ac:dyDescent="0.2">
      <c r="A37" s="158" t="s">
        <v>161</v>
      </c>
      <c r="B37" s="166" t="s">
        <v>162</v>
      </c>
      <c r="C37" s="166"/>
      <c r="D37" s="161"/>
      <c r="E37" s="161"/>
      <c r="F37" s="161"/>
      <c r="G37" s="161"/>
      <c r="H37" s="161"/>
      <c r="I37" s="162"/>
    </row>
    <row r="38" spans="1:11" s="163" customFormat="1" ht="24.95" customHeight="1" x14ac:dyDescent="0.2">
      <c r="A38" s="158"/>
      <c r="B38" s="171" t="s">
        <v>163</v>
      </c>
      <c r="C38" s="160"/>
      <c r="D38" s="161"/>
      <c r="E38" s="161"/>
      <c r="F38" s="161"/>
      <c r="G38" s="161"/>
      <c r="H38" s="161"/>
      <c r="I38" s="162"/>
    </row>
    <row r="39" spans="1:11" s="163" customFormat="1" ht="24.95" customHeight="1" x14ac:dyDescent="0.2">
      <c r="A39" s="172" t="s">
        <v>164</v>
      </c>
      <c r="B39" s="173"/>
      <c r="C39" s="160"/>
      <c r="D39" s="161"/>
      <c r="E39" s="161"/>
      <c r="F39" s="161"/>
      <c r="G39" s="161"/>
      <c r="H39" s="161"/>
      <c r="I39" s="162"/>
    </row>
    <row r="40" spans="1:11" s="163" customFormat="1" ht="24.95" customHeight="1" x14ac:dyDescent="0.2">
      <c r="A40" s="174" t="s">
        <v>124</v>
      </c>
      <c r="B40" s="175" t="s">
        <v>125</v>
      </c>
      <c r="C40" s="160"/>
      <c r="D40" s="161"/>
      <c r="E40" s="161"/>
      <c r="F40" s="161"/>
      <c r="G40" s="161"/>
      <c r="H40" s="161"/>
      <c r="I40" s="162"/>
    </row>
    <row r="41" spans="1:11" s="163" customFormat="1" ht="24.95" customHeight="1" x14ac:dyDescent="0.2">
      <c r="A41" s="174" t="s">
        <v>165</v>
      </c>
      <c r="B41" s="175" t="s">
        <v>166</v>
      </c>
      <c r="C41" s="160"/>
      <c r="D41" s="161"/>
      <c r="E41" s="161"/>
      <c r="F41" s="161"/>
      <c r="G41" s="161"/>
      <c r="H41" s="161"/>
      <c r="I41" s="162"/>
    </row>
    <row r="42" spans="1:11" s="163" customFormat="1" ht="24.95" customHeight="1" x14ac:dyDescent="0.2">
      <c r="A42" s="174" t="s">
        <v>167</v>
      </c>
      <c r="B42" s="175" t="s">
        <v>168</v>
      </c>
      <c r="C42" s="160"/>
      <c r="D42" s="161"/>
      <c r="E42" s="161"/>
      <c r="F42" s="161"/>
      <c r="G42" s="161"/>
      <c r="H42" s="161"/>
      <c r="I42" s="162"/>
    </row>
    <row r="43" spans="1:11" ht="2.25" customHeight="1" x14ac:dyDescent="0.2">
      <c r="A43" s="176"/>
      <c r="B43" s="131"/>
      <c r="C43" s="177"/>
      <c r="D43" s="178"/>
      <c r="E43" s="178"/>
      <c r="F43" s="178"/>
      <c r="G43" s="178"/>
      <c r="H43" s="178"/>
      <c r="I43" s="179"/>
      <c r="J43" s="53"/>
      <c r="K43" s="53"/>
    </row>
    <row r="44" spans="1:11" s="180" customFormat="1" ht="11.25" customHeight="1" x14ac:dyDescent="0.15">
      <c r="I44" s="181" t="s">
        <v>35</v>
      </c>
      <c r="J44" s="182"/>
      <c r="K44" s="183"/>
    </row>
    <row r="45" spans="1:11" s="180" customFormat="1" ht="20.100000000000001" customHeight="1" x14ac:dyDescent="0.15">
      <c r="A45" s="184" t="s">
        <v>169</v>
      </c>
      <c r="B45" s="184"/>
      <c r="C45" s="184"/>
      <c r="D45" s="184"/>
      <c r="E45" s="184"/>
      <c r="F45" s="184"/>
      <c r="G45" s="184"/>
      <c r="H45" s="184"/>
      <c r="I45" s="184"/>
    </row>
    <row r="46" spans="1:11" s="180" customFormat="1" ht="9" x14ac:dyDescent="0.15"/>
    <row r="47" spans="1:11" ht="11.25" x14ac:dyDescent="0.2">
      <c r="A47" s="67"/>
      <c r="C47" s="53"/>
      <c r="D47" s="53"/>
      <c r="E47" s="53"/>
      <c r="F47" s="53"/>
      <c r="G47" s="53"/>
      <c r="H47" s="53"/>
      <c r="I47" s="53"/>
      <c r="J47" s="53"/>
      <c r="K47" s="53"/>
    </row>
    <row r="48" spans="1:11" ht="15.95" customHeight="1" x14ac:dyDescent="0.2">
      <c r="C48" s="53"/>
      <c r="D48" s="53"/>
      <c r="E48" s="53"/>
      <c r="F48" s="53"/>
      <c r="G48" s="53"/>
      <c r="H48" s="53"/>
      <c r="I48" s="53"/>
    </row>
    <row r="49" spans="10:11" s="53" customFormat="1" ht="15.95" customHeight="1" x14ac:dyDescent="0.2">
      <c r="J49" s="185"/>
      <c r="K49" s="148"/>
    </row>
    <row r="50" spans="10:11" s="53" customFormat="1" ht="15.95" customHeight="1" x14ac:dyDescent="0.2">
      <c r="J50" s="185"/>
      <c r="K50" s="148"/>
    </row>
    <row r="51" spans="10:11" s="53" customFormat="1" ht="15.95" customHeight="1" x14ac:dyDescent="0.2">
      <c r="J51" s="185"/>
      <c r="K51" s="148"/>
    </row>
    <row r="52" spans="10:11" s="53" customFormat="1" ht="15.95" customHeight="1" x14ac:dyDescent="0.2">
      <c r="J52" s="185"/>
      <c r="K52" s="148"/>
    </row>
    <row r="53" spans="10:11" s="53" customFormat="1" ht="15.95" customHeight="1" x14ac:dyDescent="0.2">
      <c r="J53" s="185"/>
      <c r="K53" s="148"/>
    </row>
    <row r="54" spans="10:11" s="53" customFormat="1" ht="15.95" customHeight="1" x14ac:dyDescent="0.2">
      <c r="J54" s="185"/>
      <c r="K54" s="148"/>
    </row>
    <row r="55" spans="10:11" s="53" customFormat="1" ht="15.95" customHeight="1" x14ac:dyDescent="0.2">
      <c r="J55" s="185"/>
      <c r="K55" s="148"/>
    </row>
    <row r="56" spans="10:11" s="53" customFormat="1" ht="15.95" customHeight="1" x14ac:dyDescent="0.2">
      <c r="J56" s="185"/>
      <c r="K56" s="148"/>
    </row>
    <row r="57" spans="10:11" s="53" customFormat="1" ht="15.95" customHeight="1" x14ac:dyDescent="0.2">
      <c r="J57" s="185"/>
      <c r="K57" s="148"/>
    </row>
    <row r="58" spans="10:11" s="53" customFormat="1" ht="15.95" customHeight="1" x14ac:dyDescent="0.2">
      <c r="J58" s="185"/>
      <c r="K58" s="148"/>
    </row>
    <row r="59" spans="10:11" s="53" customFormat="1" ht="15.95" customHeight="1" x14ac:dyDescent="0.2">
      <c r="J59" s="185"/>
      <c r="K59" s="148"/>
    </row>
    <row r="60" spans="10:11" s="53" customFormat="1" ht="15.95" customHeight="1" x14ac:dyDescent="0.2">
      <c r="J60" s="185"/>
      <c r="K60" s="148"/>
    </row>
    <row r="61" spans="10:11" s="53" customFormat="1" ht="15.95" customHeight="1" x14ac:dyDescent="0.2">
      <c r="J61" s="185"/>
      <c r="K61" s="148"/>
    </row>
    <row r="62" spans="10:11" s="53" customFormat="1" ht="15.95" customHeight="1" x14ac:dyDescent="0.2">
      <c r="J62" s="185"/>
      <c r="K62" s="148"/>
    </row>
    <row r="63" spans="10:11" s="53" customFormat="1" ht="15.95" customHeight="1" x14ac:dyDescent="0.2">
      <c r="J63" s="185"/>
      <c r="K63" s="148"/>
    </row>
    <row r="64" spans="10:11" s="53" customFormat="1" ht="15.95" customHeight="1" x14ac:dyDescent="0.2">
      <c r="J64" s="185"/>
      <c r="K64" s="148"/>
    </row>
    <row r="65" spans="10:11" s="53" customFormat="1" ht="15.95" customHeight="1" x14ac:dyDescent="0.2">
      <c r="J65" s="185"/>
      <c r="K65" s="148"/>
    </row>
    <row r="66" spans="10:11" s="53" customFormat="1" ht="15.95" customHeight="1" x14ac:dyDescent="0.2">
      <c r="J66" s="185"/>
      <c r="K66" s="148"/>
    </row>
    <row r="67" spans="10:11" s="53" customFormat="1" ht="15.95" customHeight="1" x14ac:dyDescent="0.2">
      <c r="J67" s="185"/>
      <c r="K67" s="148"/>
    </row>
    <row r="68" spans="10:11" s="53" customFormat="1" ht="15.95" customHeight="1" x14ac:dyDescent="0.2">
      <c r="J68" s="185"/>
      <c r="K68" s="148"/>
    </row>
    <row r="69" spans="10:11" s="53" customFormat="1" ht="15.95" customHeight="1" x14ac:dyDescent="0.2">
      <c r="J69" s="185"/>
      <c r="K69" s="148"/>
    </row>
    <row r="70" spans="10:11" s="53" customFormat="1" ht="15.95" customHeight="1" x14ac:dyDescent="0.2">
      <c r="J70" s="185"/>
      <c r="K70" s="148"/>
    </row>
    <row r="71" spans="10:11" s="53" customFormat="1" ht="15.95" customHeight="1" x14ac:dyDescent="0.2">
      <c r="J71" s="185"/>
      <c r="K71" s="148"/>
    </row>
    <row r="72" spans="10:11" s="53" customFormat="1" ht="15.95" customHeight="1" x14ac:dyDescent="0.2">
      <c r="J72" s="185"/>
      <c r="K72" s="148"/>
    </row>
    <row r="73" spans="10:11" s="53" customFormat="1" ht="15.95" customHeight="1" x14ac:dyDescent="0.2">
      <c r="J73" s="185"/>
      <c r="K73" s="148"/>
    </row>
    <row r="74" spans="10:11" s="53" customFormat="1" ht="15.95" customHeight="1" x14ac:dyDescent="0.2">
      <c r="J74" s="185"/>
      <c r="K74" s="148"/>
    </row>
    <row r="75" spans="10:11" s="53" customFormat="1" ht="15.95" customHeight="1" x14ac:dyDescent="0.2">
      <c r="J75" s="185"/>
      <c r="K75" s="148"/>
    </row>
    <row r="76" spans="10:11" s="53" customFormat="1" ht="15.95" customHeight="1" x14ac:dyDescent="0.2">
      <c r="J76" s="185"/>
      <c r="K76" s="148"/>
    </row>
    <row r="77" spans="10:11" s="53" customFormat="1" ht="15.95" customHeight="1" x14ac:dyDescent="0.2">
      <c r="J77" s="185"/>
      <c r="K77" s="148"/>
    </row>
    <row r="78" spans="10:11" s="53" customFormat="1" ht="15.95" customHeight="1" x14ac:dyDescent="0.2">
      <c r="J78" s="185"/>
      <c r="K78" s="148"/>
    </row>
    <row r="79" spans="10:11" s="53" customFormat="1" ht="15.95" customHeight="1" x14ac:dyDescent="0.2">
      <c r="J79" s="185"/>
      <c r="K79" s="148"/>
    </row>
    <row r="80" spans="10:11" s="53" customFormat="1" ht="15.95" customHeight="1" x14ac:dyDescent="0.2">
      <c r="J80" s="185"/>
      <c r="K80" s="148"/>
    </row>
    <row r="81" spans="10:11" s="53" customFormat="1" ht="15.95" customHeight="1" x14ac:dyDescent="0.2">
      <c r="J81" s="185"/>
      <c r="K81" s="148"/>
    </row>
    <row r="82" spans="10:11" s="53" customFormat="1" ht="15.95" customHeight="1" x14ac:dyDescent="0.2">
      <c r="J82" s="185"/>
      <c r="K82" s="148"/>
    </row>
    <row r="83" spans="10:11" s="53" customFormat="1" ht="15.95" customHeight="1" x14ac:dyDescent="0.2">
      <c r="J83" s="185"/>
      <c r="K83" s="148"/>
    </row>
    <row r="84" spans="10:11" s="53" customFormat="1" ht="15.95" customHeight="1" x14ac:dyDescent="0.2">
      <c r="J84" s="185"/>
      <c r="K84" s="148"/>
    </row>
    <row r="85" spans="10:11" s="53" customFormat="1" ht="15.95" customHeight="1" x14ac:dyDescent="0.2">
      <c r="J85" s="185"/>
      <c r="K85" s="148"/>
    </row>
    <row r="86" spans="10:11" s="53" customFormat="1" ht="15.95" customHeight="1" x14ac:dyDescent="0.2">
      <c r="J86" s="185"/>
      <c r="K86" s="148"/>
    </row>
    <row r="87" spans="10:11" s="53" customFormat="1" ht="15.95" customHeight="1" x14ac:dyDescent="0.2">
      <c r="J87" s="185"/>
      <c r="K87" s="148"/>
    </row>
    <row r="88" spans="10:11" s="53" customFormat="1" ht="15.95" customHeight="1" x14ac:dyDescent="0.2">
      <c r="J88" s="185"/>
      <c r="K88" s="148"/>
    </row>
    <row r="89" spans="10:11" s="53" customFormat="1" ht="15.95" customHeight="1" x14ac:dyDescent="0.2">
      <c r="J89" s="185"/>
      <c r="K89" s="148"/>
    </row>
    <row r="90" spans="10:11" s="53" customFormat="1" ht="15.95" customHeight="1" x14ac:dyDescent="0.2">
      <c r="J90" s="185"/>
      <c r="K90" s="148"/>
    </row>
    <row r="91" spans="10:11" s="53" customFormat="1" ht="15.95" customHeight="1" x14ac:dyDescent="0.2">
      <c r="J91" s="185"/>
      <c r="K91" s="148"/>
    </row>
    <row r="92" spans="10:11" s="53" customFormat="1" ht="15.95" customHeight="1" x14ac:dyDescent="0.2">
      <c r="J92" s="185"/>
      <c r="K92" s="148"/>
    </row>
    <row r="93" spans="10:11" s="53" customFormat="1" ht="15.95" customHeight="1" x14ac:dyDescent="0.2">
      <c r="J93" s="185"/>
      <c r="K93" s="148"/>
    </row>
    <row r="94" spans="10:11" s="53" customFormat="1" ht="15.95" customHeight="1" x14ac:dyDescent="0.2">
      <c r="J94" s="185"/>
      <c r="K94" s="148"/>
    </row>
    <row r="95" spans="10:11" s="53" customFormat="1" ht="15.95" customHeight="1" x14ac:dyDescent="0.2">
      <c r="J95" s="185"/>
      <c r="K95" s="148"/>
    </row>
    <row r="96" spans="10:11" s="53" customFormat="1" ht="15.95" customHeight="1" x14ac:dyDescent="0.2">
      <c r="J96" s="185"/>
      <c r="K96" s="148"/>
    </row>
    <row r="97" spans="10:11" s="53" customFormat="1" ht="15.95" customHeight="1" x14ac:dyDescent="0.2">
      <c r="J97" s="185"/>
      <c r="K97" s="148"/>
    </row>
    <row r="98" spans="10:11" s="53" customFormat="1" ht="15.95" customHeight="1" x14ac:dyDescent="0.2">
      <c r="J98" s="185"/>
      <c r="K98" s="148"/>
    </row>
    <row r="99" spans="10:11" s="53" customFormat="1" ht="15.95" customHeight="1" x14ac:dyDescent="0.2">
      <c r="J99" s="185"/>
      <c r="K99" s="148"/>
    </row>
    <row r="100" spans="10:11" s="53" customFormat="1" ht="15.95" customHeight="1" x14ac:dyDescent="0.2">
      <c r="J100" s="185"/>
      <c r="K100" s="148"/>
    </row>
    <row r="101" spans="10:11" s="53" customFormat="1" ht="15.95" customHeight="1" x14ac:dyDescent="0.2">
      <c r="J101" s="185"/>
      <c r="K101" s="148"/>
    </row>
    <row r="102" spans="10:11" s="53" customFormat="1" ht="15.95" customHeight="1" x14ac:dyDescent="0.2">
      <c r="J102" s="185"/>
      <c r="K102" s="148"/>
    </row>
    <row r="103" spans="10:11" s="53" customFormat="1" ht="15.95" customHeight="1" x14ac:dyDescent="0.2">
      <c r="J103" s="185"/>
      <c r="K103" s="148"/>
    </row>
    <row r="104" spans="10:11" s="53" customFormat="1" ht="15.95" customHeight="1" x14ac:dyDescent="0.2">
      <c r="J104" s="185"/>
      <c r="K104" s="148"/>
    </row>
    <row r="105" spans="10:11" s="53" customFormat="1" ht="15.95" customHeight="1" x14ac:dyDescent="0.2">
      <c r="J105" s="185"/>
      <c r="K105" s="148"/>
    </row>
    <row r="106" spans="10:11" s="53" customFormat="1" ht="15.95" customHeight="1" x14ac:dyDescent="0.2">
      <c r="J106" s="185"/>
      <c r="K106" s="148"/>
    </row>
    <row r="107" spans="10:11" s="53" customFormat="1" ht="15.95" customHeight="1" x14ac:dyDescent="0.2">
      <c r="J107" s="185"/>
      <c r="K107" s="148"/>
    </row>
    <row r="108" spans="10:11" s="53" customFormat="1" ht="15.95" customHeight="1" x14ac:dyDescent="0.2">
      <c r="J108" s="185"/>
      <c r="K108" s="148"/>
    </row>
    <row r="109" spans="10:11" s="53" customFormat="1" ht="15.95" customHeight="1" x14ac:dyDescent="0.2">
      <c r="J109" s="185"/>
      <c r="K109" s="148"/>
    </row>
    <row r="110" spans="10:11" s="53" customFormat="1" ht="15.95" customHeight="1" x14ac:dyDescent="0.2">
      <c r="J110" s="185"/>
      <c r="K110" s="148"/>
    </row>
  </sheetData>
  <mergeCells count="18">
    <mergeCell ref="B30:C30"/>
    <mergeCell ref="B31:C31"/>
    <mergeCell ref="B33:C33"/>
    <mergeCell ref="B37:C37"/>
    <mergeCell ref="A45:I45"/>
    <mergeCell ref="A15:I15"/>
    <mergeCell ref="A16:B16"/>
    <mergeCell ref="B20:C20"/>
    <mergeCell ref="B22:C22"/>
    <mergeCell ref="B28:C28"/>
    <mergeCell ref="B29:C29"/>
    <mergeCell ref="A3:I3"/>
    <mergeCell ref="A4:I4"/>
    <mergeCell ref="A5:D5"/>
    <mergeCell ref="A6:B6"/>
    <mergeCell ref="D6:I6"/>
    <mergeCell ref="D7:F7"/>
    <mergeCell ref="G7:I7"/>
  </mergeCells>
  <printOptions horizontalCentered="1"/>
  <pageMargins left="0.7" right="0.7" top="0.75" bottom="0.75" header="0.3" footer="0.3"/>
  <pageSetup paperSize="9" scale="64" fitToWidth="0" fitToHeight="0"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08C7E9-EF12-4FB5-83D9-98582B484959}">
  <sheetPr codeName="Tabelle7">
    <pageSetUpPr fitToPage="1"/>
  </sheetPr>
  <dimension ref="A1:O200"/>
  <sheetViews>
    <sheetView showGridLines="0" zoomScaleNormal="100" workbookViewId="0"/>
  </sheetViews>
  <sheetFormatPr baseColWidth="10" defaultColWidth="8.85546875" defaultRowHeight="15.95" customHeight="1" x14ac:dyDescent="0.2"/>
  <cols>
    <col min="1" max="1" width="3.7109375" style="53" customWidth="1"/>
    <col min="2" max="2" width="18.7109375" style="53" customWidth="1"/>
    <col min="3" max="3" width="6.7109375" style="87" customWidth="1"/>
    <col min="4" max="9" width="9.7109375" style="120" customWidth="1"/>
    <col min="10" max="10" width="9.7109375" style="121" customWidth="1"/>
    <col min="11" max="11" width="9.7109375" style="53" customWidth="1"/>
    <col min="12" max="16384" width="8.85546875" style="53"/>
  </cols>
  <sheetData>
    <row r="1" spans="1:15" customFormat="1" ht="36.75" customHeight="1" x14ac:dyDescent="0.2">
      <c r="A1" s="32" t="s">
        <v>61</v>
      </c>
      <c r="B1" s="33"/>
      <c r="C1" s="33"/>
      <c r="D1" s="33"/>
      <c r="E1" s="33"/>
      <c r="F1" s="33"/>
      <c r="G1" s="33"/>
      <c r="H1" s="33"/>
      <c r="I1" s="33"/>
      <c r="J1" s="34" t="s">
        <v>38</v>
      </c>
    </row>
    <row r="2" spans="1:15" customFormat="1" ht="6.2" customHeight="1" x14ac:dyDescent="0.2">
      <c r="A2" s="35"/>
      <c r="B2" s="36"/>
      <c r="C2" s="36"/>
      <c r="D2" s="36"/>
      <c r="E2" s="36"/>
      <c r="F2" s="36"/>
      <c r="G2" s="36"/>
      <c r="H2" s="36"/>
      <c r="I2" s="36"/>
      <c r="J2" s="36"/>
    </row>
    <row r="3" spans="1:15" s="39" customFormat="1" ht="24.95" customHeight="1" x14ac:dyDescent="0.2">
      <c r="A3" s="37" t="s">
        <v>170</v>
      </c>
      <c r="B3" s="38"/>
      <c r="C3" s="38"/>
      <c r="D3" s="38"/>
      <c r="E3" s="38"/>
      <c r="F3" s="38"/>
      <c r="G3" s="38"/>
      <c r="H3" s="38"/>
      <c r="I3" s="38"/>
      <c r="J3" s="38"/>
    </row>
    <row r="4" spans="1:15" s="39" customFormat="1" ht="12" customHeight="1" x14ac:dyDescent="0.2">
      <c r="A4" s="41" t="s">
        <v>118</v>
      </c>
      <c r="B4" s="41"/>
      <c r="C4" s="41"/>
      <c r="D4" s="41"/>
      <c r="E4" s="41"/>
      <c r="F4" s="41"/>
      <c r="G4" s="41"/>
      <c r="H4" s="41"/>
      <c r="I4" s="41"/>
      <c r="J4" s="41"/>
    </row>
    <row r="5" spans="1:15" s="39" customFormat="1" ht="11.25" customHeight="1" x14ac:dyDescent="0.2">
      <c r="A5" s="41" t="s">
        <v>40</v>
      </c>
      <c r="B5" s="41"/>
      <c r="C5" s="41"/>
      <c r="D5" s="41"/>
      <c r="E5" s="42"/>
      <c r="F5" s="42"/>
      <c r="G5" s="42"/>
      <c r="H5" s="42"/>
      <c r="I5" s="42"/>
      <c r="J5" s="42"/>
    </row>
    <row r="6" spans="1:15" s="39" customFormat="1" ht="12.75" customHeight="1" x14ac:dyDescent="0.2">
      <c r="A6" s="186"/>
      <c r="B6" s="187"/>
      <c r="C6" s="187"/>
      <c r="D6" s="187"/>
      <c r="E6" s="187"/>
      <c r="F6" s="187"/>
      <c r="G6" s="187"/>
      <c r="H6" s="187"/>
      <c r="I6" s="187"/>
      <c r="J6" s="187"/>
    </row>
    <row r="7" spans="1:15" customFormat="1" ht="12" customHeight="1" x14ac:dyDescent="0.2">
      <c r="A7" s="45" t="s">
        <v>171</v>
      </c>
      <c r="B7" s="46"/>
      <c r="C7" s="47" t="s">
        <v>172</v>
      </c>
      <c r="D7" s="48" t="s">
        <v>173</v>
      </c>
      <c r="E7" s="49"/>
      <c r="F7" s="49"/>
      <c r="G7" s="49"/>
      <c r="H7" s="50"/>
      <c r="I7" s="51" t="s">
        <v>174</v>
      </c>
      <c r="J7" s="52"/>
      <c r="K7" s="53"/>
      <c r="L7" s="53"/>
      <c r="M7" s="53"/>
      <c r="N7" s="53"/>
      <c r="O7" s="53"/>
    </row>
    <row r="8" spans="1:15" ht="21.75" customHeight="1" x14ac:dyDescent="0.2">
      <c r="A8" s="54"/>
      <c r="B8" s="55"/>
      <c r="C8" s="56"/>
      <c r="D8" s="57" t="s">
        <v>89</v>
      </c>
      <c r="E8" s="57" t="s">
        <v>90</v>
      </c>
      <c r="F8" s="57" t="s">
        <v>91</v>
      </c>
      <c r="G8" s="57" t="s">
        <v>92</v>
      </c>
      <c r="H8" s="57" t="s">
        <v>93</v>
      </c>
      <c r="I8" s="58"/>
      <c r="J8" s="59"/>
    </row>
    <row r="9" spans="1:15" ht="12" customHeight="1" x14ac:dyDescent="0.2">
      <c r="A9" s="54"/>
      <c r="B9" s="55"/>
      <c r="C9" s="56"/>
      <c r="D9" s="60"/>
      <c r="E9" s="60"/>
      <c r="F9" s="60"/>
      <c r="G9" s="60"/>
      <c r="H9" s="60"/>
      <c r="I9" s="61" t="s">
        <v>94</v>
      </c>
      <c r="J9" s="62" t="s">
        <v>95</v>
      </c>
    </row>
    <row r="10" spans="1:15" ht="12" customHeight="1" x14ac:dyDescent="0.2">
      <c r="A10" s="63"/>
      <c r="B10" s="64"/>
      <c r="C10" s="65"/>
      <c r="D10" s="66">
        <v>1</v>
      </c>
      <c r="E10" s="66">
        <v>2</v>
      </c>
      <c r="F10" s="66">
        <v>3</v>
      </c>
      <c r="G10" s="66">
        <v>4</v>
      </c>
      <c r="H10" s="66">
        <v>5</v>
      </c>
      <c r="I10" s="66">
        <v>6</v>
      </c>
      <c r="J10" s="66">
        <v>7</v>
      </c>
      <c r="K10" s="67"/>
    </row>
    <row r="11" spans="1:15" ht="14.1" customHeight="1" x14ac:dyDescent="0.2">
      <c r="A11" s="68" t="s">
        <v>7</v>
      </c>
      <c r="B11" s="188"/>
      <c r="C11" s="189"/>
      <c r="D11" s="190"/>
      <c r="E11" s="191"/>
      <c r="F11" s="191"/>
      <c r="G11" s="191"/>
      <c r="H11" s="192"/>
      <c r="I11" s="190"/>
      <c r="J11" s="193"/>
    </row>
    <row r="12" spans="1:15" ht="14.1" customHeight="1" x14ac:dyDescent="0.2">
      <c r="A12" s="91" t="s">
        <v>96</v>
      </c>
      <c r="B12" s="69"/>
      <c r="C12" s="78">
        <v>100</v>
      </c>
      <c r="D12" s="194">
        <v>168724</v>
      </c>
      <c r="E12" s="195">
        <v>170669</v>
      </c>
      <c r="F12" s="79">
        <v>169000</v>
      </c>
      <c r="G12" s="79">
        <v>168742</v>
      </c>
      <c r="H12" s="105">
        <v>169152</v>
      </c>
      <c r="I12" s="80">
        <v>-428</v>
      </c>
      <c r="J12" s="81">
        <v>-0.25302686341278852</v>
      </c>
    </row>
    <row r="13" spans="1:15" ht="12" customHeight="1" x14ac:dyDescent="0.2">
      <c r="A13" s="83" t="s">
        <v>97</v>
      </c>
      <c r="B13" s="84" t="s">
        <v>98</v>
      </c>
      <c r="C13" s="78">
        <v>52.20774756406913</v>
      </c>
      <c r="D13" s="80">
        <v>88087</v>
      </c>
      <c r="E13" s="79">
        <v>89584</v>
      </c>
      <c r="F13" s="79">
        <v>88585</v>
      </c>
      <c r="G13" s="79">
        <v>88329</v>
      </c>
      <c r="H13" s="105">
        <v>88559</v>
      </c>
      <c r="I13" s="80">
        <v>-472</v>
      </c>
      <c r="J13" s="81">
        <v>-0.53297801465689543</v>
      </c>
    </row>
    <row r="14" spans="1:15" ht="12" customHeight="1" x14ac:dyDescent="0.2">
      <c r="A14" s="83"/>
      <c r="B14" s="84" t="s">
        <v>99</v>
      </c>
      <c r="C14" s="78">
        <v>47.79225243593087</v>
      </c>
      <c r="D14" s="80">
        <v>80637</v>
      </c>
      <c r="E14" s="79">
        <v>81085</v>
      </c>
      <c r="F14" s="79">
        <v>80415</v>
      </c>
      <c r="G14" s="79">
        <v>80413</v>
      </c>
      <c r="H14" s="105">
        <v>80593</v>
      </c>
      <c r="I14" s="80">
        <v>44</v>
      </c>
      <c r="J14" s="81">
        <v>5.4595312247961984E-2</v>
      </c>
    </row>
    <row r="15" spans="1:15" ht="12" customHeight="1" x14ac:dyDescent="0.2">
      <c r="A15" s="83" t="s">
        <v>97</v>
      </c>
      <c r="B15" s="86" t="s">
        <v>100</v>
      </c>
      <c r="C15" s="78">
        <v>11.329745620065907</v>
      </c>
      <c r="D15" s="80">
        <v>19116</v>
      </c>
      <c r="E15" s="79">
        <v>19831</v>
      </c>
      <c r="F15" s="79">
        <v>18482</v>
      </c>
      <c r="G15" s="79">
        <v>18954</v>
      </c>
      <c r="H15" s="105">
        <v>19475</v>
      </c>
      <c r="I15" s="80">
        <v>-359</v>
      </c>
      <c r="J15" s="81">
        <v>-1.8433889602053914</v>
      </c>
    </row>
    <row r="16" spans="1:15" ht="12" customHeight="1" x14ac:dyDescent="0.2">
      <c r="A16" s="83"/>
      <c r="B16" s="86" t="s">
        <v>101</v>
      </c>
      <c r="C16" s="78">
        <v>63.220407292382824</v>
      </c>
      <c r="D16" s="80">
        <v>106668</v>
      </c>
      <c r="E16" s="79">
        <v>107697</v>
      </c>
      <c r="F16" s="79">
        <v>107550</v>
      </c>
      <c r="G16" s="79">
        <v>107275</v>
      </c>
      <c r="H16" s="105">
        <v>107121</v>
      </c>
      <c r="I16" s="80">
        <v>-453</v>
      </c>
      <c r="J16" s="81">
        <v>-0.42288626879883495</v>
      </c>
    </row>
    <row r="17" spans="1:10" ht="12" customHeight="1" x14ac:dyDescent="0.2">
      <c r="A17" s="83"/>
      <c r="B17" s="86" t="s">
        <v>102</v>
      </c>
      <c r="C17" s="78">
        <v>23.433536426353097</v>
      </c>
      <c r="D17" s="80">
        <v>39538</v>
      </c>
      <c r="E17" s="79">
        <v>39878</v>
      </c>
      <c r="F17" s="79">
        <v>39832</v>
      </c>
      <c r="G17" s="79">
        <v>39504</v>
      </c>
      <c r="H17" s="105">
        <v>39666</v>
      </c>
      <c r="I17" s="80">
        <v>-128</v>
      </c>
      <c r="J17" s="81">
        <v>-0.3226944990672112</v>
      </c>
    </row>
    <row r="18" spans="1:10" ht="12" customHeight="1" x14ac:dyDescent="0.2">
      <c r="A18" s="85"/>
      <c r="B18" s="86" t="s">
        <v>103</v>
      </c>
      <c r="C18" s="78">
        <v>2.0163106611981698</v>
      </c>
      <c r="D18" s="80">
        <v>3402</v>
      </c>
      <c r="E18" s="79">
        <v>3263</v>
      </c>
      <c r="F18" s="79">
        <v>3136</v>
      </c>
      <c r="G18" s="79">
        <v>3009</v>
      </c>
      <c r="H18" s="105">
        <v>2890</v>
      </c>
      <c r="I18" s="80">
        <v>512</v>
      </c>
      <c r="J18" s="81">
        <v>17.716262975778548</v>
      </c>
    </row>
    <row r="19" spans="1:10" ht="12" customHeight="1" x14ac:dyDescent="0.2">
      <c r="A19" s="85"/>
      <c r="B19" s="86" t="s">
        <v>104</v>
      </c>
      <c r="C19" s="78">
        <v>0.86294777269386691</v>
      </c>
      <c r="D19" s="80">
        <v>1456</v>
      </c>
      <c r="E19" s="79">
        <v>1419</v>
      </c>
      <c r="F19" s="79">
        <v>1357</v>
      </c>
      <c r="G19" s="79">
        <v>1326</v>
      </c>
      <c r="H19" s="105">
        <v>1143</v>
      </c>
      <c r="I19" s="80">
        <v>313</v>
      </c>
      <c r="J19" s="81">
        <v>27.384076990376204</v>
      </c>
    </row>
    <row r="20" spans="1:10" ht="12" customHeight="1" x14ac:dyDescent="0.2">
      <c r="A20" s="83" t="s">
        <v>105</v>
      </c>
      <c r="B20" s="84" t="s">
        <v>175</v>
      </c>
      <c r="C20" s="78">
        <v>67.148123562741517</v>
      </c>
      <c r="D20" s="80">
        <v>113295</v>
      </c>
      <c r="E20" s="79">
        <v>115158</v>
      </c>
      <c r="F20" s="79">
        <v>113947</v>
      </c>
      <c r="G20" s="79">
        <v>114144</v>
      </c>
      <c r="H20" s="105">
        <v>114836</v>
      </c>
      <c r="I20" s="80">
        <v>-1541</v>
      </c>
      <c r="J20" s="81">
        <v>-1.3419136856038176</v>
      </c>
    </row>
    <row r="21" spans="1:10" ht="12" customHeight="1" x14ac:dyDescent="0.2">
      <c r="A21" s="83"/>
      <c r="B21" s="84" t="s">
        <v>176</v>
      </c>
      <c r="C21" s="78">
        <v>32.851876437258483</v>
      </c>
      <c r="D21" s="80">
        <v>55429</v>
      </c>
      <c r="E21" s="79">
        <v>55511</v>
      </c>
      <c r="F21" s="79">
        <v>55053</v>
      </c>
      <c r="G21" s="79">
        <v>54598</v>
      </c>
      <c r="H21" s="105">
        <v>54316</v>
      </c>
      <c r="I21" s="80">
        <v>1113</v>
      </c>
      <c r="J21" s="81">
        <v>2.0491199646512999</v>
      </c>
    </row>
    <row r="22" spans="1:10" ht="12" customHeight="1" x14ac:dyDescent="0.2">
      <c r="A22" s="83" t="s">
        <v>105</v>
      </c>
      <c r="B22" s="84" t="s">
        <v>108</v>
      </c>
      <c r="C22" s="78">
        <v>85.13193143832531</v>
      </c>
      <c r="D22" s="80">
        <v>143638</v>
      </c>
      <c r="E22" s="79">
        <v>144926</v>
      </c>
      <c r="F22" s="79">
        <v>143445</v>
      </c>
      <c r="G22" s="79">
        <v>143735</v>
      </c>
      <c r="H22" s="105">
        <v>144570</v>
      </c>
      <c r="I22" s="80">
        <v>-932</v>
      </c>
      <c r="J22" s="81">
        <v>-0.64467040188144153</v>
      </c>
    </row>
    <row r="23" spans="1:10" ht="12" customHeight="1" x14ac:dyDescent="0.2">
      <c r="A23" s="83"/>
      <c r="B23" s="84" t="s">
        <v>109</v>
      </c>
      <c r="C23" s="78">
        <v>14.868068561674688</v>
      </c>
      <c r="D23" s="80">
        <v>25086</v>
      </c>
      <c r="E23" s="79">
        <v>25743</v>
      </c>
      <c r="F23" s="79">
        <v>25555</v>
      </c>
      <c r="G23" s="79">
        <v>25007</v>
      </c>
      <c r="H23" s="105">
        <v>24582</v>
      </c>
      <c r="I23" s="80">
        <v>504</v>
      </c>
      <c r="J23" s="81">
        <v>2.0502806931901389</v>
      </c>
    </row>
    <row r="24" spans="1:10" ht="14.1" customHeight="1" x14ac:dyDescent="0.2">
      <c r="A24" s="68" t="s">
        <v>121</v>
      </c>
      <c r="B24" s="188"/>
      <c r="C24" s="189"/>
      <c r="D24" s="196"/>
      <c r="E24" s="197"/>
      <c r="F24" s="197"/>
      <c r="G24" s="197"/>
      <c r="H24" s="198"/>
      <c r="I24" s="190"/>
      <c r="J24" s="193"/>
    </row>
    <row r="25" spans="1:10" ht="14.1" customHeight="1" x14ac:dyDescent="0.2">
      <c r="A25" s="91" t="s">
        <v>96</v>
      </c>
      <c r="B25" s="69"/>
      <c r="C25" s="78">
        <v>100</v>
      </c>
      <c r="D25" s="199">
        <v>5965079</v>
      </c>
      <c r="E25" s="195">
        <v>6015479</v>
      </c>
      <c r="F25" s="195">
        <v>5967395</v>
      </c>
      <c r="G25" s="195">
        <v>5961132</v>
      </c>
      <c r="H25" s="200">
        <v>5973608</v>
      </c>
      <c r="I25" s="194">
        <v>-8529</v>
      </c>
      <c r="J25" s="81">
        <v>-0.14277803297437663</v>
      </c>
    </row>
    <row r="26" spans="1:10" ht="12" customHeight="1" x14ac:dyDescent="0.2">
      <c r="A26" s="83" t="s">
        <v>97</v>
      </c>
      <c r="B26" s="84" t="s">
        <v>98</v>
      </c>
      <c r="C26" s="78">
        <v>53.559927705902972</v>
      </c>
      <c r="D26" s="80">
        <v>3194892</v>
      </c>
      <c r="E26" s="79">
        <v>3236004</v>
      </c>
      <c r="F26" s="79">
        <v>3209867</v>
      </c>
      <c r="G26" s="79">
        <v>3201340</v>
      </c>
      <c r="H26" s="105">
        <v>3206171</v>
      </c>
      <c r="I26" s="80">
        <v>-11279</v>
      </c>
      <c r="J26" s="81">
        <v>-0.35179034430789874</v>
      </c>
    </row>
    <row r="27" spans="1:10" ht="12" customHeight="1" x14ac:dyDescent="0.2">
      <c r="A27" s="83"/>
      <c r="B27" s="84" t="s">
        <v>99</v>
      </c>
      <c r="C27" s="78">
        <v>46.440072294097028</v>
      </c>
      <c r="D27" s="80">
        <v>2770187</v>
      </c>
      <c r="E27" s="79">
        <v>2779475</v>
      </c>
      <c r="F27" s="79">
        <v>2757528</v>
      </c>
      <c r="G27" s="79">
        <v>2759792</v>
      </c>
      <c r="H27" s="105">
        <v>2767437</v>
      </c>
      <c r="I27" s="80">
        <v>2750</v>
      </c>
      <c r="J27" s="81">
        <v>9.9369922422804929E-2</v>
      </c>
    </row>
    <row r="28" spans="1:10" ht="12" customHeight="1" x14ac:dyDescent="0.2">
      <c r="A28" s="83" t="s">
        <v>97</v>
      </c>
      <c r="B28" s="86" t="s">
        <v>100</v>
      </c>
      <c r="C28" s="78">
        <v>10.452267270894485</v>
      </c>
      <c r="D28" s="80">
        <v>623486</v>
      </c>
      <c r="E28" s="79">
        <v>642102</v>
      </c>
      <c r="F28" s="79">
        <v>604164</v>
      </c>
      <c r="G28" s="79">
        <v>617267</v>
      </c>
      <c r="H28" s="105">
        <v>638670</v>
      </c>
      <c r="I28" s="80">
        <v>-15184</v>
      </c>
      <c r="J28" s="81">
        <v>-2.3774406187859145</v>
      </c>
    </row>
    <row r="29" spans="1:10" ht="12" customHeight="1" x14ac:dyDescent="0.2">
      <c r="A29" s="83"/>
      <c r="B29" s="86" t="s">
        <v>101</v>
      </c>
      <c r="C29" s="78">
        <v>66.182375790831941</v>
      </c>
      <c r="D29" s="80">
        <v>3947831</v>
      </c>
      <c r="E29" s="79">
        <v>3976645</v>
      </c>
      <c r="F29" s="79">
        <v>3971763</v>
      </c>
      <c r="G29" s="79">
        <v>3966463</v>
      </c>
      <c r="H29" s="105">
        <v>3962499</v>
      </c>
      <c r="I29" s="80">
        <v>-14668</v>
      </c>
      <c r="J29" s="81">
        <v>-0.37017044042156227</v>
      </c>
    </row>
    <row r="30" spans="1:10" ht="12" customHeight="1" x14ac:dyDescent="0.2">
      <c r="A30" s="83"/>
      <c r="B30" s="86" t="s">
        <v>102</v>
      </c>
      <c r="C30" s="78">
        <v>21.316599495161757</v>
      </c>
      <c r="D30" s="80">
        <v>1271552</v>
      </c>
      <c r="E30" s="79">
        <v>1278338</v>
      </c>
      <c r="F30" s="79">
        <v>1275836</v>
      </c>
      <c r="G30" s="79">
        <v>1266357</v>
      </c>
      <c r="H30" s="105">
        <v>1265091</v>
      </c>
      <c r="I30" s="80">
        <v>6461</v>
      </c>
      <c r="J30" s="81">
        <v>0.5107142490144978</v>
      </c>
    </row>
    <row r="31" spans="1:10" ht="12" customHeight="1" x14ac:dyDescent="0.2">
      <c r="A31" s="85"/>
      <c r="B31" s="86" t="s">
        <v>103</v>
      </c>
      <c r="C31" s="78">
        <v>2.0487406788744962</v>
      </c>
      <c r="D31" s="80">
        <v>122209</v>
      </c>
      <c r="E31" s="79">
        <v>118392</v>
      </c>
      <c r="F31" s="79">
        <v>115631</v>
      </c>
      <c r="G31" s="79">
        <v>111044</v>
      </c>
      <c r="H31" s="105">
        <v>107348</v>
      </c>
      <c r="I31" s="80">
        <v>14861</v>
      </c>
      <c r="J31" s="81">
        <v>13.843760479934419</v>
      </c>
    </row>
    <row r="32" spans="1:10" ht="12" customHeight="1" x14ac:dyDescent="0.2">
      <c r="A32" s="85"/>
      <c r="B32" s="86" t="s">
        <v>104</v>
      </c>
      <c r="C32" s="78">
        <v>0.8357307589723455</v>
      </c>
      <c r="D32" s="80">
        <v>49852</v>
      </c>
      <c r="E32" s="79">
        <v>48921</v>
      </c>
      <c r="F32" s="79">
        <v>48499</v>
      </c>
      <c r="G32" s="79">
        <v>47358</v>
      </c>
      <c r="H32" s="105">
        <v>40667</v>
      </c>
      <c r="I32" s="80">
        <v>9185</v>
      </c>
      <c r="J32" s="81">
        <v>22.585880443602921</v>
      </c>
    </row>
    <row r="33" spans="1:10" ht="12" customHeight="1" x14ac:dyDescent="0.2">
      <c r="A33" s="83" t="s">
        <v>105</v>
      </c>
      <c r="B33" s="84" t="s">
        <v>175</v>
      </c>
      <c r="C33" s="78">
        <v>69.341261029401281</v>
      </c>
      <c r="D33" s="80">
        <v>4136261</v>
      </c>
      <c r="E33" s="79">
        <v>4193008</v>
      </c>
      <c r="F33" s="79">
        <v>4162152</v>
      </c>
      <c r="G33" s="79">
        <v>4168810</v>
      </c>
      <c r="H33" s="105">
        <v>4185071</v>
      </c>
      <c r="I33" s="80">
        <v>-48810</v>
      </c>
      <c r="J33" s="81">
        <v>-1.1662884572328642</v>
      </c>
    </row>
    <row r="34" spans="1:10" ht="12" customHeight="1" x14ac:dyDescent="0.2">
      <c r="A34" s="83"/>
      <c r="B34" s="84" t="s">
        <v>176</v>
      </c>
      <c r="C34" s="78">
        <v>30.658738970598712</v>
      </c>
      <c r="D34" s="80">
        <v>1828818</v>
      </c>
      <c r="E34" s="79">
        <v>1822471</v>
      </c>
      <c r="F34" s="79">
        <v>1805243</v>
      </c>
      <c r="G34" s="79">
        <v>1792322</v>
      </c>
      <c r="H34" s="105">
        <v>1788537</v>
      </c>
      <c r="I34" s="80">
        <v>40281</v>
      </c>
      <c r="J34" s="81">
        <v>2.2521759404474158</v>
      </c>
    </row>
    <row r="35" spans="1:10" ht="12" customHeight="1" x14ac:dyDescent="0.2">
      <c r="A35" s="83" t="s">
        <v>105</v>
      </c>
      <c r="B35" s="84" t="s">
        <v>108</v>
      </c>
      <c r="C35" s="78">
        <v>80.607180558715143</v>
      </c>
      <c r="D35" s="80">
        <v>4808282</v>
      </c>
      <c r="E35" s="79">
        <v>4843963</v>
      </c>
      <c r="F35" s="79">
        <v>4805934</v>
      </c>
      <c r="G35" s="79">
        <v>4816919</v>
      </c>
      <c r="H35" s="105">
        <v>4841317</v>
      </c>
      <c r="I35" s="80">
        <v>-33035</v>
      </c>
      <c r="J35" s="81">
        <v>-0.68235564826678363</v>
      </c>
    </row>
    <row r="36" spans="1:10" ht="12" customHeight="1" x14ac:dyDescent="0.2">
      <c r="A36" s="83"/>
      <c r="B36" s="84" t="s">
        <v>109</v>
      </c>
      <c r="C36" s="78">
        <v>19.392752384335562</v>
      </c>
      <c r="D36" s="80">
        <v>1156793</v>
      </c>
      <c r="E36" s="79">
        <v>1171513</v>
      </c>
      <c r="F36" s="79">
        <v>1161457</v>
      </c>
      <c r="G36" s="79">
        <v>1144209</v>
      </c>
      <c r="H36" s="105">
        <v>1132287</v>
      </c>
      <c r="I36" s="80">
        <v>24506</v>
      </c>
      <c r="J36" s="81">
        <v>2.1642922686562684</v>
      </c>
    </row>
    <row r="37" spans="1:10" ht="14.1" customHeight="1" x14ac:dyDescent="0.2">
      <c r="A37" s="68" t="s">
        <v>122</v>
      </c>
      <c r="B37" s="188"/>
      <c r="C37" s="189"/>
      <c r="D37" s="196"/>
      <c r="E37" s="197"/>
      <c r="F37" s="197"/>
      <c r="G37" s="197"/>
      <c r="H37" s="198"/>
      <c r="I37" s="190"/>
      <c r="J37" s="193"/>
    </row>
    <row r="38" spans="1:10" ht="14.1" customHeight="1" x14ac:dyDescent="0.2">
      <c r="A38" s="91" t="s">
        <v>96</v>
      </c>
      <c r="B38" s="69"/>
      <c r="C38" s="78">
        <v>100</v>
      </c>
      <c r="D38" s="199">
        <v>28639088</v>
      </c>
      <c r="E38" s="195">
        <v>28820804</v>
      </c>
      <c r="F38" s="195">
        <v>28542882</v>
      </c>
      <c r="G38" s="195">
        <v>28545079</v>
      </c>
      <c r="H38" s="200">
        <v>28633360</v>
      </c>
      <c r="I38" s="194">
        <v>5728</v>
      </c>
      <c r="J38" s="81">
        <v>2.0004637946786547E-2</v>
      </c>
    </row>
    <row r="39" spans="1:10" ht="12" customHeight="1" x14ac:dyDescent="0.2">
      <c r="A39" s="83" t="s">
        <v>97</v>
      </c>
      <c r="B39" s="84" t="s">
        <v>98</v>
      </c>
      <c r="C39" s="78">
        <v>53.704259018303937</v>
      </c>
      <c r="D39" s="80">
        <v>15380410</v>
      </c>
      <c r="E39" s="79">
        <v>15531366</v>
      </c>
      <c r="F39" s="79">
        <v>15373217</v>
      </c>
      <c r="G39" s="79">
        <v>15360040</v>
      </c>
      <c r="H39" s="105">
        <v>15407871</v>
      </c>
      <c r="I39" s="80">
        <v>-27461</v>
      </c>
      <c r="J39" s="81">
        <v>-0.17822708925847056</v>
      </c>
    </row>
    <row r="40" spans="1:10" ht="12" customHeight="1" x14ac:dyDescent="0.2">
      <c r="A40" s="83"/>
      <c r="B40" s="84" t="s">
        <v>99</v>
      </c>
      <c r="C40" s="78">
        <v>46.295740981696063</v>
      </c>
      <c r="D40" s="80">
        <v>13258678</v>
      </c>
      <c r="E40" s="79">
        <v>13289438</v>
      </c>
      <c r="F40" s="79">
        <v>13169665</v>
      </c>
      <c r="G40" s="79">
        <v>13185039</v>
      </c>
      <c r="H40" s="105">
        <v>13225489</v>
      </c>
      <c r="I40" s="80">
        <v>33189</v>
      </c>
      <c r="J40" s="81">
        <v>0.25094724285809017</v>
      </c>
    </row>
    <row r="41" spans="1:10" ht="12" customHeight="1" x14ac:dyDescent="0.2">
      <c r="A41" s="83" t="s">
        <v>97</v>
      </c>
      <c r="B41" s="86" t="s">
        <v>100</v>
      </c>
      <c r="C41" s="78">
        <v>10.033221029943412</v>
      </c>
      <c r="D41" s="80">
        <v>2873423</v>
      </c>
      <c r="E41" s="79">
        <v>2946269</v>
      </c>
      <c r="F41" s="79">
        <v>2737167</v>
      </c>
      <c r="G41" s="79">
        <v>2816588</v>
      </c>
      <c r="H41" s="105">
        <v>2921773</v>
      </c>
      <c r="I41" s="80">
        <v>-48350</v>
      </c>
      <c r="J41" s="81">
        <v>-1.6548171264502751</v>
      </c>
    </row>
    <row r="42" spans="1:10" ht="12" customHeight="1" x14ac:dyDescent="0.2">
      <c r="A42" s="83"/>
      <c r="B42" s="86" t="s">
        <v>101</v>
      </c>
      <c r="C42" s="78">
        <v>65.412756858737964</v>
      </c>
      <c r="D42" s="80">
        <v>18733617</v>
      </c>
      <c r="E42" s="79">
        <v>18840583</v>
      </c>
      <c r="F42" s="79">
        <v>18793962</v>
      </c>
      <c r="G42" s="79">
        <v>18771978</v>
      </c>
      <c r="H42" s="105">
        <v>18768478</v>
      </c>
      <c r="I42" s="80">
        <v>-34861</v>
      </c>
      <c r="J42" s="81">
        <v>-0.18574228554920649</v>
      </c>
    </row>
    <row r="43" spans="1:10" ht="12" customHeight="1" x14ac:dyDescent="0.2">
      <c r="A43" s="83"/>
      <c r="B43" s="86" t="s">
        <v>102</v>
      </c>
      <c r="C43" s="78">
        <v>22.319481681818917</v>
      </c>
      <c r="D43" s="80">
        <v>6392096</v>
      </c>
      <c r="E43" s="79">
        <v>6413550</v>
      </c>
      <c r="F43" s="79">
        <v>6405870</v>
      </c>
      <c r="G43" s="79">
        <v>6374701</v>
      </c>
      <c r="H43" s="105">
        <v>6380286</v>
      </c>
      <c r="I43" s="80">
        <v>11810</v>
      </c>
      <c r="J43" s="81">
        <v>0.18510142021846671</v>
      </c>
    </row>
    <row r="44" spans="1:10" ht="12" customHeight="1" x14ac:dyDescent="0.2">
      <c r="A44" s="85"/>
      <c r="B44" s="86" t="s">
        <v>103</v>
      </c>
      <c r="C44" s="78">
        <v>2.2345299543058075</v>
      </c>
      <c r="D44" s="80">
        <v>639949</v>
      </c>
      <c r="E44" s="79">
        <v>620398</v>
      </c>
      <c r="F44" s="79">
        <v>605880</v>
      </c>
      <c r="G44" s="79">
        <v>581809</v>
      </c>
      <c r="H44" s="105">
        <v>562822</v>
      </c>
      <c r="I44" s="80">
        <v>77127</v>
      </c>
      <c r="J44" s="81">
        <v>13.70362210432428</v>
      </c>
    </row>
    <row r="45" spans="1:10" ht="12" customHeight="1" x14ac:dyDescent="0.2">
      <c r="A45" s="85"/>
      <c r="B45" s="86" t="s">
        <v>104</v>
      </c>
      <c r="C45" s="78">
        <v>0.93525324549440958</v>
      </c>
      <c r="D45" s="80">
        <v>267848</v>
      </c>
      <c r="E45" s="79">
        <v>264421</v>
      </c>
      <c r="F45" s="79">
        <v>261325</v>
      </c>
      <c r="G45" s="79">
        <v>253811</v>
      </c>
      <c r="H45" s="105">
        <v>218956</v>
      </c>
      <c r="I45" s="80">
        <v>48892</v>
      </c>
      <c r="J45" s="81">
        <v>22.32960046767387</v>
      </c>
    </row>
    <row r="46" spans="1:10" ht="12" customHeight="1" x14ac:dyDescent="0.2">
      <c r="A46" s="83" t="s">
        <v>105</v>
      </c>
      <c r="B46" s="84" t="s">
        <v>175</v>
      </c>
      <c r="C46" s="78">
        <v>69.27240839512767</v>
      </c>
      <c r="D46" s="80">
        <v>19838986</v>
      </c>
      <c r="E46" s="79">
        <v>20052398</v>
      </c>
      <c r="F46" s="79">
        <v>19836547</v>
      </c>
      <c r="G46" s="79">
        <v>19903947</v>
      </c>
      <c r="H46" s="105">
        <v>20006421</v>
      </c>
      <c r="I46" s="80">
        <v>-167435</v>
      </c>
      <c r="J46" s="81">
        <v>-0.83690631122878001</v>
      </c>
    </row>
    <row r="47" spans="1:10" ht="12" customHeight="1" x14ac:dyDescent="0.2">
      <c r="A47" s="83"/>
      <c r="B47" s="84" t="s">
        <v>176</v>
      </c>
      <c r="C47" s="78">
        <v>30.727591604872334</v>
      </c>
      <c r="D47" s="80">
        <v>8800102</v>
      </c>
      <c r="E47" s="79">
        <v>8768406</v>
      </c>
      <c r="F47" s="79">
        <v>8706333</v>
      </c>
      <c r="G47" s="79">
        <v>8641129</v>
      </c>
      <c r="H47" s="105">
        <v>8626936</v>
      </c>
      <c r="I47" s="80">
        <v>173166</v>
      </c>
      <c r="J47" s="81">
        <v>2.0072711794778586</v>
      </c>
    </row>
    <row r="48" spans="1:10" ht="12" customHeight="1" x14ac:dyDescent="0.2">
      <c r="A48" s="83" t="s">
        <v>105</v>
      </c>
      <c r="B48" s="84" t="s">
        <v>108</v>
      </c>
      <c r="C48" s="78">
        <v>82.409167498629841</v>
      </c>
      <c r="D48" s="80">
        <v>23601234</v>
      </c>
      <c r="E48" s="79">
        <v>23735923</v>
      </c>
      <c r="F48" s="79">
        <v>23539369</v>
      </c>
      <c r="G48" s="79">
        <v>23624014</v>
      </c>
      <c r="H48" s="105">
        <v>23774470</v>
      </c>
      <c r="I48" s="80">
        <v>-173236</v>
      </c>
      <c r="J48" s="81">
        <v>-0.72866398283536915</v>
      </c>
    </row>
    <row r="49" spans="1:10" ht="12" customHeight="1" x14ac:dyDescent="0.2">
      <c r="A49" s="83"/>
      <c r="B49" s="84" t="s">
        <v>109</v>
      </c>
      <c r="C49" s="78">
        <v>17.590811550982348</v>
      </c>
      <c r="D49" s="80">
        <v>5037848</v>
      </c>
      <c r="E49" s="79">
        <v>5084875</v>
      </c>
      <c r="F49" s="79">
        <v>5003504</v>
      </c>
      <c r="G49" s="79">
        <v>4921056</v>
      </c>
      <c r="H49" s="105">
        <v>4858880</v>
      </c>
      <c r="I49" s="80">
        <v>178968</v>
      </c>
      <c r="J49" s="81">
        <v>3.6833179662802951</v>
      </c>
    </row>
    <row r="50" spans="1:10" ht="14.1" customHeight="1" x14ac:dyDescent="0.2">
      <c r="A50" s="68" t="s">
        <v>123</v>
      </c>
      <c r="B50" s="188"/>
      <c r="C50" s="189"/>
      <c r="D50" s="196"/>
      <c r="E50" s="197"/>
      <c r="F50" s="197"/>
      <c r="G50" s="197"/>
      <c r="H50" s="198"/>
      <c r="I50" s="190"/>
      <c r="J50" s="193"/>
    </row>
    <row r="51" spans="1:10" ht="14.1" customHeight="1" x14ac:dyDescent="0.2">
      <c r="A51" s="91" t="s">
        <v>96</v>
      </c>
      <c r="B51" s="69"/>
      <c r="C51" s="78">
        <v>100</v>
      </c>
      <c r="D51" s="199">
        <v>34985555</v>
      </c>
      <c r="E51" s="195">
        <v>35215934</v>
      </c>
      <c r="F51" s="195">
        <v>34885488</v>
      </c>
      <c r="G51" s="195">
        <v>34887706</v>
      </c>
      <c r="H51" s="200">
        <v>35018375</v>
      </c>
      <c r="I51" s="194">
        <v>-32820</v>
      </c>
      <c r="J51" s="81">
        <v>-9.3722224403616675E-2</v>
      </c>
    </row>
    <row r="52" spans="1:10" ht="12" customHeight="1" x14ac:dyDescent="0.2">
      <c r="A52" s="83" t="s">
        <v>97</v>
      </c>
      <c r="B52" s="84" t="s">
        <v>98</v>
      </c>
      <c r="C52" s="78">
        <v>53.363732546189418</v>
      </c>
      <c r="D52" s="80">
        <v>18669598</v>
      </c>
      <c r="E52" s="79">
        <v>18853052</v>
      </c>
      <c r="F52" s="79">
        <v>18659848</v>
      </c>
      <c r="G52" s="79">
        <v>18640170</v>
      </c>
      <c r="H52" s="105">
        <v>18707512</v>
      </c>
      <c r="I52" s="80">
        <v>-37914</v>
      </c>
      <c r="J52" s="81">
        <v>-0.20266724939158132</v>
      </c>
    </row>
    <row r="53" spans="1:10" ht="12" customHeight="1" x14ac:dyDescent="0.2">
      <c r="A53" s="83"/>
      <c r="B53" s="84" t="s">
        <v>99</v>
      </c>
      <c r="C53" s="78">
        <v>46.636267453810582</v>
      </c>
      <c r="D53" s="80">
        <v>16315957</v>
      </c>
      <c r="E53" s="79">
        <v>16362882</v>
      </c>
      <c r="F53" s="79">
        <v>16225640</v>
      </c>
      <c r="G53" s="79">
        <v>16247536</v>
      </c>
      <c r="H53" s="105">
        <v>16310863</v>
      </c>
      <c r="I53" s="80">
        <v>5094</v>
      </c>
      <c r="J53" s="81">
        <v>3.1230720287455053E-2</v>
      </c>
    </row>
    <row r="54" spans="1:10" ht="12" customHeight="1" x14ac:dyDescent="0.2">
      <c r="A54" s="83" t="s">
        <v>97</v>
      </c>
      <c r="B54" s="86" t="s">
        <v>100</v>
      </c>
      <c r="C54" s="78">
        <v>9.9519730357286029</v>
      </c>
      <c r="D54" s="80">
        <v>3481753</v>
      </c>
      <c r="E54" s="79">
        <v>3567411</v>
      </c>
      <c r="F54" s="79">
        <v>3312093</v>
      </c>
      <c r="G54" s="79">
        <v>3404157</v>
      </c>
      <c r="H54" s="105">
        <v>3530165</v>
      </c>
      <c r="I54" s="80">
        <v>-48412</v>
      </c>
      <c r="J54" s="81">
        <v>-1.3713806578446051</v>
      </c>
    </row>
    <row r="55" spans="1:10" ht="12" customHeight="1" x14ac:dyDescent="0.2">
      <c r="A55" s="83"/>
      <c r="B55" s="86" t="s">
        <v>101</v>
      </c>
      <c r="C55" s="78">
        <v>65.477855074758708</v>
      </c>
      <c r="D55" s="80">
        <v>22907791</v>
      </c>
      <c r="E55" s="79">
        <v>23045292</v>
      </c>
      <c r="F55" s="79">
        <v>22995034</v>
      </c>
      <c r="G55" s="79">
        <v>22969743</v>
      </c>
      <c r="H55" s="105">
        <v>22977613</v>
      </c>
      <c r="I55" s="80">
        <v>-69822</v>
      </c>
      <c r="J55" s="81">
        <v>-0.30386968393975478</v>
      </c>
    </row>
    <row r="56" spans="1:10" ht="12" customHeight="1" x14ac:dyDescent="0.2">
      <c r="A56" s="83"/>
      <c r="B56" s="86" t="s">
        <v>102</v>
      </c>
      <c r="C56" s="78">
        <v>22.390949636214145</v>
      </c>
      <c r="D56" s="80">
        <v>7833598</v>
      </c>
      <c r="E56" s="79">
        <v>7864767</v>
      </c>
      <c r="F56" s="79">
        <v>7857543</v>
      </c>
      <c r="G56" s="79">
        <v>7821575</v>
      </c>
      <c r="H56" s="105">
        <v>7838209</v>
      </c>
      <c r="I56" s="80">
        <v>-4611</v>
      </c>
      <c r="J56" s="81">
        <v>-5.8827214227127653E-2</v>
      </c>
    </row>
    <row r="57" spans="1:10" ht="12" customHeight="1" x14ac:dyDescent="0.2">
      <c r="A57" s="85"/>
      <c r="B57" s="86" t="s">
        <v>103</v>
      </c>
      <c r="C57" s="78">
        <v>2.179213678330957</v>
      </c>
      <c r="D57" s="80">
        <v>762410</v>
      </c>
      <c r="E57" s="79">
        <v>738460</v>
      </c>
      <c r="F57" s="79">
        <v>720815</v>
      </c>
      <c r="G57" s="79">
        <v>692228</v>
      </c>
      <c r="H57" s="105">
        <v>672387</v>
      </c>
      <c r="I57" s="80">
        <v>90023</v>
      </c>
      <c r="J57" s="81">
        <v>13.38856938043121</v>
      </c>
    </row>
    <row r="58" spans="1:10" ht="12" customHeight="1" x14ac:dyDescent="0.2">
      <c r="A58" s="85"/>
      <c r="B58" s="86" t="s">
        <v>104</v>
      </c>
      <c r="C58" s="78">
        <v>0.91582940444992222</v>
      </c>
      <c r="D58" s="80">
        <v>320408</v>
      </c>
      <c r="E58" s="79">
        <v>315777</v>
      </c>
      <c r="F58" s="79">
        <v>311816</v>
      </c>
      <c r="G58" s="79">
        <v>302788</v>
      </c>
      <c r="H58" s="105">
        <v>262742</v>
      </c>
      <c r="I58" s="80">
        <v>57666</v>
      </c>
      <c r="J58" s="81">
        <v>21.947766249781154</v>
      </c>
    </row>
    <row r="59" spans="1:10" ht="12" customHeight="1" x14ac:dyDescent="0.2">
      <c r="A59" s="83" t="s">
        <v>105</v>
      </c>
      <c r="B59" s="84" t="s">
        <v>175</v>
      </c>
      <c r="C59" s="78">
        <v>68.655872402195712</v>
      </c>
      <c r="D59" s="80">
        <v>24019638</v>
      </c>
      <c r="E59" s="79">
        <v>24278676</v>
      </c>
      <c r="F59" s="79">
        <v>24024859</v>
      </c>
      <c r="G59" s="79">
        <v>24107647</v>
      </c>
      <c r="H59" s="105">
        <v>24248794</v>
      </c>
      <c r="I59" s="80">
        <v>-229156</v>
      </c>
      <c r="J59" s="81">
        <v>-0.94502019358158595</v>
      </c>
    </row>
    <row r="60" spans="1:10" ht="12" customHeight="1" x14ac:dyDescent="0.2">
      <c r="A60" s="83"/>
      <c r="B60" s="84" t="s">
        <v>176</v>
      </c>
      <c r="C60" s="78">
        <v>31.344124739481767</v>
      </c>
      <c r="D60" s="80">
        <v>10965916</v>
      </c>
      <c r="E60" s="79">
        <v>10937257</v>
      </c>
      <c r="F60" s="79">
        <v>10860622</v>
      </c>
      <c r="G60" s="79">
        <v>10780051</v>
      </c>
      <c r="H60" s="105">
        <v>10769577</v>
      </c>
      <c r="I60" s="80">
        <v>196339</v>
      </c>
      <c r="J60" s="81">
        <v>1.823089244823636</v>
      </c>
    </row>
    <row r="61" spans="1:10" ht="12" customHeight="1" x14ac:dyDescent="0.2">
      <c r="A61" s="83" t="s">
        <v>105</v>
      </c>
      <c r="B61" s="84" t="s">
        <v>108</v>
      </c>
      <c r="C61" s="78">
        <v>83.183099424891211</v>
      </c>
      <c r="D61" s="80">
        <v>29102069</v>
      </c>
      <c r="E61" s="79">
        <v>29281880</v>
      </c>
      <c r="F61" s="79">
        <v>29047509</v>
      </c>
      <c r="G61" s="79">
        <v>29151408</v>
      </c>
      <c r="H61" s="105">
        <v>29352342</v>
      </c>
      <c r="I61" s="80">
        <v>-250273</v>
      </c>
      <c r="J61" s="81">
        <v>-0.85265087194745826</v>
      </c>
    </row>
    <row r="62" spans="1:10" ht="12" customHeight="1" x14ac:dyDescent="0.2">
      <c r="A62" s="83"/>
      <c r="B62" s="84" t="s">
        <v>109</v>
      </c>
      <c r="C62" s="78">
        <v>16.816857700270869</v>
      </c>
      <c r="D62" s="80">
        <v>5883471</v>
      </c>
      <c r="E62" s="79">
        <v>5934017</v>
      </c>
      <c r="F62" s="79">
        <v>5837916</v>
      </c>
      <c r="G62" s="79">
        <v>5736211</v>
      </c>
      <c r="H62" s="105">
        <v>5665936</v>
      </c>
      <c r="I62" s="80">
        <v>217535</v>
      </c>
      <c r="J62" s="81">
        <v>3.839347991223339</v>
      </c>
    </row>
    <row r="63" spans="1:10" ht="14.1" customHeight="1" x14ac:dyDescent="0.2">
      <c r="A63" s="68" t="s">
        <v>177</v>
      </c>
      <c r="B63" s="188"/>
      <c r="C63" s="189"/>
      <c r="D63" s="196"/>
      <c r="E63" s="197"/>
      <c r="F63" s="197"/>
      <c r="G63" s="197"/>
      <c r="H63" s="198"/>
      <c r="I63" s="190"/>
      <c r="J63" s="193"/>
    </row>
    <row r="64" spans="1:10" ht="14.1" customHeight="1" x14ac:dyDescent="0.2">
      <c r="A64" s="91" t="s">
        <v>96</v>
      </c>
      <c r="B64" s="69"/>
      <c r="C64" s="78">
        <v>100</v>
      </c>
      <c r="D64" s="199">
        <v>198076</v>
      </c>
      <c r="E64" s="195">
        <v>200334</v>
      </c>
      <c r="F64" s="195">
        <v>198898</v>
      </c>
      <c r="G64" s="195">
        <v>198708</v>
      </c>
      <c r="H64" s="105">
        <v>199266</v>
      </c>
      <c r="I64" s="80">
        <v>-1190</v>
      </c>
      <c r="J64" s="81">
        <v>-0.59719169351520074</v>
      </c>
    </row>
    <row r="65" spans="1:12" ht="12" customHeight="1" x14ac:dyDescent="0.2">
      <c r="A65" s="83" t="s">
        <v>97</v>
      </c>
      <c r="B65" s="84" t="s">
        <v>98</v>
      </c>
      <c r="C65" s="78">
        <v>53.193723621236295</v>
      </c>
      <c r="D65" s="194">
        <v>105364</v>
      </c>
      <c r="E65" s="195">
        <v>107041</v>
      </c>
      <c r="F65" s="195">
        <v>106288</v>
      </c>
      <c r="G65" s="195">
        <v>105995</v>
      </c>
      <c r="H65" s="105">
        <v>106231</v>
      </c>
      <c r="I65" s="80">
        <v>-867</v>
      </c>
      <c r="J65" s="81">
        <v>-0.81614594609859648</v>
      </c>
    </row>
    <row r="66" spans="1:12" ht="12" customHeight="1" x14ac:dyDescent="0.2">
      <c r="A66" s="83"/>
      <c r="B66" s="84" t="s">
        <v>99</v>
      </c>
      <c r="C66" s="78">
        <v>46.806276378763705</v>
      </c>
      <c r="D66" s="194">
        <v>92712</v>
      </c>
      <c r="E66" s="195">
        <v>93293</v>
      </c>
      <c r="F66" s="195">
        <v>92610</v>
      </c>
      <c r="G66" s="195">
        <v>92713</v>
      </c>
      <c r="H66" s="105">
        <v>93035</v>
      </c>
      <c r="I66" s="80">
        <v>-323</v>
      </c>
      <c r="J66" s="81">
        <v>-0.34718116837749236</v>
      </c>
    </row>
    <row r="67" spans="1:12" ht="12" customHeight="1" x14ac:dyDescent="0.2">
      <c r="A67" s="83" t="s">
        <v>97</v>
      </c>
      <c r="B67" s="86" t="s">
        <v>100</v>
      </c>
      <c r="C67" s="78">
        <v>11.026575657828309</v>
      </c>
      <c r="D67" s="194">
        <v>21841</v>
      </c>
      <c r="E67" s="195">
        <v>22681</v>
      </c>
      <c r="F67" s="195">
        <v>21328</v>
      </c>
      <c r="G67" s="195">
        <v>21834</v>
      </c>
      <c r="H67" s="105">
        <v>22575</v>
      </c>
      <c r="I67" s="80">
        <v>-734</v>
      </c>
      <c r="J67" s="81">
        <v>-3.2513842746400887</v>
      </c>
    </row>
    <row r="68" spans="1:12" ht="12" customHeight="1" x14ac:dyDescent="0.2">
      <c r="A68" s="83"/>
      <c r="B68" s="86" t="s">
        <v>101</v>
      </c>
      <c r="C68" s="78">
        <v>64.005735172358087</v>
      </c>
      <c r="D68" s="194">
        <v>126780</v>
      </c>
      <c r="E68" s="195">
        <v>128030</v>
      </c>
      <c r="F68" s="195">
        <v>127995</v>
      </c>
      <c r="G68" s="195">
        <v>127755</v>
      </c>
      <c r="H68" s="105">
        <v>127589</v>
      </c>
      <c r="I68" s="80">
        <v>-809</v>
      </c>
      <c r="J68" s="81">
        <v>-0.63406720015048323</v>
      </c>
    </row>
    <row r="69" spans="1:12" ht="12" customHeight="1" x14ac:dyDescent="0.2">
      <c r="A69" s="83"/>
      <c r="B69" s="86" t="s">
        <v>102</v>
      </c>
      <c r="C69" s="78">
        <v>23.087602738342859</v>
      </c>
      <c r="D69" s="194">
        <v>45731</v>
      </c>
      <c r="E69" s="195">
        <v>46028</v>
      </c>
      <c r="F69" s="195">
        <v>46109</v>
      </c>
      <c r="G69" s="195">
        <v>45795</v>
      </c>
      <c r="H69" s="105">
        <v>45909</v>
      </c>
      <c r="I69" s="80">
        <v>-178</v>
      </c>
      <c r="J69" s="81">
        <v>-0.38772354004661397</v>
      </c>
    </row>
    <row r="70" spans="1:12" ht="12" customHeight="1" x14ac:dyDescent="0.2">
      <c r="A70" s="85"/>
      <c r="B70" s="86" t="s">
        <v>103</v>
      </c>
      <c r="C70" s="78">
        <v>1.8800864314707486</v>
      </c>
      <c r="D70" s="194">
        <v>3724</v>
      </c>
      <c r="E70" s="195">
        <v>3595</v>
      </c>
      <c r="F70" s="195">
        <v>3466</v>
      </c>
      <c r="G70" s="195">
        <v>3324</v>
      </c>
      <c r="H70" s="105">
        <v>3193</v>
      </c>
      <c r="I70" s="80">
        <v>531</v>
      </c>
      <c r="J70" s="81">
        <v>16.630128405887881</v>
      </c>
    </row>
    <row r="71" spans="1:12" ht="12" customHeight="1" x14ac:dyDescent="0.2">
      <c r="A71" s="85"/>
      <c r="B71" s="86" t="s">
        <v>104</v>
      </c>
      <c r="C71" s="78">
        <v>0.82039217270138731</v>
      </c>
      <c r="D71" s="194">
        <v>1625</v>
      </c>
      <c r="E71" s="195">
        <v>1613</v>
      </c>
      <c r="F71" s="195">
        <v>1575</v>
      </c>
      <c r="G71" s="195">
        <v>1539</v>
      </c>
      <c r="H71" s="105">
        <v>1327</v>
      </c>
      <c r="I71" s="80">
        <v>298</v>
      </c>
      <c r="J71" s="81">
        <v>22.456669178598343</v>
      </c>
    </row>
    <row r="72" spans="1:12" ht="12" customHeight="1" x14ac:dyDescent="0.2">
      <c r="A72" s="83" t="s">
        <v>105</v>
      </c>
      <c r="B72" s="84" t="s">
        <v>175</v>
      </c>
      <c r="C72" s="78">
        <v>68.2515802015388</v>
      </c>
      <c r="D72" s="194">
        <v>135190</v>
      </c>
      <c r="E72" s="195">
        <v>137358</v>
      </c>
      <c r="F72" s="195">
        <v>136280</v>
      </c>
      <c r="G72" s="195">
        <v>136501</v>
      </c>
      <c r="H72" s="105">
        <v>137259</v>
      </c>
      <c r="I72" s="80">
        <v>-2069</v>
      </c>
      <c r="J72" s="81">
        <v>-1.507369279974355</v>
      </c>
    </row>
    <row r="73" spans="1:12" ht="12" customHeight="1" x14ac:dyDescent="0.2">
      <c r="A73" s="83"/>
      <c r="B73" s="84" t="s">
        <v>176</v>
      </c>
      <c r="C73" s="78">
        <v>31.748419798461196</v>
      </c>
      <c r="D73" s="80">
        <v>62886</v>
      </c>
      <c r="E73" s="79">
        <v>62976</v>
      </c>
      <c r="F73" s="79">
        <v>62618</v>
      </c>
      <c r="G73" s="79">
        <v>62207</v>
      </c>
      <c r="H73" s="105">
        <v>62007</v>
      </c>
      <c r="I73" s="80">
        <v>879</v>
      </c>
      <c r="J73" s="81">
        <v>1.4175818859161062</v>
      </c>
    </row>
    <row r="74" spans="1:12" ht="12" customHeight="1" x14ac:dyDescent="0.2">
      <c r="A74" s="83" t="s">
        <v>105</v>
      </c>
      <c r="B74" s="84" t="s">
        <v>108</v>
      </c>
      <c r="C74" s="78">
        <v>87.033764817544778</v>
      </c>
      <c r="D74" s="80">
        <v>172393</v>
      </c>
      <c r="E74" s="79">
        <v>173914</v>
      </c>
      <c r="F74" s="79">
        <v>172608</v>
      </c>
      <c r="G74" s="79">
        <v>173032</v>
      </c>
      <c r="H74" s="105">
        <v>174129</v>
      </c>
      <c r="I74" s="80">
        <v>-1736</v>
      </c>
      <c r="J74" s="81">
        <v>-0.99696202240867404</v>
      </c>
    </row>
    <row r="75" spans="1:12" ht="12" customHeight="1" x14ac:dyDescent="0.2">
      <c r="A75" s="107"/>
      <c r="B75" s="89" t="s">
        <v>109</v>
      </c>
      <c r="C75" s="90">
        <v>12.96623518245522</v>
      </c>
      <c r="D75" s="108">
        <v>25683</v>
      </c>
      <c r="E75" s="109">
        <v>26420</v>
      </c>
      <c r="F75" s="109">
        <v>26290</v>
      </c>
      <c r="G75" s="109">
        <v>25676</v>
      </c>
      <c r="H75" s="110">
        <v>25137</v>
      </c>
      <c r="I75" s="108">
        <v>546</v>
      </c>
      <c r="J75" s="111">
        <v>2.1720969089390141</v>
      </c>
    </row>
    <row r="76" spans="1:12" s="112" customFormat="1" ht="11.25" customHeight="1" x14ac:dyDescent="0.15">
      <c r="B76" s="113"/>
      <c r="C76" s="113"/>
      <c r="D76" s="113"/>
      <c r="E76" s="113"/>
      <c r="F76" s="113"/>
      <c r="G76" s="113"/>
      <c r="H76" s="113"/>
      <c r="I76" s="113"/>
      <c r="J76" s="114" t="s">
        <v>35</v>
      </c>
    </row>
    <row r="77" spans="1:12" s="112" customFormat="1" ht="12.75" customHeight="1" x14ac:dyDescent="0.15">
      <c r="A77" s="113" t="s">
        <v>114</v>
      </c>
      <c r="D77" s="115"/>
    </row>
    <row r="78" spans="1:12" s="112" customFormat="1" ht="21" customHeight="1" x14ac:dyDescent="0.15">
      <c r="A78" s="116" t="s">
        <v>178</v>
      </c>
      <c r="B78" s="117"/>
      <c r="C78" s="117"/>
      <c r="D78" s="117"/>
      <c r="E78" s="117"/>
      <c r="F78" s="117"/>
      <c r="G78" s="117"/>
      <c r="H78" s="117"/>
      <c r="I78" s="117"/>
      <c r="J78" s="117"/>
    </row>
    <row r="79" spans="1:12" s="86" customFormat="1" ht="12.75" customHeight="1" x14ac:dyDescent="0.2">
      <c r="A79" s="116"/>
      <c r="B79" s="117"/>
      <c r="C79" s="117"/>
      <c r="D79" s="117"/>
      <c r="E79" s="117"/>
      <c r="F79" s="117"/>
      <c r="G79" s="117"/>
      <c r="H79" s="117"/>
      <c r="I79" s="117"/>
      <c r="J79" s="117"/>
    </row>
    <row r="80" spans="1:12" s="86" customFormat="1" ht="12.75" customHeight="1" x14ac:dyDescent="0.2">
      <c r="A80" s="116"/>
      <c r="B80" s="117"/>
      <c r="C80" s="117"/>
      <c r="D80" s="117"/>
      <c r="E80" s="117"/>
      <c r="F80" s="117"/>
      <c r="G80" s="117"/>
      <c r="H80" s="117"/>
      <c r="I80" s="117"/>
      <c r="J80" s="117"/>
      <c r="K80" s="201"/>
      <c r="L80" s="201"/>
    </row>
    <row r="81" s="53" customFormat="1" ht="12.75" customHeight="1" x14ac:dyDescent="0.2"/>
    <row r="82" s="53" customFormat="1" ht="12.75" customHeight="1" x14ac:dyDescent="0.2"/>
    <row r="83" s="53" customFormat="1" ht="12.75" customHeight="1" x14ac:dyDescent="0.2"/>
    <row r="84" s="53" customFormat="1" ht="15.95" customHeight="1" x14ac:dyDescent="0.2"/>
    <row r="85" s="53" customFormat="1" ht="15.95" customHeight="1" x14ac:dyDescent="0.2"/>
    <row r="86" s="53" customFormat="1" ht="15.95" customHeight="1" x14ac:dyDescent="0.2"/>
    <row r="87" s="53" customFormat="1" ht="15.95" customHeight="1" x14ac:dyDescent="0.2"/>
    <row r="88" s="53" customFormat="1" ht="15.95" customHeight="1" x14ac:dyDescent="0.2"/>
    <row r="89" s="53" customFormat="1" ht="15.95" customHeight="1" x14ac:dyDescent="0.2"/>
    <row r="90" s="53" customFormat="1" ht="15.95" customHeight="1" x14ac:dyDescent="0.2"/>
    <row r="91" s="53" customFormat="1" ht="15.95" customHeight="1" x14ac:dyDescent="0.2"/>
    <row r="92" s="53" customFormat="1" ht="15.95" customHeight="1" x14ac:dyDescent="0.2"/>
    <row r="93" s="53" customFormat="1" ht="15.95" customHeight="1" x14ac:dyDescent="0.2"/>
    <row r="94" s="53" customFormat="1" ht="15.95" customHeight="1" x14ac:dyDescent="0.2"/>
    <row r="95" s="53" customFormat="1" ht="15.95" customHeight="1" x14ac:dyDescent="0.2"/>
    <row r="96" s="53" customFormat="1" ht="15.95" customHeight="1" x14ac:dyDescent="0.2"/>
    <row r="97" s="53" customFormat="1" ht="15.95" customHeight="1" x14ac:dyDescent="0.2"/>
    <row r="98" s="53" customFormat="1" ht="15.95" customHeight="1" x14ac:dyDescent="0.2"/>
    <row r="99" s="53" customFormat="1" ht="15.95" customHeight="1" x14ac:dyDescent="0.2"/>
    <row r="100" s="53" customFormat="1" ht="15.95" customHeight="1" x14ac:dyDescent="0.2"/>
    <row r="101" s="53" customFormat="1" ht="15.95" customHeight="1" x14ac:dyDescent="0.2"/>
    <row r="102" s="53" customFormat="1" ht="15.95" customHeight="1" x14ac:dyDescent="0.2"/>
    <row r="103" s="53" customFormat="1" ht="15.95" customHeight="1" x14ac:dyDescent="0.2"/>
    <row r="104" s="53" customFormat="1" ht="15.95" customHeight="1" x14ac:dyDescent="0.2"/>
    <row r="105" s="53" customFormat="1" ht="15.95" customHeight="1" x14ac:dyDescent="0.2"/>
    <row r="106" s="53" customFormat="1" ht="15.95" customHeight="1" x14ac:dyDescent="0.2"/>
    <row r="107" s="53" customFormat="1" ht="15.95" customHeight="1" x14ac:dyDescent="0.2"/>
    <row r="108" s="53" customFormat="1" ht="15.95" customHeight="1" x14ac:dyDescent="0.2"/>
    <row r="109" s="53" customFormat="1" ht="15.95" customHeight="1" x14ac:dyDescent="0.2"/>
    <row r="110" s="53" customFormat="1" ht="15.95" customHeight="1" x14ac:dyDescent="0.2"/>
    <row r="111" s="53" customFormat="1" ht="15.95" customHeight="1" x14ac:dyDescent="0.2"/>
    <row r="112" s="53" customFormat="1" ht="15.95" customHeight="1" x14ac:dyDescent="0.2"/>
    <row r="113" s="53" customFormat="1" ht="15.95" customHeight="1" x14ac:dyDescent="0.2"/>
    <row r="114" s="53" customFormat="1" ht="15.95" customHeight="1" x14ac:dyDescent="0.2"/>
    <row r="115" s="53" customFormat="1" ht="15.95" customHeight="1" x14ac:dyDescent="0.2"/>
    <row r="116" s="53" customFormat="1" ht="15.95" customHeight="1" x14ac:dyDescent="0.2"/>
    <row r="117" s="53" customFormat="1" ht="15.95" customHeight="1" x14ac:dyDescent="0.2"/>
    <row r="118" s="53" customFormat="1" ht="15.95" customHeight="1" x14ac:dyDescent="0.2"/>
    <row r="119" s="53" customFormat="1" ht="15.95" customHeight="1" x14ac:dyDescent="0.2"/>
    <row r="120" s="53" customFormat="1" ht="15.95" customHeight="1" x14ac:dyDescent="0.2"/>
    <row r="121" s="53" customFormat="1" ht="15.95" customHeight="1" x14ac:dyDescent="0.2"/>
    <row r="122" s="53" customFormat="1" ht="15.95" customHeight="1" x14ac:dyDescent="0.2"/>
    <row r="123" s="53" customFormat="1" ht="15.95" customHeight="1" x14ac:dyDescent="0.2"/>
    <row r="124" s="53" customFormat="1" ht="15.95" customHeight="1" x14ac:dyDescent="0.2"/>
    <row r="125" s="53" customFormat="1" ht="15.95" customHeight="1" x14ac:dyDescent="0.2"/>
    <row r="126" s="53" customFormat="1" ht="15.95" customHeight="1" x14ac:dyDescent="0.2"/>
    <row r="127" s="53" customFormat="1" ht="15.95" customHeight="1" x14ac:dyDescent="0.2"/>
    <row r="128" s="53" customFormat="1" ht="15.95" customHeight="1" x14ac:dyDescent="0.2"/>
    <row r="129" s="53" customFormat="1" ht="15.95" customHeight="1" x14ac:dyDescent="0.2"/>
    <row r="130" s="53" customFormat="1" ht="15.95" customHeight="1" x14ac:dyDescent="0.2"/>
    <row r="131" s="53" customFormat="1" ht="15.95" customHeight="1" x14ac:dyDescent="0.2"/>
    <row r="132" s="53" customFormat="1" ht="15.95" customHeight="1" x14ac:dyDescent="0.2"/>
    <row r="133" s="53" customFormat="1" ht="15.95" customHeight="1" x14ac:dyDescent="0.2"/>
    <row r="134" s="53" customFormat="1" ht="15.95" customHeight="1" x14ac:dyDescent="0.2"/>
    <row r="135" s="53" customFormat="1" ht="15.95" customHeight="1" x14ac:dyDescent="0.2"/>
    <row r="136" s="53" customFormat="1" ht="15.95" customHeight="1" x14ac:dyDescent="0.2"/>
    <row r="137" s="53" customFormat="1" ht="15.95" customHeight="1" x14ac:dyDescent="0.2"/>
    <row r="138" s="53" customFormat="1" ht="15.95" customHeight="1" x14ac:dyDescent="0.2"/>
    <row r="139" s="53" customFormat="1" ht="15.95" customHeight="1" x14ac:dyDescent="0.2"/>
    <row r="140" s="53" customFormat="1" ht="15.95" customHeight="1" x14ac:dyDescent="0.2"/>
    <row r="141" s="53" customFormat="1" ht="15.95" customHeight="1" x14ac:dyDescent="0.2"/>
    <row r="142" s="53" customFormat="1" ht="15.95" customHeight="1" x14ac:dyDescent="0.2"/>
    <row r="143" s="53" customFormat="1" ht="15.95" customHeight="1" x14ac:dyDescent="0.2"/>
    <row r="144" s="53" customFormat="1" ht="15.95" customHeight="1" x14ac:dyDescent="0.2"/>
    <row r="145" s="53" customFormat="1" ht="15.95" customHeight="1" x14ac:dyDescent="0.2"/>
    <row r="146" s="53" customFormat="1" ht="15.95" customHeight="1" x14ac:dyDescent="0.2"/>
    <row r="147" s="53" customFormat="1" ht="15.95" customHeight="1" x14ac:dyDescent="0.2"/>
    <row r="148" s="53" customFormat="1" ht="15.95" customHeight="1" x14ac:dyDescent="0.2"/>
    <row r="149" s="53" customFormat="1" ht="15.95" customHeight="1" x14ac:dyDescent="0.2"/>
    <row r="150" s="53" customFormat="1" ht="15.95" customHeight="1" x14ac:dyDescent="0.2"/>
    <row r="151" s="53" customFormat="1" ht="15.95" customHeight="1" x14ac:dyDescent="0.2"/>
    <row r="152" s="53" customFormat="1" ht="15.95" customHeight="1" x14ac:dyDescent="0.2"/>
    <row r="153" s="53" customFormat="1" ht="15.95" customHeight="1" x14ac:dyDescent="0.2"/>
    <row r="154" s="53" customFormat="1" ht="15.95" customHeight="1" x14ac:dyDescent="0.2"/>
    <row r="155" s="53" customFormat="1" ht="15.95" customHeight="1" x14ac:dyDescent="0.2"/>
    <row r="156" s="53" customFormat="1" ht="15.95" customHeight="1" x14ac:dyDescent="0.2"/>
    <row r="157" s="53" customFormat="1" ht="15.95" customHeight="1" x14ac:dyDescent="0.2"/>
    <row r="158" s="53" customFormat="1" ht="15.95" customHeight="1" x14ac:dyDescent="0.2"/>
    <row r="159" s="53" customFormat="1" ht="15.95" customHeight="1" x14ac:dyDescent="0.2"/>
    <row r="160" s="53" customFormat="1" ht="15.95" customHeight="1" x14ac:dyDescent="0.2"/>
    <row r="161" s="53" customFormat="1" ht="15.95" customHeight="1" x14ac:dyDescent="0.2"/>
    <row r="162" s="53" customFormat="1" ht="15.95" customHeight="1" x14ac:dyDescent="0.2"/>
    <row r="163" s="53" customFormat="1" ht="15.95" customHeight="1" x14ac:dyDescent="0.2"/>
    <row r="164" s="53" customFormat="1" ht="15.95" customHeight="1" x14ac:dyDescent="0.2"/>
    <row r="165" s="53" customFormat="1" ht="15.95" customHeight="1" x14ac:dyDescent="0.2"/>
    <row r="166" s="53" customFormat="1" ht="15.95" customHeight="1" x14ac:dyDescent="0.2"/>
    <row r="167" s="53" customFormat="1" ht="15.95" customHeight="1" x14ac:dyDescent="0.2"/>
    <row r="168" s="53" customFormat="1" ht="15.95" customHeight="1" x14ac:dyDescent="0.2"/>
    <row r="169" s="53" customFormat="1" ht="15.95" customHeight="1" x14ac:dyDescent="0.2"/>
    <row r="170" s="53" customFormat="1" ht="15.95" customHeight="1" x14ac:dyDescent="0.2"/>
    <row r="171" s="53" customFormat="1" ht="15.95" customHeight="1" x14ac:dyDescent="0.2"/>
    <row r="172" s="53" customFormat="1" ht="15.95" customHeight="1" x14ac:dyDescent="0.2"/>
    <row r="173" s="53" customFormat="1" ht="15.95" customHeight="1" x14ac:dyDescent="0.2"/>
    <row r="174" s="53" customFormat="1" ht="15.95" customHeight="1" x14ac:dyDescent="0.2"/>
    <row r="175" s="53" customFormat="1" ht="15.95" customHeight="1" x14ac:dyDescent="0.2"/>
    <row r="176" s="53" customFormat="1" ht="15.95" customHeight="1" x14ac:dyDescent="0.2"/>
    <row r="177" s="53" customFormat="1" ht="15.95" customHeight="1" x14ac:dyDescent="0.2"/>
    <row r="178" s="53" customFormat="1" ht="15.95" customHeight="1" x14ac:dyDescent="0.2"/>
    <row r="179" s="53" customFormat="1" ht="15.95" customHeight="1" x14ac:dyDescent="0.2"/>
    <row r="180" s="53" customFormat="1" ht="15.95" customHeight="1" x14ac:dyDescent="0.2"/>
    <row r="181" s="53" customFormat="1" ht="15.95" customHeight="1" x14ac:dyDescent="0.2"/>
    <row r="182" s="53" customFormat="1" ht="15.95" customHeight="1" x14ac:dyDescent="0.2"/>
    <row r="183" s="53" customFormat="1" ht="15.95" customHeight="1" x14ac:dyDescent="0.2"/>
    <row r="184" s="53" customFormat="1" ht="15.95" customHeight="1" x14ac:dyDescent="0.2"/>
    <row r="185" s="53" customFormat="1" ht="15.95" customHeight="1" x14ac:dyDescent="0.2"/>
    <row r="186" s="53" customFormat="1" ht="15.95" customHeight="1" x14ac:dyDescent="0.2"/>
    <row r="187" s="53" customFormat="1" ht="15.95" customHeight="1" x14ac:dyDescent="0.2"/>
    <row r="188" s="53" customFormat="1" ht="15.95" customHeight="1" x14ac:dyDescent="0.2"/>
    <row r="189" s="53" customFormat="1" ht="15.95" customHeight="1" x14ac:dyDescent="0.2"/>
    <row r="190" s="53" customFormat="1" ht="15.95" customHeight="1" x14ac:dyDescent="0.2"/>
    <row r="191" s="53" customFormat="1" ht="15.95" customHeight="1" x14ac:dyDescent="0.2"/>
    <row r="192" s="53" customFormat="1" ht="15.95" customHeight="1" x14ac:dyDescent="0.2"/>
    <row r="193" s="53" customFormat="1" ht="15.95" customHeight="1" x14ac:dyDescent="0.2"/>
    <row r="194" s="53" customFormat="1" ht="15.95" customHeight="1" x14ac:dyDescent="0.2"/>
    <row r="195" s="53" customFormat="1" ht="15.95" customHeight="1" x14ac:dyDescent="0.2"/>
    <row r="196" s="53" customFormat="1" ht="15.95" customHeight="1" x14ac:dyDescent="0.2"/>
    <row r="197" s="53" customFormat="1" ht="15.95" customHeight="1" x14ac:dyDescent="0.2"/>
    <row r="198" s="53" customFormat="1" ht="15.95" customHeight="1" x14ac:dyDescent="0.2"/>
    <row r="199" s="53" customFormat="1" ht="15.95" customHeight="1" x14ac:dyDescent="0.2"/>
    <row r="200" s="53" customFormat="1" ht="15.95" customHeight="1" x14ac:dyDescent="0.2"/>
  </sheetData>
  <mergeCells count="15">
    <mergeCell ref="G8:G9"/>
    <mergeCell ref="H8:H9"/>
    <mergeCell ref="A78:J78"/>
    <mergeCell ref="A79:J79"/>
    <mergeCell ref="A80:J80"/>
    <mergeCell ref="A3:J3"/>
    <mergeCell ref="A4:J4"/>
    <mergeCell ref="A5:D5"/>
    <mergeCell ref="A7:B10"/>
    <mergeCell ref="C7:C10"/>
    <mergeCell ref="D7:H7"/>
    <mergeCell ref="I7:J8"/>
    <mergeCell ref="D8:D9"/>
    <mergeCell ref="E8:E9"/>
    <mergeCell ref="F8:F9"/>
  </mergeCells>
  <printOptions horizontalCentered="1"/>
  <pageMargins left="0.7" right="0.7" top="0.75" bottom="0.75" header="0.3" footer="0.3"/>
  <pageSetup paperSize="9" scale="73"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F2D418-D11F-4024-96AC-4C819BA38266}">
  <sheetPr codeName="Tabelle10">
    <pageSetUpPr fitToPage="1"/>
  </sheetPr>
  <dimension ref="A1:Q863"/>
  <sheetViews>
    <sheetView showGridLines="0" zoomScaleNormal="100" workbookViewId="0"/>
  </sheetViews>
  <sheetFormatPr baseColWidth="10" defaultColWidth="8.85546875" defaultRowHeight="15.95" customHeight="1" x14ac:dyDescent="0.2"/>
  <cols>
    <col min="1" max="1" width="3.5703125" style="53" customWidth="1"/>
    <col min="2" max="2" width="2.28515625" style="53" customWidth="1"/>
    <col min="3" max="3" width="6.7109375" style="53" customWidth="1"/>
    <col min="4" max="4" width="32.5703125" style="53" customWidth="1"/>
    <col min="5" max="5" width="5.7109375" style="87" customWidth="1"/>
    <col min="6" max="10" width="9.7109375" style="120" customWidth="1"/>
    <col min="11" max="11" width="9.7109375" style="100" customWidth="1"/>
    <col min="12" max="12" width="9.7109375" style="121" customWidth="1"/>
    <col min="13" max="256" width="8.85546875" style="53"/>
    <col min="257" max="258" width="3.7109375" style="53" customWidth="1"/>
    <col min="259" max="259" width="3.85546875" style="53" customWidth="1"/>
    <col min="260" max="260" width="26.28515625" style="53" customWidth="1"/>
    <col min="261" max="261" width="5.7109375" style="53" customWidth="1"/>
    <col min="262" max="268" width="9.5703125" style="53" customWidth="1"/>
    <col min="269" max="512" width="8.85546875" style="53"/>
    <col min="513" max="514" width="3.7109375" style="53" customWidth="1"/>
    <col min="515" max="515" width="3.85546875" style="53" customWidth="1"/>
    <col min="516" max="516" width="26.28515625" style="53" customWidth="1"/>
    <col min="517" max="517" width="5.7109375" style="53" customWidth="1"/>
    <col min="518" max="524" width="9.5703125" style="53" customWidth="1"/>
    <col min="525" max="768" width="8.85546875" style="53"/>
    <col min="769" max="770" width="3.7109375" style="53" customWidth="1"/>
    <col min="771" max="771" width="3.85546875" style="53" customWidth="1"/>
    <col min="772" max="772" width="26.28515625" style="53" customWidth="1"/>
    <col min="773" max="773" width="5.7109375" style="53" customWidth="1"/>
    <col min="774" max="780" width="9.5703125" style="53" customWidth="1"/>
    <col min="781" max="1024" width="8.85546875" style="53"/>
    <col min="1025" max="1026" width="3.7109375" style="53" customWidth="1"/>
    <col min="1027" max="1027" width="3.85546875" style="53" customWidth="1"/>
    <col min="1028" max="1028" width="26.28515625" style="53" customWidth="1"/>
    <col min="1029" max="1029" width="5.7109375" style="53" customWidth="1"/>
    <col min="1030" max="1036" width="9.5703125" style="53" customWidth="1"/>
    <col min="1037" max="1280" width="8.85546875" style="53"/>
    <col min="1281" max="1282" width="3.7109375" style="53" customWidth="1"/>
    <col min="1283" max="1283" width="3.85546875" style="53" customWidth="1"/>
    <col min="1284" max="1284" width="26.28515625" style="53" customWidth="1"/>
    <col min="1285" max="1285" width="5.7109375" style="53" customWidth="1"/>
    <col min="1286" max="1292" width="9.5703125" style="53" customWidth="1"/>
    <col min="1293" max="1536" width="8.85546875" style="53"/>
    <col min="1537" max="1538" width="3.7109375" style="53" customWidth="1"/>
    <col min="1539" max="1539" width="3.85546875" style="53" customWidth="1"/>
    <col min="1540" max="1540" width="26.28515625" style="53" customWidth="1"/>
    <col min="1541" max="1541" width="5.7109375" style="53" customWidth="1"/>
    <col min="1542" max="1548" width="9.5703125" style="53" customWidth="1"/>
    <col min="1549" max="1792" width="8.85546875" style="53"/>
    <col min="1793" max="1794" width="3.7109375" style="53" customWidth="1"/>
    <col min="1795" max="1795" width="3.85546875" style="53" customWidth="1"/>
    <col min="1796" max="1796" width="26.28515625" style="53" customWidth="1"/>
    <col min="1797" max="1797" width="5.7109375" style="53" customWidth="1"/>
    <col min="1798" max="1804" width="9.5703125" style="53" customWidth="1"/>
    <col min="1805" max="2048" width="8.85546875" style="53"/>
    <col min="2049" max="2050" width="3.7109375" style="53" customWidth="1"/>
    <col min="2051" max="2051" width="3.85546875" style="53" customWidth="1"/>
    <col min="2052" max="2052" width="26.28515625" style="53" customWidth="1"/>
    <col min="2053" max="2053" width="5.7109375" style="53" customWidth="1"/>
    <col min="2054" max="2060" width="9.5703125" style="53" customWidth="1"/>
    <col min="2061" max="2304" width="8.85546875" style="53"/>
    <col min="2305" max="2306" width="3.7109375" style="53" customWidth="1"/>
    <col min="2307" max="2307" width="3.85546875" style="53" customWidth="1"/>
    <col min="2308" max="2308" width="26.28515625" style="53" customWidth="1"/>
    <col min="2309" max="2309" width="5.7109375" style="53" customWidth="1"/>
    <col min="2310" max="2316" width="9.5703125" style="53" customWidth="1"/>
    <col min="2317" max="2560" width="8.85546875" style="53"/>
    <col min="2561" max="2562" width="3.7109375" style="53" customWidth="1"/>
    <col min="2563" max="2563" width="3.85546875" style="53" customWidth="1"/>
    <col min="2564" max="2564" width="26.28515625" style="53" customWidth="1"/>
    <col min="2565" max="2565" width="5.7109375" style="53" customWidth="1"/>
    <col min="2566" max="2572" width="9.5703125" style="53" customWidth="1"/>
    <col min="2573" max="2816" width="8.85546875" style="53"/>
    <col min="2817" max="2818" width="3.7109375" style="53" customWidth="1"/>
    <col min="2819" max="2819" width="3.85546875" style="53" customWidth="1"/>
    <col min="2820" max="2820" width="26.28515625" style="53" customWidth="1"/>
    <col min="2821" max="2821" width="5.7109375" style="53" customWidth="1"/>
    <col min="2822" max="2828" width="9.5703125" style="53" customWidth="1"/>
    <col min="2829" max="3072" width="8.85546875" style="53"/>
    <col min="3073" max="3074" width="3.7109375" style="53" customWidth="1"/>
    <col min="3075" max="3075" width="3.85546875" style="53" customWidth="1"/>
    <col min="3076" max="3076" width="26.28515625" style="53" customWidth="1"/>
    <col min="3077" max="3077" width="5.7109375" style="53" customWidth="1"/>
    <col min="3078" max="3084" width="9.5703125" style="53" customWidth="1"/>
    <col min="3085" max="3328" width="8.85546875" style="53"/>
    <col min="3329" max="3330" width="3.7109375" style="53" customWidth="1"/>
    <col min="3331" max="3331" width="3.85546875" style="53" customWidth="1"/>
    <col min="3332" max="3332" width="26.28515625" style="53" customWidth="1"/>
    <col min="3333" max="3333" width="5.7109375" style="53" customWidth="1"/>
    <col min="3334" max="3340" width="9.5703125" style="53" customWidth="1"/>
    <col min="3341" max="3584" width="8.85546875" style="53"/>
    <col min="3585" max="3586" width="3.7109375" style="53" customWidth="1"/>
    <col min="3587" max="3587" width="3.85546875" style="53" customWidth="1"/>
    <col min="3588" max="3588" width="26.28515625" style="53" customWidth="1"/>
    <col min="3589" max="3589" width="5.7109375" style="53" customWidth="1"/>
    <col min="3590" max="3596" width="9.5703125" style="53" customWidth="1"/>
    <col min="3597" max="3840" width="8.85546875" style="53"/>
    <col min="3841" max="3842" width="3.7109375" style="53" customWidth="1"/>
    <col min="3843" max="3843" width="3.85546875" style="53" customWidth="1"/>
    <col min="3844" max="3844" width="26.28515625" style="53" customWidth="1"/>
    <col min="3845" max="3845" width="5.7109375" style="53" customWidth="1"/>
    <col min="3846" max="3852" width="9.5703125" style="53" customWidth="1"/>
    <col min="3853" max="4096" width="8.85546875" style="53"/>
    <col min="4097" max="4098" width="3.7109375" style="53" customWidth="1"/>
    <col min="4099" max="4099" width="3.85546875" style="53" customWidth="1"/>
    <col min="4100" max="4100" width="26.28515625" style="53" customWidth="1"/>
    <col min="4101" max="4101" width="5.7109375" style="53" customWidth="1"/>
    <col min="4102" max="4108" width="9.5703125" style="53" customWidth="1"/>
    <col min="4109" max="4352" width="8.85546875" style="53"/>
    <col min="4353" max="4354" width="3.7109375" style="53" customWidth="1"/>
    <col min="4355" max="4355" width="3.85546875" style="53" customWidth="1"/>
    <col min="4356" max="4356" width="26.28515625" style="53" customWidth="1"/>
    <col min="4357" max="4357" width="5.7109375" style="53" customWidth="1"/>
    <col min="4358" max="4364" width="9.5703125" style="53" customWidth="1"/>
    <col min="4365" max="4608" width="8.85546875" style="53"/>
    <col min="4609" max="4610" width="3.7109375" style="53" customWidth="1"/>
    <col min="4611" max="4611" width="3.85546875" style="53" customWidth="1"/>
    <col min="4612" max="4612" width="26.28515625" style="53" customWidth="1"/>
    <col min="4613" max="4613" width="5.7109375" style="53" customWidth="1"/>
    <col min="4614" max="4620" width="9.5703125" style="53" customWidth="1"/>
    <col min="4621" max="4864" width="8.85546875" style="53"/>
    <col min="4865" max="4866" width="3.7109375" style="53" customWidth="1"/>
    <col min="4867" max="4867" width="3.85546875" style="53" customWidth="1"/>
    <col min="4868" max="4868" width="26.28515625" style="53" customWidth="1"/>
    <col min="4869" max="4869" width="5.7109375" style="53" customWidth="1"/>
    <col min="4870" max="4876" width="9.5703125" style="53" customWidth="1"/>
    <col min="4877" max="5120" width="8.85546875" style="53"/>
    <col min="5121" max="5122" width="3.7109375" style="53" customWidth="1"/>
    <col min="5123" max="5123" width="3.85546875" style="53" customWidth="1"/>
    <col min="5124" max="5124" width="26.28515625" style="53" customWidth="1"/>
    <col min="5125" max="5125" width="5.7109375" style="53" customWidth="1"/>
    <col min="5126" max="5132" width="9.5703125" style="53" customWidth="1"/>
    <col min="5133" max="5376" width="8.85546875" style="53"/>
    <col min="5377" max="5378" width="3.7109375" style="53" customWidth="1"/>
    <col min="5379" max="5379" width="3.85546875" style="53" customWidth="1"/>
    <col min="5380" max="5380" width="26.28515625" style="53" customWidth="1"/>
    <col min="5381" max="5381" width="5.7109375" style="53" customWidth="1"/>
    <col min="5382" max="5388" width="9.5703125" style="53" customWidth="1"/>
    <col min="5389" max="5632" width="8.85546875" style="53"/>
    <col min="5633" max="5634" width="3.7109375" style="53" customWidth="1"/>
    <col min="5635" max="5635" width="3.85546875" style="53" customWidth="1"/>
    <col min="5636" max="5636" width="26.28515625" style="53" customWidth="1"/>
    <col min="5637" max="5637" width="5.7109375" style="53" customWidth="1"/>
    <col min="5638" max="5644" width="9.5703125" style="53" customWidth="1"/>
    <col min="5645" max="5888" width="8.85546875" style="53"/>
    <col min="5889" max="5890" width="3.7109375" style="53" customWidth="1"/>
    <col min="5891" max="5891" width="3.85546875" style="53" customWidth="1"/>
    <col min="5892" max="5892" width="26.28515625" style="53" customWidth="1"/>
    <col min="5893" max="5893" width="5.7109375" style="53" customWidth="1"/>
    <col min="5894" max="5900" width="9.5703125" style="53" customWidth="1"/>
    <col min="5901" max="6144" width="8.85546875" style="53"/>
    <col min="6145" max="6146" width="3.7109375" style="53" customWidth="1"/>
    <col min="6147" max="6147" width="3.85546875" style="53" customWidth="1"/>
    <col min="6148" max="6148" width="26.28515625" style="53" customWidth="1"/>
    <col min="6149" max="6149" width="5.7109375" style="53" customWidth="1"/>
    <col min="6150" max="6156" width="9.5703125" style="53" customWidth="1"/>
    <col min="6157" max="6400" width="8.85546875" style="53"/>
    <col min="6401" max="6402" width="3.7109375" style="53" customWidth="1"/>
    <col min="6403" max="6403" width="3.85546875" style="53" customWidth="1"/>
    <col min="6404" max="6404" width="26.28515625" style="53" customWidth="1"/>
    <col min="6405" max="6405" width="5.7109375" style="53" customWidth="1"/>
    <col min="6406" max="6412" width="9.5703125" style="53" customWidth="1"/>
    <col min="6413" max="6656" width="8.85546875" style="53"/>
    <col min="6657" max="6658" width="3.7109375" style="53" customWidth="1"/>
    <col min="6659" max="6659" width="3.85546875" style="53" customWidth="1"/>
    <col min="6660" max="6660" width="26.28515625" style="53" customWidth="1"/>
    <col min="6661" max="6661" width="5.7109375" style="53" customWidth="1"/>
    <col min="6662" max="6668" width="9.5703125" style="53" customWidth="1"/>
    <col min="6669" max="6912" width="8.85546875" style="53"/>
    <col min="6913" max="6914" width="3.7109375" style="53" customWidth="1"/>
    <col min="6915" max="6915" width="3.85546875" style="53" customWidth="1"/>
    <col min="6916" max="6916" width="26.28515625" style="53" customWidth="1"/>
    <col min="6917" max="6917" width="5.7109375" style="53" customWidth="1"/>
    <col min="6918" max="6924" width="9.5703125" style="53" customWidth="1"/>
    <col min="6925" max="7168" width="8.85546875" style="53"/>
    <col min="7169" max="7170" width="3.7109375" style="53" customWidth="1"/>
    <col min="7171" max="7171" width="3.85546875" style="53" customWidth="1"/>
    <col min="7172" max="7172" width="26.28515625" style="53" customWidth="1"/>
    <col min="7173" max="7173" width="5.7109375" style="53" customWidth="1"/>
    <col min="7174" max="7180" width="9.5703125" style="53" customWidth="1"/>
    <col min="7181" max="7424" width="8.85546875" style="53"/>
    <col min="7425" max="7426" width="3.7109375" style="53" customWidth="1"/>
    <col min="7427" max="7427" width="3.85546875" style="53" customWidth="1"/>
    <col min="7428" max="7428" width="26.28515625" style="53" customWidth="1"/>
    <col min="7429" max="7429" width="5.7109375" style="53" customWidth="1"/>
    <col min="7430" max="7436" width="9.5703125" style="53" customWidth="1"/>
    <col min="7437" max="7680" width="8.85546875" style="53"/>
    <col min="7681" max="7682" width="3.7109375" style="53" customWidth="1"/>
    <col min="7683" max="7683" width="3.85546875" style="53" customWidth="1"/>
    <col min="7684" max="7684" width="26.28515625" style="53" customWidth="1"/>
    <col min="7685" max="7685" width="5.7109375" style="53" customWidth="1"/>
    <col min="7686" max="7692" width="9.5703125" style="53" customWidth="1"/>
    <col min="7693" max="7936" width="8.85546875" style="53"/>
    <col min="7937" max="7938" width="3.7109375" style="53" customWidth="1"/>
    <col min="7939" max="7939" width="3.85546875" style="53" customWidth="1"/>
    <col min="7940" max="7940" width="26.28515625" style="53" customWidth="1"/>
    <col min="7941" max="7941" width="5.7109375" style="53" customWidth="1"/>
    <col min="7942" max="7948" width="9.5703125" style="53" customWidth="1"/>
    <col min="7949" max="8192" width="8.85546875" style="53"/>
    <col min="8193" max="8194" width="3.7109375" style="53" customWidth="1"/>
    <col min="8195" max="8195" width="3.85546875" style="53" customWidth="1"/>
    <col min="8196" max="8196" width="26.28515625" style="53" customWidth="1"/>
    <col min="8197" max="8197" width="5.7109375" style="53" customWidth="1"/>
    <col min="8198" max="8204" width="9.5703125" style="53" customWidth="1"/>
    <col min="8205" max="8448" width="8.85546875" style="53"/>
    <col min="8449" max="8450" width="3.7109375" style="53" customWidth="1"/>
    <col min="8451" max="8451" width="3.85546875" style="53" customWidth="1"/>
    <col min="8452" max="8452" width="26.28515625" style="53" customWidth="1"/>
    <col min="8453" max="8453" width="5.7109375" style="53" customWidth="1"/>
    <col min="8454" max="8460" width="9.5703125" style="53" customWidth="1"/>
    <col min="8461" max="8704" width="8.85546875" style="53"/>
    <col min="8705" max="8706" width="3.7109375" style="53" customWidth="1"/>
    <col min="8707" max="8707" width="3.85546875" style="53" customWidth="1"/>
    <col min="8708" max="8708" width="26.28515625" style="53" customWidth="1"/>
    <col min="8709" max="8709" width="5.7109375" style="53" customWidth="1"/>
    <col min="8710" max="8716" width="9.5703125" style="53" customWidth="1"/>
    <col min="8717" max="8960" width="8.85546875" style="53"/>
    <col min="8961" max="8962" width="3.7109375" style="53" customWidth="1"/>
    <col min="8963" max="8963" width="3.85546875" style="53" customWidth="1"/>
    <col min="8964" max="8964" width="26.28515625" style="53" customWidth="1"/>
    <col min="8965" max="8965" width="5.7109375" style="53" customWidth="1"/>
    <col min="8966" max="8972" width="9.5703125" style="53" customWidth="1"/>
    <col min="8973" max="9216" width="8.85546875" style="53"/>
    <col min="9217" max="9218" width="3.7109375" style="53" customWidth="1"/>
    <col min="9219" max="9219" width="3.85546875" style="53" customWidth="1"/>
    <col min="9220" max="9220" width="26.28515625" style="53" customWidth="1"/>
    <col min="9221" max="9221" width="5.7109375" style="53" customWidth="1"/>
    <col min="9222" max="9228" width="9.5703125" style="53" customWidth="1"/>
    <col min="9229" max="9472" width="8.85546875" style="53"/>
    <col min="9473" max="9474" width="3.7109375" style="53" customWidth="1"/>
    <col min="9475" max="9475" width="3.85546875" style="53" customWidth="1"/>
    <col min="9476" max="9476" width="26.28515625" style="53" customWidth="1"/>
    <col min="9477" max="9477" width="5.7109375" style="53" customWidth="1"/>
    <col min="9478" max="9484" width="9.5703125" style="53" customWidth="1"/>
    <col min="9485" max="9728" width="8.85546875" style="53"/>
    <col min="9729" max="9730" width="3.7109375" style="53" customWidth="1"/>
    <col min="9731" max="9731" width="3.85546875" style="53" customWidth="1"/>
    <col min="9732" max="9732" width="26.28515625" style="53" customWidth="1"/>
    <col min="9733" max="9733" width="5.7109375" style="53" customWidth="1"/>
    <col min="9734" max="9740" width="9.5703125" style="53" customWidth="1"/>
    <col min="9741" max="9984" width="8.85546875" style="53"/>
    <col min="9985" max="9986" width="3.7109375" style="53" customWidth="1"/>
    <col min="9987" max="9987" width="3.85546875" style="53" customWidth="1"/>
    <col min="9988" max="9988" width="26.28515625" style="53" customWidth="1"/>
    <col min="9989" max="9989" width="5.7109375" style="53" customWidth="1"/>
    <col min="9990" max="9996" width="9.5703125" style="53" customWidth="1"/>
    <col min="9997" max="10240" width="8.85546875" style="53"/>
    <col min="10241" max="10242" width="3.7109375" style="53" customWidth="1"/>
    <col min="10243" max="10243" width="3.85546875" style="53" customWidth="1"/>
    <col min="10244" max="10244" width="26.28515625" style="53" customWidth="1"/>
    <col min="10245" max="10245" width="5.7109375" style="53" customWidth="1"/>
    <col min="10246" max="10252" width="9.5703125" style="53" customWidth="1"/>
    <col min="10253" max="10496" width="8.85546875" style="53"/>
    <col min="10497" max="10498" width="3.7109375" style="53" customWidth="1"/>
    <col min="10499" max="10499" width="3.85546875" style="53" customWidth="1"/>
    <col min="10500" max="10500" width="26.28515625" style="53" customWidth="1"/>
    <col min="10501" max="10501" width="5.7109375" style="53" customWidth="1"/>
    <col min="10502" max="10508" width="9.5703125" style="53" customWidth="1"/>
    <col min="10509" max="10752" width="8.85546875" style="53"/>
    <col min="10753" max="10754" width="3.7109375" style="53" customWidth="1"/>
    <col min="10755" max="10755" width="3.85546875" style="53" customWidth="1"/>
    <col min="10756" max="10756" width="26.28515625" style="53" customWidth="1"/>
    <col min="10757" max="10757" width="5.7109375" style="53" customWidth="1"/>
    <col min="10758" max="10764" width="9.5703125" style="53" customWidth="1"/>
    <col min="10765" max="11008" width="8.85546875" style="53"/>
    <col min="11009" max="11010" width="3.7109375" style="53" customWidth="1"/>
    <col min="11011" max="11011" width="3.85546875" style="53" customWidth="1"/>
    <col min="11012" max="11012" width="26.28515625" style="53" customWidth="1"/>
    <col min="11013" max="11013" width="5.7109375" style="53" customWidth="1"/>
    <col min="11014" max="11020" width="9.5703125" style="53" customWidth="1"/>
    <col min="11021" max="11264" width="8.85546875" style="53"/>
    <col min="11265" max="11266" width="3.7109375" style="53" customWidth="1"/>
    <col min="11267" max="11267" width="3.85546875" style="53" customWidth="1"/>
    <col min="11268" max="11268" width="26.28515625" style="53" customWidth="1"/>
    <col min="11269" max="11269" width="5.7109375" style="53" customWidth="1"/>
    <col min="11270" max="11276" width="9.5703125" style="53" customWidth="1"/>
    <col min="11277" max="11520" width="8.85546875" style="53"/>
    <col min="11521" max="11522" width="3.7109375" style="53" customWidth="1"/>
    <col min="11523" max="11523" width="3.85546875" style="53" customWidth="1"/>
    <col min="11524" max="11524" width="26.28515625" style="53" customWidth="1"/>
    <col min="11525" max="11525" width="5.7109375" style="53" customWidth="1"/>
    <col min="11526" max="11532" width="9.5703125" style="53" customWidth="1"/>
    <col min="11533" max="11776" width="8.85546875" style="53"/>
    <col min="11777" max="11778" width="3.7109375" style="53" customWidth="1"/>
    <col min="11779" max="11779" width="3.85546875" style="53" customWidth="1"/>
    <col min="11780" max="11780" width="26.28515625" style="53" customWidth="1"/>
    <col min="11781" max="11781" width="5.7109375" style="53" customWidth="1"/>
    <col min="11782" max="11788" width="9.5703125" style="53" customWidth="1"/>
    <col min="11789" max="12032" width="8.85546875" style="53"/>
    <col min="12033" max="12034" width="3.7109375" style="53" customWidth="1"/>
    <col min="12035" max="12035" width="3.85546875" style="53" customWidth="1"/>
    <col min="12036" max="12036" width="26.28515625" style="53" customWidth="1"/>
    <col min="12037" max="12037" width="5.7109375" style="53" customWidth="1"/>
    <col min="12038" max="12044" width="9.5703125" style="53" customWidth="1"/>
    <col min="12045" max="12288" width="8.85546875" style="53"/>
    <col min="12289" max="12290" width="3.7109375" style="53" customWidth="1"/>
    <col min="12291" max="12291" width="3.85546875" style="53" customWidth="1"/>
    <col min="12292" max="12292" width="26.28515625" style="53" customWidth="1"/>
    <col min="12293" max="12293" width="5.7109375" style="53" customWidth="1"/>
    <col min="12294" max="12300" width="9.5703125" style="53" customWidth="1"/>
    <col min="12301" max="12544" width="8.85546875" style="53"/>
    <col min="12545" max="12546" width="3.7109375" style="53" customWidth="1"/>
    <col min="12547" max="12547" width="3.85546875" style="53" customWidth="1"/>
    <col min="12548" max="12548" width="26.28515625" style="53" customWidth="1"/>
    <col min="12549" max="12549" width="5.7109375" style="53" customWidth="1"/>
    <col min="12550" max="12556" width="9.5703125" style="53" customWidth="1"/>
    <col min="12557" max="12800" width="8.85546875" style="53"/>
    <col min="12801" max="12802" width="3.7109375" style="53" customWidth="1"/>
    <col min="12803" max="12803" width="3.85546875" style="53" customWidth="1"/>
    <col min="12804" max="12804" width="26.28515625" style="53" customWidth="1"/>
    <col min="12805" max="12805" width="5.7109375" style="53" customWidth="1"/>
    <col min="12806" max="12812" width="9.5703125" style="53" customWidth="1"/>
    <col min="12813" max="13056" width="8.85546875" style="53"/>
    <col min="13057" max="13058" width="3.7109375" style="53" customWidth="1"/>
    <col min="13059" max="13059" width="3.85546875" style="53" customWidth="1"/>
    <col min="13060" max="13060" width="26.28515625" style="53" customWidth="1"/>
    <col min="13061" max="13061" width="5.7109375" style="53" customWidth="1"/>
    <col min="13062" max="13068" width="9.5703125" style="53" customWidth="1"/>
    <col min="13069" max="13312" width="8.85546875" style="53"/>
    <col min="13313" max="13314" width="3.7109375" style="53" customWidth="1"/>
    <col min="13315" max="13315" width="3.85546875" style="53" customWidth="1"/>
    <col min="13316" max="13316" width="26.28515625" style="53" customWidth="1"/>
    <col min="13317" max="13317" width="5.7109375" style="53" customWidth="1"/>
    <col min="13318" max="13324" width="9.5703125" style="53" customWidth="1"/>
    <col min="13325" max="13568" width="8.85546875" style="53"/>
    <col min="13569" max="13570" width="3.7109375" style="53" customWidth="1"/>
    <col min="13571" max="13571" width="3.85546875" style="53" customWidth="1"/>
    <col min="13572" max="13572" width="26.28515625" style="53" customWidth="1"/>
    <col min="13573" max="13573" width="5.7109375" style="53" customWidth="1"/>
    <col min="13574" max="13580" width="9.5703125" style="53" customWidth="1"/>
    <col min="13581" max="13824" width="8.85546875" style="53"/>
    <col min="13825" max="13826" width="3.7109375" style="53" customWidth="1"/>
    <col min="13827" max="13827" width="3.85546875" style="53" customWidth="1"/>
    <col min="13828" max="13828" width="26.28515625" style="53" customWidth="1"/>
    <col min="13829" max="13829" width="5.7109375" style="53" customWidth="1"/>
    <col min="13830" max="13836" width="9.5703125" style="53" customWidth="1"/>
    <col min="13837" max="14080" width="8.85546875" style="53"/>
    <col min="14081" max="14082" width="3.7109375" style="53" customWidth="1"/>
    <col min="14083" max="14083" width="3.85546875" style="53" customWidth="1"/>
    <col min="14084" max="14084" width="26.28515625" style="53" customWidth="1"/>
    <col min="14085" max="14085" width="5.7109375" style="53" customWidth="1"/>
    <col min="14086" max="14092" width="9.5703125" style="53" customWidth="1"/>
    <col min="14093" max="14336" width="8.85546875" style="53"/>
    <col min="14337" max="14338" width="3.7109375" style="53" customWidth="1"/>
    <col min="14339" max="14339" width="3.85546875" style="53" customWidth="1"/>
    <col min="14340" max="14340" width="26.28515625" style="53" customWidth="1"/>
    <col min="14341" max="14341" width="5.7109375" style="53" customWidth="1"/>
    <col min="14342" max="14348" width="9.5703125" style="53" customWidth="1"/>
    <col min="14349" max="14592" width="8.85546875" style="53"/>
    <col min="14593" max="14594" width="3.7109375" style="53" customWidth="1"/>
    <col min="14595" max="14595" width="3.85546875" style="53" customWidth="1"/>
    <col min="14596" max="14596" width="26.28515625" style="53" customWidth="1"/>
    <col min="14597" max="14597" width="5.7109375" style="53" customWidth="1"/>
    <col min="14598" max="14604" width="9.5703125" style="53" customWidth="1"/>
    <col min="14605" max="14848" width="8.85546875" style="53"/>
    <col min="14849" max="14850" width="3.7109375" style="53" customWidth="1"/>
    <col min="14851" max="14851" width="3.85546875" style="53" customWidth="1"/>
    <col min="14852" max="14852" width="26.28515625" style="53" customWidth="1"/>
    <col min="14853" max="14853" width="5.7109375" style="53" customWidth="1"/>
    <col min="14854" max="14860" width="9.5703125" style="53" customWidth="1"/>
    <col min="14861" max="15104" width="8.85546875" style="53"/>
    <col min="15105" max="15106" width="3.7109375" style="53" customWidth="1"/>
    <col min="15107" max="15107" width="3.85546875" style="53" customWidth="1"/>
    <col min="15108" max="15108" width="26.28515625" style="53" customWidth="1"/>
    <col min="15109" max="15109" width="5.7109375" style="53" customWidth="1"/>
    <col min="15110" max="15116" width="9.5703125" style="53" customWidth="1"/>
    <col min="15117" max="15360" width="8.85546875" style="53"/>
    <col min="15361" max="15362" width="3.7109375" style="53" customWidth="1"/>
    <col min="15363" max="15363" width="3.85546875" style="53" customWidth="1"/>
    <col min="15364" max="15364" width="26.28515625" style="53" customWidth="1"/>
    <col min="15365" max="15365" width="5.7109375" style="53" customWidth="1"/>
    <col min="15366" max="15372" width="9.5703125" style="53" customWidth="1"/>
    <col min="15373" max="15616" width="8.85546875" style="53"/>
    <col min="15617" max="15618" width="3.7109375" style="53" customWidth="1"/>
    <col min="15619" max="15619" width="3.85546875" style="53" customWidth="1"/>
    <col min="15620" max="15620" width="26.28515625" style="53" customWidth="1"/>
    <col min="15621" max="15621" width="5.7109375" style="53" customWidth="1"/>
    <col min="15622" max="15628" width="9.5703125" style="53" customWidth="1"/>
    <col min="15629" max="15872" width="8.85546875" style="53"/>
    <col min="15873" max="15874" width="3.7109375" style="53" customWidth="1"/>
    <col min="15875" max="15875" width="3.85546875" style="53" customWidth="1"/>
    <col min="15876" max="15876" width="26.28515625" style="53" customWidth="1"/>
    <col min="15877" max="15877" width="5.7109375" style="53" customWidth="1"/>
    <col min="15878" max="15884" width="9.5703125" style="53" customWidth="1"/>
    <col min="15885" max="16128" width="8.85546875" style="53"/>
    <col min="16129" max="16130" width="3.7109375" style="53" customWidth="1"/>
    <col min="16131" max="16131" width="3.85546875" style="53" customWidth="1"/>
    <col min="16132" max="16132" width="26.28515625" style="53" customWidth="1"/>
    <col min="16133" max="16133" width="5.7109375" style="53" customWidth="1"/>
    <col min="16134" max="16140" width="9.5703125" style="53" customWidth="1"/>
    <col min="16141" max="16384" width="8.85546875" style="53"/>
  </cols>
  <sheetData>
    <row r="1" spans="1:17" customFormat="1" ht="36.75" customHeight="1" x14ac:dyDescent="0.2">
      <c r="A1" s="32"/>
      <c r="B1" s="32"/>
      <c r="C1" s="32"/>
      <c r="D1" s="33"/>
      <c r="E1" s="202"/>
      <c r="F1" s="33"/>
      <c r="G1" s="33"/>
      <c r="H1" s="33"/>
      <c r="I1" s="33"/>
      <c r="J1" s="33"/>
      <c r="K1" s="203"/>
      <c r="L1" s="34" t="s">
        <v>38</v>
      </c>
    </row>
    <row r="2" spans="1:17" customFormat="1" ht="11.25" customHeight="1" x14ac:dyDescent="0.2">
      <c r="A2" s="35"/>
      <c r="B2" s="35"/>
      <c r="C2" s="35"/>
      <c r="D2" s="36"/>
      <c r="E2" s="204"/>
      <c r="F2" s="36"/>
      <c r="G2" s="36"/>
      <c r="H2" s="36"/>
      <c r="I2" s="36"/>
      <c r="J2" s="36"/>
      <c r="K2" s="205"/>
      <c r="L2" s="36"/>
    </row>
    <row r="3" spans="1:17" s="39" customFormat="1" ht="20.100000000000001" customHeight="1" x14ac:dyDescent="0.2">
      <c r="A3" s="38" t="s">
        <v>179</v>
      </c>
      <c r="B3" s="38"/>
      <c r="C3" s="38"/>
      <c r="D3" s="38"/>
      <c r="E3" s="38"/>
      <c r="F3" s="38"/>
      <c r="G3" s="38"/>
      <c r="H3" s="38"/>
      <c r="I3" s="38"/>
      <c r="J3" s="38"/>
      <c r="K3" s="38"/>
      <c r="L3" s="38"/>
    </row>
    <row r="4" spans="1:17" s="39" customFormat="1" ht="12" customHeight="1" x14ac:dyDescent="0.2">
      <c r="A4" s="40" t="s">
        <v>84</v>
      </c>
      <c r="B4" s="40"/>
      <c r="C4" s="40"/>
      <c r="D4" s="40"/>
      <c r="E4" s="40"/>
      <c r="F4" s="40"/>
      <c r="G4" s="40"/>
      <c r="H4" s="40"/>
      <c r="I4" s="40"/>
      <c r="J4" s="40"/>
      <c r="K4" s="40"/>
      <c r="L4" s="40"/>
    </row>
    <row r="5" spans="1:17" s="39" customFormat="1" ht="12" customHeight="1" x14ac:dyDescent="0.2">
      <c r="A5" s="41" t="s">
        <v>40</v>
      </c>
      <c r="B5" s="41"/>
      <c r="C5" s="41"/>
      <c r="D5" s="41"/>
      <c r="E5" s="41"/>
      <c r="F5" s="41"/>
      <c r="G5" s="206"/>
      <c r="H5" s="206"/>
      <c r="I5" s="206"/>
      <c r="J5" s="206"/>
      <c r="K5" s="207"/>
      <c r="L5" s="206"/>
    </row>
    <row r="6" spans="1:17" s="39" customFormat="1" ht="11.25" customHeight="1" x14ac:dyDescent="0.2">
      <c r="A6" s="186"/>
      <c r="B6" s="187"/>
      <c r="C6" s="187"/>
      <c r="D6" s="187"/>
      <c r="E6" s="187"/>
      <c r="F6" s="187"/>
      <c r="G6" s="187"/>
      <c r="H6" s="187"/>
      <c r="I6" s="187"/>
      <c r="J6" s="187"/>
      <c r="K6" s="208"/>
    </row>
    <row r="7" spans="1:17" customFormat="1" ht="12" customHeight="1" x14ac:dyDescent="0.2">
      <c r="A7" s="45" t="s">
        <v>85</v>
      </c>
      <c r="B7" s="46"/>
      <c r="C7" s="46"/>
      <c r="D7" s="46"/>
      <c r="E7" s="47" t="s">
        <v>86</v>
      </c>
      <c r="F7" s="48" t="s">
        <v>173</v>
      </c>
      <c r="G7" s="49"/>
      <c r="H7" s="49"/>
      <c r="I7" s="49"/>
      <c r="J7" s="50"/>
      <c r="K7" s="51" t="s">
        <v>174</v>
      </c>
      <c r="L7" s="52"/>
      <c r="M7" s="53"/>
      <c r="N7" s="53"/>
      <c r="O7" s="53"/>
      <c r="P7" s="53"/>
      <c r="Q7" s="53"/>
    </row>
    <row r="8" spans="1:17" ht="21.75" customHeight="1" x14ac:dyDescent="0.2">
      <c r="A8" s="54"/>
      <c r="B8" s="55"/>
      <c r="C8" s="55"/>
      <c r="D8" s="55"/>
      <c r="E8" s="56"/>
      <c r="F8" s="57" t="s">
        <v>89</v>
      </c>
      <c r="G8" s="57" t="s">
        <v>90</v>
      </c>
      <c r="H8" s="57" t="s">
        <v>91</v>
      </c>
      <c r="I8" s="57" t="s">
        <v>92</v>
      </c>
      <c r="J8" s="57" t="s">
        <v>93</v>
      </c>
      <c r="K8" s="58"/>
      <c r="L8" s="59"/>
    </row>
    <row r="9" spans="1:17" ht="12" customHeight="1" x14ac:dyDescent="0.2">
      <c r="A9" s="54"/>
      <c r="B9" s="55"/>
      <c r="C9" s="55"/>
      <c r="D9" s="55"/>
      <c r="E9" s="56"/>
      <c r="F9" s="60"/>
      <c r="G9" s="60"/>
      <c r="H9" s="60"/>
      <c r="I9" s="60"/>
      <c r="J9" s="60"/>
      <c r="K9" s="61" t="s">
        <v>94</v>
      </c>
      <c r="L9" s="62" t="s">
        <v>95</v>
      </c>
    </row>
    <row r="10" spans="1:17" ht="12" customHeight="1" x14ac:dyDescent="0.2">
      <c r="A10" s="63"/>
      <c r="B10" s="64"/>
      <c r="C10" s="64"/>
      <c r="D10" s="64"/>
      <c r="E10" s="65"/>
      <c r="F10" s="66">
        <v>1</v>
      </c>
      <c r="G10" s="66">
        <v>2</v>
      </c>
      <c r="H10" s="66">
        <v>3</v>
      </c>
      <c r="I10" s="66">
        <v>4</v>
      </c>
      <c r="J10" s="66">
        <v>5</v>
      </c>
      <c r="K10" s="66">
        <v>6</v>
      </c>
      <c r="L10" s="66">
        <v>7</v>
      </c>
      <c r="M10" s="67"/>
    </row>
    <row r="11" spans="1:17" ht="18" customHeight="1" x14ac:dyDescent="0.2">
      <c r="A11" s="209" t="s">
        <v>96</v>
      </c>
      <c r="B11" s="210"/>
      <c r="C11" s="210"/>
      <c r="D11" s="211"/>
      <c r="E11" s="78">
        <v>100</v>
      </c>
      <c r="F11" s="80">
        <v>168724</v>
      </c>
      <c r="G11" s="79">
        <v>170669</v>
      </c>
      <c r="H11" s="79">
        <v>169000</v>
      </c>
      <c r="I11" s="79">
        <v>168742</v>
      </c>
      <c r="J11" s="105">
        <v>169152</v>
      </c>
      <c r="K11" s="79">
        <v>-428</v>
      </c>
      <c r="L11" s="81">
        <v>-0.25302686341278852</v>
      </c>
    </row>
    <row r="12" spans="1:17" ht="24.95" customHeight="1" x14ac:dyDescent="0.2">
      <c r="A12" s="212" t="s">
        <v>180</v>
      </c>
      <c r="B12" s="213"/>
      <c r="C12" s="213"/>
      <c r="D12" s="214"/>
      <c r="E12" s="78">
        <v>52.20774756406913</v>
      </c>
      <c r="F12" s="80">
        <v>88087</v>
      </c>
      <c r="G12" s="79">
        <v>89584</v>
      </c>
      <c r="H12" s="79">
        <v>88585</v>
      </c>
      <c r="I12" s="79">
        <v>88329</v>
      </c>
      <c r="J12" s="105">
        <v>88559</v>
      </c>
      <c r="K12" s="79">
        <v>-472</v>
      </c>
      <c r="L12" s="81">
        <v>-0.53297801465689543</v>
      </c>
    </row>
    <row r="13" spans="1:17" ht="15" customHeight="1" x14ac:dyDescent="0.2">
      <c r="A13" s="85"/>
      <c r="B13" s="215" t="s">
        <v>99</v>
      </c>
      <c r="C13" s="215"/>
      <c r="E13" s="78">
        <v>47.79225243593087</v>
      </c>
      <c r="F13" s="80">
        <v>80637</v>
      </c>
      <c r="G13" s="79">
        <v>81085</v>
      </c>
      <c r="H13" s="79">
        <v>80415</v>
      </c>
      <c r="I13" s="79">
        <v>80413</v>
      </c>
      <c r="J13" s="105">
        <v>80593</v>
      </c>
      <c r="K13" s="79">
        <v>44</v>
      </c>
      <c r="L13" s="81">
        <v>5.4595312247961984E-2</v>
      </c>
    </row>
    <row r="14" spans="1:17" ht="24.95" customHeight="1" x14ac:dyDescent="0.2">
      <c r="A14" s="212" t="s">
        <v>181</v>
      </c>
      <c r="B14" s="213"/>
      <c r="C14" s="213"/>
      <c r="D14" s="214"/>
      <c r="E14" s="78">
        <v>11.329745620065907</v>
      </c>
      <c r="F14" s="80">
        <v>19116</v>
      </c>
      <c r="G14" s="79">
        <v>19831</v>
      </c>
      <c r="H14" s="79">
        <v>18482</v>
      </c>
      <c r="I14" s="79">
        <v>18954</v>
      </c>
      <c r="J14" s="105">
        <v>19475</v>
      </c>
      <c r="K14" s="79">
        <v>-359</v>
      </c>
      <c r="L14" s="81">
        <v>-1.8433889602053914</v>
      </c>
    </row>
    <row r="15" spans="1:17" ht="15" customHeight="1" x14ac:dyDescent="0.2">
      <c r="A15" s="85"/>
      <c r="B15" s="84"/>
      <c r="C15" s="53" t="s">
        <v>98</v>
      </c>
      <c r="E15" s="78">
        <v>57.79974890144382</v>
      </c>
      <c r="F15" s="80">
        <v>11049</v>
      </c>
      <c r="G15" s="79">
        <v>11527</v>
      </c>
      <c r="H15" s="79">
        <v>10683</v>
      </c>
      <c r="I15" s="79">
        <v>10928</v>
      </c>
      <c r="J15" s="105">
        <v>11234</v>
      </c>
      <c r="K15" s="79">
        <v>-185</v>
      </c>
      <c r="L15" s="81">
        <v>-1.6467865408581093</v>
      </c>
    </row>
    <row r="16" spans="1:17" ht="15" customHeight="1" x14ac:dyDescent="0.2">
      <c r="A16" s="85"/>
      <c r="B16" s="84"/>
      <c r="C16" s="53" t="s">
        <v>99</v>
      </c>
      <c r="E16" s="78">
        <v>42.20025109855618</v>
      </c>
      <c r="F16" s="80">
        <v>8067</v>
      </c>
      <c r="G16" s="79">
        <v>8304</v>
      </c>
      <c r="H16" s="79">
        <v>7799</v>
      </c>
      <c r="I16" s="79">
        <v>8026</v>
      </c>
      <c r="J16" s="105">
        <v>8241</v>
      </c>
      <c r="K16" s="79">
        <v>-174</v>
      </c>
      <c r="L16" s="81">
        <v>-2.111394248270841</v>
      </c>
    </row>
    <row r="17" spans="1:12" ht="15" customHeight="1" x14ac:dyDescent="0.2">
      <c r="A17" s="85"/>
      <c r="B17" s="86" t="s">
        <v>101</v>
      </c>
      <c r="E17" s="78">
        <v>63.220407292382824</v>
      </c>
      <c r="F17" s="80">
        <v>106668</v>
      </c>
      <c r="G17" s="79">
        <v>107697</v>
      </c>
      <c r="H17" s="79">
        <v>107550</v>
      </c>
      <c r="I17" s="79">
        <v>107275</v>
      </c>
      <c r="J17" s="105">
        <v>107121</v>
      </c>
      <c r="K17" s="79">
        <v>-453</v>
      </c>
      <c r="L17" s="81">
        <v>-0.42288626879883495</v>
      </c>
    </row>
    <row r="18" spans="1:12" ht="15" customHeight="1" x14ac:dyDescent="0.2">
      <c r="A18" s="85"/>
      <c r="B18" s="84"/>
      <c r="C18" s="53" t="s">
        <v>98</v>
      </c>
      <c r="E18" s="78">
        <v>52.237784527693407</v>
      </c>
      <c r="F18" s="80">
        <v>55721</v>
      </c>
      <c r="G18" s="79">
        <v>56483</v>
      </c>
      <c r="H18" s="79">
        <v>56441</v>
      </c>
      <c r="I18" s="79">
        <v>56205</v>
      </c>
      <c r="J18" s="105">
        <v>56048</v>
      </c>
      <c r="K18" s="79">
        <v>-327</v>
      </c>
      <c r="L18" s="81">
        <v>-0.58342848986582929</v>
      </c>
    </row>
    <row r="19" spans="1:12" ht="15" customHeight="1" x14ac:dyDescent="0.2">
      <c r="A19" s="85"/>
      <c r="B19" s="84"/>
      <c r="C19" s="53" t="s">
        <v>99</v>
      </c>
      <c r="E19" s="78">
        <v>47.762215472306593</v>
      </c>
      <c r="F19" s="80">
        <v>50947</v>
      </c>
      <c r="G19" s="79">
        <v>51214</v>
      </c>
      <c r="H19" s="79">
        <v>51109</v>
      </c>
      <c r="I19" s="79">
        <v>51070</v>
      </c>
      <c r="J19" s="105">
        <v>51073</v>
      </c>
      <c r="K19" s="79">
        <v>-126</v>
      </c>
      <c r="L19" s="81">
        <v>-0.24670569576880153</v>
      </c>
    </row>
    <row r="20" spans="1:12" ht="15" customHeight="1" x14ac:dyDescent="0.2">
      <c r="A20" s="85"/>
      <c r="B20" s="86" t="s">
        <v>102</v>
      </c>
      <c r="E20" s="78">
        <v>23.433536426353097</v>
      </c>
      <c r="F20" s="80">
        <v>39538</v>
      </c>
      <c r="G20" s="79">
        <v>39878</v>
      </c>
      <c r="H20" s="79">
        <v>39832</v>
      </c>
      <c r="I20" s="79">
        <v>39504</v>
      </c>
      <c r="J20" s="105">
        <v>39666</v>
      </c>
      <c r="K20" s="79">
        <v>-128</v>
      </c>
      <c r="L20" s="81">
        <v>-0.3226944990672112</v>
      </c>
    </row>
    <row r="21" spans="1:12" ht="15" customHeight="1" x14ac:dyDescent="0.2">
      <c r="A21" s="85"/>
      <c r="B21" s="84"/>
      <c r="C21" s="53" t="s">
        <v>98</v>
      </c>
      <c r="E21" s="78">
        <v>49.046486923971877</v>
      </c>
      <c r="F21" s="80">
        <v>19392</v>
      </c>
      <c r="G21" s="79">
        <v>19709</v>
      </c>
      <c r="H21" s="79">
        <v>19649</v>
      </c>
      <c r="I21" s="79">
        <v>19464</v>
      </c>
      <c r="J21" s="105">
        <v>19595</v>
      </c>
      <c r="K21" s="79">
        <v>-203</v>
      </c>
      <c r="L21" s="81">
        <v>-1.0359785659607044</v>
      </c>
    </row>
    <row r="22" spans="1:12" ht="15" customHeight="1" x14ac:dyDescent="0.2">
      <c r="A22" s="85"/>
      <c r="B22" s="84"/>
      <c r="C22" s="53" t="s">
        <v>99</v>
      </c>
      <c r="E22" s="78">
        <v>50.953513076028123</v>
      </c>
      <c r="F22" s="80">
        <v>20146</v>
      </c>
      <c r="G22" s="79">
        <v>20169</v>
      </c>
      <c r="H22" s="79">
        <v>20183</v>
      </c>
      <c r="I22" s="79">
        <v>20040</v>
      </c>
      <c r="J22" s="105">
        <v>20071</v>
      </c>
      <c r="K22" s="79">
        <v>75</v>
      </c>
      <c r="L22" s="81">
        <v>0.3736734592197698</v>
      </c>
    </row>
    <row r="23" spans="1:12" ht="15" customHeight="1" x14ac:dyDescent="0.2">
      <c r="A23" s="85"/>
      <c r="B23" s="86" t="s">
        <v>103</v>
      </c>
      <c r="E23" s="78">
        <v>2.0163106611981698</v>
      </c>
      <c r="F23" s="80">
        <v>3402</v>
      </c>
      <c r="G23" s="79">
        <v>3263</v>
      </c>
      <c r="H23" s="79">
        <v>3136</v>
      </c>
      <c r="I23" s="79">
        <v>3009</v>
      </c>
      <c r="J23" s="105">
        <v>2890</v>
      </c>
      <c r="K23" s="79">
        <v>512</v>
      </c>
      <c r="L23" s="81">
        <v>17.716262975778548</v>
      </c>
    </row>
    <row r="24" spans="1:12" ht="15" customHeight="1" x14ac:dyDescent="0.2">
      <c r="A24" s="85"/>
      <c r="B24" s="84"/>
      <c r="C24" s="53" t="s">
        <v>98</v>
      </c>
      <c r="E24" s="78">
        <v>56.584362139917694</v>
      </c>
      <c r="F24" s="80">
        <v>1925</v>
      </c>
      <c r="G24" s="79">
        <v>1865</v>
      </c>
      <c r="H24" s="79">
        <v>1812</v>
      </c>
      <c r="I24" s="79">
        <v>1732</v>
      </c>
      <c r="J24" s="105">
        <v>1682</v>
      </c>
      <c r="K24" s="79">
        <v>243</v>
      </c>
      <c r="L24" s="81">
        <v>14.447086801426872</v>
      </c>
    </row>
    <row r="25" spans="1:12" ht="15" customHeight="1" x14ac:dyDescent="0.2">
      <c r="A25" s="85"/>
      <c r="B25" s="84"/>
      <c r="C25" s="53" t="s">
        <v>99</v>
      </c>
      <c r="E25" s="78">
        <v>43.415637860082306</v>
      </c>
      <c r="F25" s="80">
        <v>1477</v>
      </c>
      <c r="G25" s="79">
        <v>1398</v>
      </c>
      <c r="H25" s="79">
        <v>1324</v>
      </c>
      <c r="I25" s="79">
        <v>1277</v>
      </c>
      <c r="J25" s="105">
        <v>1208</v>
      </c>
      <c r="K25" s="79">
        <v>269</v>
      </c>
      <c r="L25" s="81">
        <v>22.268211920529801</v>
      </c>
    </row>
    <row r="26" spans="1:12" ht="15" customHeight="1" x14ac:dyDescent="0.2">
      <c r="A26" s="85"/>
      <c r="C26" s="86" t="s">
        <v>182</v>
      </c>
      <c r="D26" s="53" t="s">
        <v>183</v>
      </c>
      <c r="E26" s="78">
        <v>0.86294777269386691</v>
      </c>
      <c r="F26" s="80">
        <v>1456</v>
      </c>
      <c r="G26" s="79">
        <v>1419</v>
      </c>
      <c r="H26" s="79">
        <v>1357</v>
      </c>
      <c r="I26" s="79">
        <v>1326</v>
      </c>
      <c r="J26" s="105">
        <v>1143</v>
      </c>
      <c r="K26" s="79">
        <v>313</v>
      </c>
      <c r="L26" s="81">
        <v>27.384076990376204</v>
      </c>
    </row>
    <row r="27" spans="1:12" ht="15" customHeight="1" x14ac:dyDescent="0.2">
      <c r="A27" s="85"/>
      <c r="B27" s="84"/>
      <c r="D27" s="216" t="s">
        <v>98</v>
      </c>
      <c r="E27" s="78">
        <v>51.373626373626372</v>
      </c>
      <c r="F27" s="80">
        <v>748</v>
      </c>
      <c r="G27" s="79">
        <v>725</v>
      </c>
      <c r="H27" s="79">
        <v>697</v>
      </c>
      <c r="I27" s="79">
        <v>667</v>
      </c>
      <c r="J27" s="105">
        <v>574</v>
      </c>
      <c r="K27" s="79">
        <v>174</v>
      </c>
      <c r="L27" s="81">
        <v>30.313588850174217</v>
      </c>
    </row>
    <row r="28" spans="1:12" ht="15" customHeight="1" x14ac:dyDescent="0.2">
      <c r="A28" s="85"/>
      <c r="B28" s="84"/>
      <c r="D28" s="216" t="s">
        <v>99</v>
      </c>
      <c r="E28" s="78">
        <v>48.626373626373628</v>
      </c>
      <c r="F28" s="80">
        <v>708</v>
      </c>
      <c r="G28" s="79">
        <v>694</v>
      </c>
      <c r="H28" s="79">
        <v>660</v>
      </c>
      <c r="I28" s="79">
        <v>659</v>
      </c>
      <c r="J28" s="105">
        <v>569</v>
      </c>
      <c r="K28" s="79">
        <v>139</v>
      </c>
      <c r="L28" s="81">
        <v>24.428822495606326</v>
      </c>
    </row>
    <row r="29" spans="1:12" ht="24.95" customHeight="1" x14ac:dyDescent="0.2">
      <c r="A29" s="212" t="s">
        <v>184</v>
      </c>
      <c r="B29" s="213"/>
      <c r="C29" s="213"/>
      <c r="D29" s="214"/>
      <c r="E29" s="78">
        <v>85.13193143832531</v>
      </c>
      <c r="F29" s="80">
        <v>143638</v>
      </c>
      <c r="G29" s="79">
        <v>144926</v>
      </c>
      <c r="H29" s="79">
        <v>143445</v>
      </c>
      <c r="I29" s="79">
        <v>143735</v>
      </c>
      <c r="J29" s="105">
        <v>144570</v>
      </c>
      <c r="K29" s="79">
        <v>-932</v>
      </c>
      <c r="L29" s="81">
        <v>-0.64467040188144153</v>
      </c>
    </row>
    <row r="30" spans="1:12" ht="15" customHeight="1" x14ac:dyDescent="0.2">
      <c r="A30" s="85"/>
      <c r="B30" s="84"/>
      <c r="C30" s="53" t="s">
        <v>98</v>
      </c>
      <c r="E30" s="78">
        <v>50.430248262994475</v>
      </c>
      <c r="F30" s="80">
        <v>72437</v>
      </c>
      <c r="G30" s="79">
        <v>73411</v>
      </c>
      <c r="H30" s="79">
        <v>72563</v>
      </c>
      <c r="I30" s="79">
        <v>72633</v>
      </c>
      <c r="J30" s="105">
        <v>73124</v>
      </c>
      <c r="K30" s="79">
        <v>-687</v>
      </c>
      <c r="L30" s="81">
        <v>-0.9395000273508014</v>
      </c>
    </row>
    <row r="31" spans="1:12" ht="15" customHeight="1" x14ac:dyDescent="0.2">
      <c r="A31" s="85"/>
      <c r="B31" s="84"/>
      <c r="C31" s="53" t="s">
        <v>99</v>
      </c>
      <c r="E31" s="78">
        <v>49.569751737005525</v>
      </c>
      <c r="F31" s="80">
        <v>71201</v>
      </c>
      <c r="G31" s="79">
        <v>71515</v>
      </c>
      <c r="H31" s="79">
        <v>70882</v>
      </c>
      <c r="I31" s="79">
        <v>71102</v>
      </c>
      <c r="J31" s="105">
        <v>71446</v>
      </c>
      <c r="K31" s="79">
        <v>-245</v>
      </c>
      <c r="L31" s="81">
        <v>-0.34291632841586656</v>
      </c>
    </row>
    <row r="32" spans="1:12" ht="15" customHeight="1" x14ac:dyDescent="0.2">
      <c r="A32" s="85"/>
      <c r="B32" s="84" t="s">
        <v>109</v>
      </c>
      <c r="E32" s="78">
        <v>14.868068561674688</v>
      </c>
      <c r="F32" s="80">
        <v>25086</v>
      </c>
      <c r="G32" s="79">
        <v>25743</v>
      </c>
      <c r="H32" s="79">
        <v>25555</v>
      </c>
      <c r="I32" s="79">
        <v>25007</v>
      </c>
      <c r="J32" s="105">
        <v>24582</v>
      </c>
      <c r="K32" s="79">
        <v>504</v>
      </c>
      <c r="L32" s="81">
        <v>2.0502806931901389</v>
      </c>
    </row>
    <row r="33" spans="1:12" ht="15" customHeight="1" x14ac:dyDescent="0.2">
      <c r="A33" s="85"/>
      <c r="B33" s="84"/>
      <c r="C33" s="53" t="s">
        <v>98</v>
      </c>
      <c r="E33" s="78">
        <v>62.385394243801322</v>
      </c>
      <c r="F33" s="80">
        <v>15650</v>
      </c>
      <c r="G33" s="79">
        <v>16173</v>
      </c>
      <c r="H33" s="79">
        <v>16022</v>
      </c>
      <c r="I33" s="79">
        <v>15696</v>
      </c>
      <c r="J33" s="105">
        <v>15435</v>
      </c>
      <c r="K33" s="79">
        <v>215</v>
      </c>
      <c r="L33" s="81">
        <v>1.3929381276320052</v>
      </c>
    </row>
    <row r="34" spans="1:12" ht="15" customHeight="1" x14ac:dyDescent="0.2">
      <c r="A34" s="85"/>
      <c r="B34" s="84"/>
      <c r="C34" s="53" t="s">
        <v>99</v>
      </c>
      <c r="E34" s="78">
        <v>37.614605756198678</v>
      </c>
      <c r="F34" s="80">
        <v>9436</v>
      </c>
      <c r="G34" s="79">
        <v>9570</v>
      </c>
      <c r="H34" s="79">
        <v>9533</v>
      </c>
      <c r="I34" s="79">
        <v>9311</v>
      </c>
      <c r="J34" s="105">
        <v>9147</v>
      </c>
      <c r="K34" s="79">
        <v>289</v>
      </c>
      <c r="L34" s="81">
        <v>3.1595058489122119</v>
      </c>
    </row>
    <row r="35" spans="1:12" ht="24.95" customHeight="1" x14ac:dyDescent="0.2">
      <c r="A35" s="212" t="s">
        <v>185</v>
      </c>
      <c r="B35" s="213"/>
      <c r="C35" s="213"/>
      <c r="D35" s="214"/>
      <c r="E35" s="78">
        <v>67.148123562741517</v>
      </c>
      <c r="F35" s="80">
        <v>113295</v>
      </c>
      <c r="G35" s="79">
        <v>115158</v>
      </c>
      <c r="H35" s="79">
        <v>113947</v>
      </c>
      <c r="I35" s="79">
        <v>114144</v>
      </c>
      <c r="J35" s="105">
        <v>114836</v>
      </c>
      <c r="K35" s="79">
        <v>-1541</v>
      </c>
      <c r="L35" s="81">
        <v>-1.3419136856038176</v>
      </c>
    </row>
    <row r="36" spans="1:12" ht="15" customHeight="1" x14ac:dyDescent="0.2">
      <c r="A36" s="85"/>
      <c r="B36" s="84"/>
      <c r="C36" s="53" t="s">
        <v>98</v>
      </c>
      <c r="E36" s="78">
        <v>69.233417185224411</v>
      </c>
      <c r="F36" s="80">
        <v>78438</v>
      </c>
      <c r="G36" s="79">
        <v>79792</v>
      </c>
      <c r="H36" s="79">
        <v>78947</v>
      </c>
      <c r="I36" s="79">
        <v>78924</v>
      </c>
      <c r="J36" s="105">
        <v>79324</v>
      </c>
      <c r="K36" s="79">
        <v>-886</v>
      </c>
      <c r="L36" s="81">
        <v>-1.1169381271746255</v>
      </c>
    </row>
    <row r="37" spans="1:12" ht="15" customHeight="1" x14ac:dyDescent="0.2">
      <c r="A37" s="85"/>
      <c r="B37" s="84"/>
      <c r="C37" s="53" t="s">
        <v>99</v>
      </c>
      <c r="E37" s="78">
        <v>30.766582814775585</v>
      </c>
      <c r="F37" s="80">
        <v>34857</v>
      </c>
      <c r="G37" s="79">
        <v>35366</v>
      </c>
      <c r="H37" s="79">
        <v>35000</v>
      </c>
      <c r="I37" s="79">
        <v>35220</v>
      </c>
      <c r="J37" s="105">
        <v>35512</v>
      </c>
      <c r="K37" s="79">
        <v>-655</v>
      </c>
      <c r="L37" s="81">
        <v>-1.8444469475107006</v>
      </c>
    </row>
    <row r="38" spans="1:12" ht="15" customHeight="1" x14ac:dyDescent="0.2">
      <c r="A38" s="85"/>
      <c r="B38" s="84" t="s">
        <v>176</v>
      </c>
      <c r="E38" s="78">
        <v>32.851876437258483</v>
      </c>
      <c r="F38" s="80">
        <v>55429</v>
      </c>
      <c r="G38" s="79">
        <v>55511</v>
      </c>
      <c r="H38" s="79">
        <v>55053</v>
      </c>
      <c r="I38" s="79">
        <v>54598</v>
      </c>
      <c r="J38" s="105">
        <v>54316</v>
      </c>
      <c r="K38" s="79">
        <v>1113</v>
      </c>
      <c r="L38" s="81">
        <v>2.0491199646512999</v>
      </c>
    </row>
    <row r="39" spans="1:12" ht="15" customHeight="1" x14ac:dyDescent="0.2">
      <c r="A39" s="85"/>
      <c r="B39" s="84"/>
      <c r="C39" s="53" t="s">
        <v>98</v>
      </c>
      <c r="E39" s="78">
        <v>17.407855093903912</v>
      </c>
      <c r="F39" s="80">
        <v>9649</v>
      </c>
      <c r="G39" s="79">
        <v>9792</v>
      </c>
      <c r="H39" s="79">
        <v>9638</v>
      </c>
      <c r="I39" s="79">
        <v>9405</v>
      </c>
      <c r="J39" s="105">
        <v>9235</v>
      </c>
      <c r="K39" s="79">
        <v>414</v>
      </c>
      <c r="L39" s="81">
        <v>4.4829453167298325</v>
      </c>
    </row>
    <row r="40" spans="1:12" ht="15" customHeight="1" x14ac:dyDescent="0.2">
      <c r="A40" s="85"/>
      <c r="B40" s="84"/>
      <c r="C40" s="53" t="s">
        <v>99</v>
      </c>
      <c r="E40" s="78">
        <v>82.592144906096081</v>
      </c>
      <c r="F40" s="80">
        <v>45780</v>
      </c>
      <c r="G40" s="79">
        <v>45719</v>
      </c>
      <c r="H40" s="79">
        <v>45415</v>
      </c>
      <c r="I40" s="79">
        <v>45193</v>
      </c>
      <c r="J40" s="105">
        <v>45081</v>
      </c>
      <c r="K40" s="79">
        <v>699</v>
      </c>
      <c r="L40" s="81">
        <v>1.5505423570905703</v>
      </c>
    </row>
    <row r="41" spans="1:12" ht="24.75" customHeight="1" x14ac:dyDescent="0.2">
      <c r="A41" s="212" t="s">
        <v>552</v>
      </c>
      <c r="B41" s="213"/>
      <c r="C41" s="213"/>
      <c r="D41" s="214"/>
      <c r="E41" s="78">
        <v>5.0508522794623172</v>
      </c>
      <c r="F41" s="80">
        <v>8522</v>
      </c>
      <c r="G41" s="79">
        <v>8650</v>
      </c>
      <c r="H41" s="79">
        <v>7332</v>
      </c>
      <c r="I41" s="79">
        <v>7584</v>
      </c>
      <c r="J41" s="105">
        <v>8399</v>
      </c>
      <c r="K41" s="79">
        <v>123</v>
      </c>
      <c r="L41" s="81">
        <v>1.4644600547684248</v>
      </c>
    </row>
    <row r="42" spans="1:12" ht="15" customHeight="1" x14ac:dyDescent="0.2">
      <c r="A42" s="85"/>
      <c r="B42" s="84"/>
      <c r="C42" s="53" t="s">
        <v>98</v>
      </c>
      <c r="E42" s="78">
        <v>60.37315184229054</v>
      </c>
      <c r="F42" s="80">
        <v>5145</v>
      </c>
      <c r="G42" s="79">
        <v>5235</v>
      </c>
      <c r="H42" s="79">
        <v>4367</v>
      </c>
      <c r="I42" s="79">
        <v>4518</v>
      </c>
      <c r="J42" s="105">
        <v>5108</v>
      </c>
      <c r="K42" s="79">
        <v>37</v>
      </c>
      <c r="L42" s="81">
        <v>0.72435395458104934</v>
      </c>
    </row>
    <row r="43" spans="1:12" ht="15" customHeight="1" x14ac:dyDescent="0.2">
      <c r="A43" s="88"/>
      <c r="B43" s="89"/>
      <c r="C43" s="131" t="s">
        <v>99</v>
      </c>
      <c r="D43" s="131"/>
      <c r="E43" s="90">
        <v>39.62684815770946</v>
      </c>
      <c r="F43" s="108">
        <v>3377</v>
      </c>
      <c r="G43" s="109">
        <v>3415</v>
      </c>
      <c r="H43" s="109">
        <v>2965</v>
      </c>
      <c r="I43" s="109">
        <v>3066</v>
      </c>
      <c r="J43" s="110">
        <v>3291</v>
      </c>
      <c r="K43" s="109">
        <v>86</v>
      </c>
      <c r="L43" s="111">
        <v>2.6131874810088118</v>
      </c>
    </row>
    <row r="44" spans="1:12" ht="45.75" customHeight="1" x14ac:dyDescent="0.2">
      <c r="A44" s="212" t="s">
        <v>186</v>
      </c>
      <c r="B44" s="213"/>
      <c r="C44" s="213"/>
      <c r="D44" s="214"/>
      <c r="E44" s="78">
        <v>1.3050899694175102</v>
      </c>
      <c r="F44" s="80">
        <v>2202</v>
      </c>
      <c r="G44" s="79">
        <v>2215</v>
      </c>
      <c r="H44" s="79">
        <v>2194</v>
      </c>
      <c r="I44" s="79">
        <v>2211</v>
      </c>
      <c r="J44" s="105">
        <v>2222</v>
      </c>
      <c r="K44" s="79">
        <v>-20</v>
      </c>
      <c r="L44" s="81">
        <v>-0.90009000900090008</v>
      </c>
    </row>
    <row r="45" spans="1:12" ht="15" customHeight="1" x14ac:dyDescent="0.2">
      <c r="A45" s="85"/>
      <c r="B45" s="84"/>
      <c r="C45" s="53" t="s">
        <v>98</v>
      </c>
      <c r="E45" s="78">
        <v>59.763851044504996</v>
      </c>
      <c r="F45" s="80">
        <v>1316</v>
      </c>
      <c r="G45" s="79">
        <v>1331</v>
      </c>
      <c r="H45" s="79">
        <v>1315</v>
      </c>
      <c r="I45" s="79">
        <v>1327</v>
      </c>
      <c r="J45" s="105">
        <v>1333</v>
      </c>
      <c r="K45" s="79">
        <v>-17</v>
      </c>
      <c r="L45" s="81">
        <v>-1.2753188297074269</v>
      </c>
    </row>
    <row r="46" spans="1:12" ht="15" customHeight="1" x14ac:dyDescent="0.2">
      <c r="A46" s="88"/>
      <c r="B46" s="89"/>
      <c r="C46" s="131" t="s">
        <v>99</v>
      </c>
      <c r="D46" s="131"/>
      <c r="E46" s="90">
        <v>40.236148955495004</v>
      </c>
      <c r="F46" s="108">
        <v>886</v>
      </c>
      <c r="G46" s="109">
        <v>884</v>
      </c>
      <c r="H46" s="109">
        <v>879</v>
      </c>
      <c r="I46" s="109">
        <v>884</v>
      </c>
      <c r="J46" s="110">
        <v>889</v>
      </c>
      <c r="K46" s="109">
        <v>-3</v>
      </c>
      <c r="L46" s="111">
        <v>-0.33745781777277839</v>
      </c>
    </row>
    <row r="47" spans="1:12" ht="39" customHeight="1" x14ac:dyDescent="0.2">
      <c r="A47" s="212" t="s">
        <v>553</v>
      </c>
      <c r="B47" s="127"/>
      <c r="C47" s="127"/>
      <c r="D47" s="217"/>
      <c r="E47" s="78">
        <v>0.11912946587326047</v>
      </c>
      <c r="F47" s="80">
        <v>201</v>
      </c>
      <c r="G47" s="79">
        <v>178</v>
      </c>
      <c r="H47" s="79">
        <v>280</v>
      </c>
      <c r="I47" s="79">
        <v>293</v>
      </c>
      <c r="J47" s="105">
        <v>288</v>
      </c>
      <c r="K47" s="79">
        <v>-87</v>
      </c>
      <c r="L47" s="81">
        <v>-30.208333333333332</v>
      </c>
    </row>
    <row r="48" spans="1:12" ht="15" customHeight="1" x14ac:dyDescent="0.2">
      <c r="A48" s="85"/>
      <c r="B48" s="84"/>
      <c r="C48" s="53" t="s">
        <v>98</v>
      </c>
      <c r="E48" s="78">
        <v>34.328358208955223</v>
      </c>
      <c r="F48" s="80">
        <v>69</v>
      </c>
      <c r="G48" s="79">
        <v>62</v>
      </c>
      <c r="H48" s="79">
        <v>92</v>
      </c>
      <c r="I48" s="79">
        <v>98</v>
      </c>
      <c r="J48" s="105">
        <v>98</v>
      </c>
      <c r="K48" s="79">
        <v>-29</v>
      </c>
      <c r="L48" s="81">
        <v>-29.591836734693878</v>
      </c>
    </row>
    <row r="49" spans="1:12" ht="15" customHeight="1" x14ac:dyDescent="0.2">
      <c r="A49" s="88"/>
      <c r="B49" s="89"/>
      <c r="C49" s="131" t="s">
        <v>99</v>
      </c>
      <c r="D49" s="131"/>
      <c r="E49" s="90">
        <v>65.671641791044777</v>
      </c>
      <c r="F49" s="108">
        <v>132</v>
      </c>
      <c r="G49" s="109">
        <v>116</v>
      </c>
      <c r="H49" s="109">
        <v>188</v>
      </c>
      <c r="I49" s="109">
        <v>195</v>
      </c>
      <c r="J49" s="110">
        <v>190</v>
      </c>
      <c r="K49" s="109">
        <v>-58</v>
      </c>
      <c r="L49" s="111">
        <v>-30.526315789473685</v>
      </c>
    </row>
    <row r="50" spans="1:12" ht="24.95" customHeight="1" x14ac:dyDescent="0.2">
      <c r="A50" s="218" t="s">
        <v>187</v>
      </c>
      <c r="B50" s="219"/>
      <c r="C50" s="219"/>
      <c r="D50" s="220"/>
      <c r="E50" s="221">
        <v>13.058011901092909</v>
      </c>
      <c r="F50" s="222">
        <v>22032</v>
      </c>
      <c r="G50" s="223">
        <v>22792</v>
      </c>
      <c r="H50" s="223">
        <v>21435</v>
      </c>
      <c r="I50" s="223">
        <v>21689</v>
      </c>
      <c r="J50" s="224">
        <v>22276</v>
      </c>
      <c r="K50" s="222">
        <v>-244</v>
      </c>
      <c r="L50" s="225">
        <v>-1.0953492548033759</v>
      </c>
    </row>
    <row r="51" spans="1:12" ht="15" customHeight="1" x14ac:dyDescent="0.2">
      <c r="A51" s="85"/>
      <c r="B51" s="84"/>
      <c r="C51" s="53" t="s">
        <v>98</v>
      </c>
      <c r="E51" s="78">
        <v>57.5662672476398</v>
      </c>
      <c r="F51" s="80">
        <v>12683</v>
      </c>
      <c r="G51" s="79">
        <v>13271</v>
      </c>
      <c r="H51" s="79">
        <v>12434</v>
      </c>
      <c r="I51" s="79">
        <v>12502</v>
      </c>
      <c r="J51" s="105">
        <v>12790</v>
      </c>
      <c r="K51" s="79">
        <v>-107</v>
      </c>
      <c r="L51" s="81">
        <v>-0.83659108678655203</v>
      </c>
    </row>
    <row r="52" spans="1:12" ht="15" customHeight="1" x14ac:dyDescent="0.2">
      <c r="A52" s="85"/>
      <c r="B52" s="84"/>
      <c r="C52" s="53" t="s">
        <v>99</v>
      </c>
      <c r="E52" s="78">
        <v>42.4337327523602</v>
      </c>
      <c r="F52" s="80">
        <v>9349</v>
      </c>
      <c r="G52" s="79">
        <v>9521</v>
      </c>
      <c r="H52" s="79">
        <v>9001</v>
      </c>
      <c r="I52" s="79">
        <v>9187</v>
      </c>
      <c r="J52" s="105">
        <v>9486</v>
      </c>
      <c r="K52" s="79">
        <v>-137</v>
      </c>
      <c r="L52" s="81">
        <v>-1.4442336074214632</v>
      </c>
    </row>
    <row r="53" spans="1:12" ht="15" customHeight="1" x14ac:dyDescent="0.2">
      <c r="A53" s="85"/>
      <c r="B53" s="84"/>
      <c r="C53" s="53" t="s">
        <v>182</v>
      </c>
      <c r="D53" s="53" t="s">
        <v>188</v>
      </c>
      <c r="E53" s="78">
        <v>28.408678286129266</v>
      </c>
      <c r="F53" s="80">
        <v>6259</v>
      </c>
      <c r="G53" s="79">
        <v>6577</v>
      </c>
      <c r="H53" s="79">
        <v>5021</v>
      </c>
      <c r="I53" s="79">
        <v>5445</v>
      </c>
      <c r="J53" s="105">
        <v>6283</v>
      </c>
      <c r="K53" s="79">
        <v>-24</v>
      </c>
      <c r="L53" s="81">
        <v>-0.38198312907846571</v>
      </c>
    </row>
    <row r="54" spans="1:12" ht="15" customHeight="1" x14ac:dyDescent="0.2">
      <c r="A54" s="85"/>
      <c r="B54" s="84"/>
      <c r="D54" s="216" t="s">
        <v>189</v>
      </c>
      <c r="E54" s="78">
        <v>61.47946956382809</v>
      </c>
      <c r="F54" s="80">
        <v>3848</v>
      </c>
      <c r="G54" s="79">
        <v>4092</v>
      </c>
      <c r="H54" s="79">
        <v>3155</v>
      </c>
      <c r="I54" s="79">
        <v>3379</v>
      </c>
      <c r="J54" s="105">
        <v>3878</v>
      </c>
      <c r="K54" s="79">
        <v>-30</v>
      </c>
      <c r="L54" s="81">
        <v>-0.77359463641052084</v>
      </c>
    </row>
    <row r="55" spans="1:12" ht="15" customHeight="1" x14ac:dyDescent="0.2">
      <c r="A55" s="85"/>
      <c r="B55" s="84"/>
      <c r="D55" s="216" t="s">
        <v>190</v>
      </c>
      <c r="E55" s="78">
        <v>38.52053043617191</v>
      </c>
      <c r="F55" s="80">
        <v>2411</v>
      </c>
      <c r="G55" s="79">
        <v>2485</v>
      </c>
      <c r="H55" s="79">
        <v>1866</v>
      </c>
      <c r="I55" s="79">
        <v>2066</v>
      </c>
      <c r="J55" s="105">
        <v>2405</v>
      </c>
      <c r="K55" s="79">
        <v>6</v>
      </c>
      <c r="L55" s="81">
        <v>0.24948024948024949</v>
      </c>
    </row>
    <row r="56" spans="1:12" ht="15" customHeight="1" x14ac:dyDescent="0.2">
      <c r="A56" s="85"/>
      <c r="B56" s="84" t="s">
        <v>191</v>
      </c>
      <c r="E56" s="78">
        <v>69.201180626348361</v>
      </c>
      <c r="F56" s="80">
        <v>116759</v>
      </c>
      <c r="G56" s="79">
        <v>117754</v>
      </c>
      <c r="H56" s="79">
        <v>117725</v>
      </c>
      <c r="I56" s="79">
        <v>117597</v>
      </c>
      <c r="J56" s="105">
        <v>117559</v>
      </c>
      <c r="K56" s="79">
        <v>-800</v>
      </c>
      <c r="L56" s="81">
        <v>-0.68050936125690076</v>
      </c>
    </row>
    <row r="57" spans="1:12" ht="15" customHeight="1" x14ac:dyDescent="0.2">
      <c r="A57" s="85"/>
      <c r="B57" s="84"/>
      <c r="C57" s="53" t="s">
        <v>98</v>
      </c>
      <c r="E57" s="78">
        <v>51.373341669592925</v>
      </c>
      <c r="F57" s="80">
        <v>59983</v>
      </c>
      <c r="G57" s="79">
        <v>60716</v>
      </c>
      <c r="H57" s="79">
        <v>60716</v>
      </c>
      <c r="I57" s="79">
        <v>60590</v>
      </c>
      <c r="J57" s="105">
        <v>60598</v>
      </c>
      <c r="K57" s="79">
        <v>-615</v>
      </c>
      <c r="L57" s="81">
        <v>-1.0148849797023005</v>
      </c>
    </row>
    <row r="58" spans="1:12" ht="15" customHeight="1" x14ac:dyDescent="0.2">
      <c r="A58" s="85"/>
      <c r="B58" s="84"/>
      <c r="C58" s="53" t="s">
        <v>99</v>
      </c>
      <c r="E58" s="78">
        <v>48.626658330407075</v>
      </c>
      <c r="F58" s="80">
        <v>56776</v>
      </c>
      <c r="G58" s="79">
        <v>57038</v>
      </c>
      <c r="H58" s="79">
        <v>57009</v>
      </c>
      <c r="I58" s="79">
        <v>57007</v>
      </c>
      <c r="J58" s="105">
        <v>56961</v>
      </c>
      <c r="K58" s="79">
        <v>-185</v>
      </c>
      <c r="L58" s="81">
        <v>-0.32478362388300769</v>
      </c>
    </row>
    <row r="59" spans="1:12" ht="15" customHeight="1" x14ac:dyDescent="0.2">
      <c r="A59" s="85"/>
      <c r="B59" s="84"/>
      <c r="C59" s="53" t="s">
        <v>97</v>
      </c>
      <c r="D59" s="53" t="s">
        <v>192</v>
      </c>
      <c r="E59" s="78">
        <v>88.932758930789063</v>
      </c>
      <c r="F59" s="80">
        <v>103837</v>
      </c>
      <c r="G59" s="79">
        <v>104831</v>
      </c>
      <c r="H59" s="79">
        <v>104937</v>
      </c>
      <c r="I59" s="79">
        <v>104869</v>
      </c>
      <c r="J59" s="105">
        <v>104827</v>
      </c>
      <c r="K59" s="79">
        <v>-990</v>
      </c>
      <c r="L59" s="81">
        <v>-0.94441317599473418</v>
      </c>
    </row>
    <row r="60" spans="1:12" ht="15" customHeight="1" x14ac:dyDescent="0.2">
      <c r="A60" s="85"/>
      <c r="B60" s="84"/>
      <c r="D60" s="216" t="s">
        <v>193</v>
      </c>
      <c r="E60" s="78">
        <v>49.166482082494682</v>
      </c>
      <c r="F60" s="80">
        <v>51053</v>
      </c>
      <c r="G60" s="79">
        <v>51784</v>
      </c>
      <c r="H60" s="79">
        <v>51861</v>
      </c>
      <c r="I60" s="79">
        <v>51781</v>
      </c>
      <c r="J60" s="105">
        <v>51749</v>
      </c>
      <c r="K60" s="79">
        <v>-696</v>
      </c>
      <c r="L60" s="81">
        <v>-1.3449535256719936</v>
      </c>
    </row>
    <row r="61" spans="1:12" ht="15" customHeight="1" x14ac:dyDescent="0.2">
      <c r="A61" s="85"/>
      <c r="B61" s="84"/>
      <c r="D61" s="216" t="s">
        <v>194</v>
      </c>
      <c r="E61" s="78">
        <v>50.833517917505318</v>
      </c>
      <c r="F61" s="80">
        <v>52784</v>
      </c>
      <c r="G61" s="79">
        <v>53047</v>
      </c>
      <c r="H61" s="79">
        <v>53076</v>
      </c>
      <c r="I61" s="79">
        <v>53088</v>
      </c>
      <c r="J61" s="105">
        <v>53078</v>
      </c>
      <c r="K61" s="79">
        <v>-294</v>
      </c>
      <c r="L61" s="81">
        <v>-0.55390180489091523</v>
      </c>
    </row>
    <row r="62" spans="1:12" ht="15" customHeight="1" x14ac:dyDescent="0.2">
      <c r="A62" s="85"/>
      <c r="B62" s="84"/>
      <c r="D62" s="53" t="s">
        <v>195</v>
      </c>
      <c r="E62" s="78">
        <v>11.067241069210938</v>
      </c>
      <c r="F62" s="80">
        <v>12922</v>
      </c>
      <c r="G62" s="79">
        <v>12923</v>
      </c>
      <c r="H62" s="79">
        <v>12788</v>
      </c>
      <c r="I62" s="79">
        <v>12728</v>
      </c>
      <c r="J62" s="105">
        <v>12732</v>
      </c>
      <c r="K62" s="79">
        <v>190</v>
      </c>
      <c r="L62" s="81">
        <v>1.4923028589381087</v>
      </c>
    </row>
    <row r="63" spans="1:12" ht="15" customHeight="1" x14ac:dyDescent="0.2">
      <c r="A63" s="85"/>
      <c r="B63" s="84"/>
      <c r="D63" s="216" t="s">
        <v>193</v>
      </c>
      <c r="E63" s="78">
        <v>69.106949388639535</v>
      </c>
      <c r="F63" s="80">
        <v>8930</v>
      </c>
      <c r="G63" s="79">
        <v>8932</v>
      </c>
      <c r="H63" s="79">
        <v>8855</v>
      </c>
      <c r="I63" s="79">
        <v>8809</v>
      </c>
      <c r="J63" s="105">
        <v>8849</v>
      </c>
      <c r="K63" s="79">
        <v>81</v>
      </c>
      <c r="L63" s="81">
        <v>0.91535766753305459</v>
      </c>
    </row>
    <row r="64" spans="1:12" ht="15" customHeight="1" x14ac:dyDescent="0.2">
      <c r="A64" s="85"/>
      <c r="B64" s="84"/>
      <c r="D64" s="216" t="s">
        <v>194</v>
      </c>
      <c r="E64" s="78">
        <v>30.893050611360472</v>
      </c>
      <c r="F64" s="80">
        <v>3992</v>
      </c>
      <c r="G64" s="79">
        <v>3991</v>
      </c>
      <c r="H64" s="79">
        <v>3933</v>
      </c>
      <c r="I64" s="79">
        <v>3919</v>
      </c>
      <c r="J64" s="105">
        <v>3883</v>
      </c>
      <c r="K64" s="79">
        <v>109</v>
      </c>
      <c r="L64" s="81">
        <v>2.807107906258048</v>
      </c>
    </row>
    <row r="65" spans="1:12" ht="15" customHeight="1" x14ac:dyDescent="0.2">
      <c r="A65" s="85"/>
      <c r="B65" s="84" t="s">
        <v>196</v>
      </c>
      <c r="E65" s="78">
        <v>11.034589032976934</v>
      </c>
      <c r="F65" s="80">
        <v>18618</v>
      </c>
      <c r="G65" s="79">
        <v>18412</v>
      </c>
      <c r="H65" s="79">
        <v>18200</v>
      </c>
      <c r="I65" s="79">
        <v>17865</v>
      </c>
      <c r="J65" s="105">
        <v>17773</v>
      </c>
      <c r="K65" s="79">
        <v>845</v>
      </c>
      <c r="L65" s="81">
        <v>4.7544027457379174</v>
      </c>
    </row>
    <row r="66" spans="1:12" ht="15" customHeight="1" x14ac:dyDescent="0.2">
      <c r="A66" s="85"/>
      <c r="B66" s="84"/>
      <c r="C66" s="53" t="s">
        <v>98</v>
      </c>
      <c r="E66" s="78">
        <v>46.283166827801054</v>
      </c>
      <c r="F66" s="80">
        <v>8617</v>
      </c>
      <c r="G66" s="79">
        <v>8537</v>
      </c>
      <c r="H66" s="79">
        <v>8437</v>
      </c>
      <c r="I66" s="79">
        <v>8262</v>
      </c>
      <c r="J66" s="105">
        <v>8224</v>
      </c>
      <c r="K66" s="79">
        <v>393</v>
      </c>
      <c r="L66" s="81">
        <v>4.7786964980544751</v>
      </c>
    </row>
    <row r="67" spans="1:12" ht="15" customHeight="1" x14ac:dyDescent="0.2">
      <c r="A67" s="85"/>
      <c r="B67" s="84"/>
      <c r="C67" s="53" t="s">
        <v>99</v>
      </c>
      <c r="E67" s="78">
        <v>53.716833172198946</v>
      </c>
      <c r="F67" s="80">
        <v>10001</v>
      </c>
      <c r="G67" s="79">
        <v>9875</v>
      </c>
      <c r="H67" s="79">
        <v>9763</v>
      </c>
      <c r="I67" s="79">
        <v>9603</v>
      </c>
      <c r="J67" s="105">
        <v>9549</v>
      </c>
      <c r="K67" s="79">
        <v>452</v>
      </c>
      <c r="L67" s="81">
        <v>4.7334799455440359</v>
      </c>
    </row>
    <row r="68" spans="1:12" ht="15" customHeight="1" x14ac:dyDescent="0.2">
      <c r="A68" s="85"/>
      <c r="B68" s="84"/>
      <c r="C68" s="53" t="s">
        <v>97</v>
      </c>
      <c r="D68" s="53" t="s">
        <v>197</v>
      </c>
      <c r="E68" s="78">
        <v>31.619937694704049</v>
      </c>
      <c r="F68" s="80">
        <v>5887</v>
      </c>
      <c r="G68" s="79">
        <v>5730</v>
      </c>
      <c r="H68" s="79">
        <v>5570</v>
      </c>
      <c r="I68" s="79">
        <v>5421</v>
      </c>
      <c r="J68" s="105">
        <v>5333</v>
      </c>
      <c r="K68" s="79">
        <v>554</v>
      </c>
      <c r="L68" s="81">
        <v>10.388149259328708</v>
      </c>
    </row>
    <row r="69" spans="1:12" ht="15" customHeight="1" x14ac:dyDescent="0.2">
      <c r="A69" s="85"/>
      <c r="B69" s="84"/>
      <c r="D69" s="216" t="s">
        <v>193</v>
      </c>
      <c r="E69" s="78">
        <v>44.26702904705283</v>
      </c>
      <c r="F69" s="80">
        <v>2606</v>
      </c>
      <c r="G69" s="79">
        <v>2543</v>
      </c>
      <c r="H69" s="79">
        <v>2460</v>
      </c>
      <c r="I69" s="79">
        <v>2378</v>
      </c>
      <c r="J69" s="105">
        <v>2343</v>
      </c>
      <c r="K69" s="79">
        <v>263</v>
      </c>
      <c r="L69" s="81">
        <v>11.224925309432352</v>
      </c>
    </row>
    <row r="70" spans="1:12" ht="15" customHeight="1" x14ac:dyDescent="0.2">
      <c r="A70" s="85"/>
      <c r="B70" s="84"/>
      <c r="D70" s="216" t="s">
        <v>194</v>
      </c>
      <c r="E70" s="78">
        <v>55.73297095294717</v>
      </c>
      <c r="F70" s="80">
        <v>3281</v>
      </c>
      <c r="G70" s="79">
        <v>3187</v>
      </c>
      <c r="H70" s="79">
        <v>3110</v>
      </c>
      <c r="I70" s="79">
        <v>3043</v>
      </c>
      <c r="J70" s="105">
        <v>2990</v>
      </c>
      <c r="K70" s="79">
        <v>291</v>
      </c>
      <c r="L70" s="81">
        <v>9.7324414715719065</v>
      </c>
    </row>
    <row r="71" spans="1:12" ht="15" customHeight="1" x14ac:dyDescent="0.2">
      <c r="A71" s="85"/>
      <c r="B71" s="84"/>
      <c r="D71" s="53" t="s">
        <v>198</v>
      </c>
      <c r="E71" s="78">
        <v>62.079707809646578</v>
      </c>
      <c r="F71" s="80">
        <v>11558</v>
      </c>
      <c r="G71" s="79">
        <v>11504</v>
      </c>
      <c r="H71" s="79">
        <v>11457</v>
      </c>
      <c r="I71" s="79">
        <v>11301</v>
      </c>
      <c r="J71" s="105">
        <v>11301</v>
      </c>
      <c r="K71" s="79">
        <v>257</v>
      </c>
      <c r="L71" s="81">
        <v>2.2741350322980267</v>
      </c>
    </row>
    <row r="72" spans="1:12" ht="15" customHeight="1" x14ac:dyDescent="0.2">
      <c r="A72" s="85"/>
      <c r="B72" s="84"/>
      <c r="D72" s="216" t="s">
        <v>193</v>
      </c>
      <c r="E72" s="78">
        <v>46.530541616196572</v>
      </c>
      <c r="F72" s="80">
        <v>5378</v>
      </c>
      <c r="G72" s="79">
        <v>5349</v>
      </c>
      <c r="H72" s="79">
        <v>5335</v>
      </c>
      <c r="I72" s="79">
        <v>5262</v>
      </c>
      <c r="J72" s="105">
        <v>5254</v>
      </c>
      <c r="K72" s="79">
        <v>124</v>
      </c>
      <c r="L72" s="81">
        <v>2.360106585458698</v>
      </c>
    </row>
    <row r="73" spans="1:12" ht="15" customHeight="1" x14ac:dyDescent="0.2">
      <c r="A73" s="85"/>
      <c r="B73" s="84"/>
      <c r="D73" s="216" t="s">
        <v>194</v>
      </c>
      <c r="E73" s="78">
        <v>53.469458383803428</v>
      </c>
      <c r="F73" s="80">
        <v>6180</v>
      </c>
      <c r="G73" s="79">
        <v>6155</v>
      </c>
      <c r="H73" s="79">
        <v>6122</v>
      </c>
      <c r="I73" s="79">
        <v>6039</v>
      </c>
      <c r="J73" s="105">
        <v>6047</v>
      </c>
      <c r="K73" s="79">
        <v>133</v>
      </c>
      <c r="L73" s="81">
        <v>2.1994377377211842</v>
      </c>
    </row>
    <row r="74" spans="1:12" ht="15" customHeight="1" x14ac:dyDescent="0.2">
      <c r="A74" s="85"/>
      <c r="B74" s="84"/>
      <c r="D74" s="53" t="s">
        <v>199</v>
      </c>
      <c r="E74" s="78">
        <v>6.3003544956493718</v>
      </c>
      <c r="F74" s="80">
        <v>1173</v>
      </c>
      <c r="G74" s="79">
        <v>1178</v>
      </c>
      <c r="H74" s="79">
        <v>1173</v>
      </c>
      <c r="I74" s="79">
        <v>1143</v>
      </c>
      <c r="J74" s="105">
        <v>1139</v>
      </c>
      <c r="K74" s="79">
        <v>34</v>
      </c>
      <c r="L74" s="81">
        <v>2.9850746268656718</v>
      </c>
    </row>
    <row r="75" spans="1:12" ht="15" customHeight="1" x14ac:dyDescent="0.2">
      <c r="A75" s="85"/>
      <c r="B75" s="84"/>
      <c r="D75" s="216" t="s">
        <v>193</v>
      </c>
      <c r="E75" s="78">
        <v>53.964194373401533</v>
      </c>
      <c r="F75" s="80">
        <v>633</v>
      </c>
      <c r="G75" s="79">
        <v>645</v>
      </c>
      <c r="H75" s="79">
        <v>642</v>
      </c>
      <c r="I75" s="79">
        <v>622</v>
      </c>
      <c r="J75" s="105">
        <v>627</v>
      </c>
      <c r="K75" s="79">
        <v>6</v>
      </c>
      <c r="L75" s="81">
        <v>0.9569377990430622</v>
      </c>
    </row>
    <row r="76" spans="1:12" ht="15" customHeight="1" x14ac:dyDescent="0.2">
      <c r="A76" s="85"/>
      <c r="B76" s="84"/>
      <c r="D76" s="216" t="s">
        <v>194</v>
      </c>
      <c r="E76" s="78">
        <v>46.035805626598467</v>
      </c>
      <c r="F76" s="80">
        <v>540</v>
      </c>
      <c r="G76" s="79">
        <v>533</v>
      </c>
      <c r="H76" s="79">
        <v>531</v>
      </c>
      <c r="I76" s="79">
        <v>521</v>
      </c>
      <c r="J76" s="105">
        <v>512</v>
      </c>
      <c r="K76" s="79">
        <v>28</v>
      </c>
      <c r="L76" s="81">
        <v>5.46875</v>
      </c>
    </row>
    <row r="77" spans="1:12" ht="15" customHeight="1" x14ac:dyDescent="0.2">
      <c r="A77" s="85"/>
      <c r="B77" s="84" t="s">
        <v>200</v>
      </c>
      <c r="E77" s="78">
        <v>6.7062184395818019</v>
      </c>
      <c r="F77" s="80">
        <v>11315</v>
      </c>
      <c r="G77" s="79">
        <v>11711</v>
      </c>
      <c r="H77" s="79">
        <v>11640</v>
      </c>
      <c r="I77" s="79">
        <v>11591</v>
      </c>
      <c r="J77" s="105">
        <v>11544</v>
      </c>
      <c r="K77" s="79">
        <v>-229</v>
      </c>
      <c r="L77" s="81">
        <v>-1.9837144837144838</v>
      </c>
    </row>
    <row r="78" spans="1:12" ht="15" customHeight="1" x14ac:dyDescent="0.2">
      <c r="A78" s="85"/>
      <c r="B78" s="84"/>
      <c r="C78" s="53" t="s">
        <v>98</v>
      </c>
      <c r="E78" s="78">
        <v>60.132567388422451</v>
      </c>
      <c r="F78" s="80">
        <v>6804</v>
      </c>
      <c r="G78" s="79">
        <v>7060</v>
      </c>
      <c r="H78" s="79">
        <v>6998</v>
      </c>
      <c r="I78" s="79">
        <v>6975</v>
      </c>
      <c r="J78" s="105">
        <v>6947</v>
      </c>
      <c r="K78" s="79">
        <v>-143</v>
      </c>
      <c r="L78" s="81">
        <v>-2.058442493162516</v>
      </c>
    </row>
    <row r="79" spans="1:12" ht="15" customHeight="1" x14ac:dyDescent="0.2">
      <c r="A79" s="88"/>
      <c r="B79" s="89"/>
      <c r="C79" s="131" t="s">
        <v>99</v>
      </c>
      <c r="D79" s="131"/>
      <c r="E79" s="90">
        <v>39.867432611577549</v>
      </c>
      <c r="F79" s="108">
        <v>4511</v>
      </c>
      <c r="G79" s="109">
        <v>4651</v>
      </c>
      <c r="H79" s="109">
        <v>4642</v>
      </c>
      <c r="I79" s="109">
        <v>4616</v>
      </c>
      <c r="J79" s="110">
        <v>4597</v>
      </c>
      <c r="K79" s="109">
        <v>-86</v>
      </c>
      <c r="L79" s="111">
        <v>-1.8707852947574506</v>
      </c>
    </row>
    <row r="80" spans="1:12" s="113" customFormat="1" ht="11.25" customHeight="1" x14ac:dyDescent="0.15">
      <c r="L80" s="114" t="s">
        <v>35</v>
      </c>
    </row>
    <row r="81" spans="1:12" s="86" customFormat="1" ht="12.75" customHeight="1" x14ac:dyDescent="0.2">
      <c r="A81" s="113" t="s">
        <v>201</v>
      </c>
    </row>
    <row r="82" spans="1:12" s="86" customFormat="1" ht="12.75" customHeight="1" x14ac:dyDescent="0.2">
      <c r="A82" s="113" t="s">
        <v>202</v>
      </c>
      <c r="B82" s="226"/>
      <c r="C82" s="226"/>
      <c r="D82" s="226"/>
      <c r="E82" s="226"/>
      <c r="F82" s="226"/>
      <c r="G82" s="226"/>
      <c r="H82" s="226"/>
      <c r="I82" s="226"/>
      <c r="J82" s="226"/>
      <c r="K82" s="226"/>
      <c r="L82" s="226"/>
    </row>
    <row r="83" spans="1:12" s="86" customFormat="1" ht="12.75" customHeight="1" x14ac:dyDescent="0.2">
      <c r="A83" s="113" t="s">
        <v>203</v>
      </c>
    </row>
    <row r="84" spans="1:12" s="86" customFormat="1" ht="12.75" customHeight="1" x14ac:dyDescent="0.2">
      <c r="A84" s="113" t="s">
        <v>204</v>
      </c>
    </row>
    <row r="85" spans="1:12" s="86" customFormat="1" ht="21" customHeight="1" x14ac:dyDescent="0.2">
      <c r="A85" s="116" t="s">
        <v>115</v>
      </c>
      <c r="B85" s="116"/>
      <c r="C85" s="116"/>
      <c r="D85" s="116"/>
      <c r="E85" s="116"/>
      <c r="F85" s="116"/>
      <c r="G85" s="116"/>
      <c r="H85" s="116"/>
      <c r="I85" s="116"/>
      <c r="J85" s="116"/>
      <c r="K85" s="116"/>
      <c r="L85" s="116"/>
    </row>
    <row r="86" spans="1:12" s="113" customFormat="1" ht="12.75" customHeight="1" x14ac:dyDescent="0.15">
      <c r="A86" s="116" t="s">
        <v>205</v>
      </c>
      <c r="B86" s="116"/>
      <c r="C86" s="116"/>
      <c r="D86" s="116"/>
      <c r="E86" s="116"/>
      <c r="F86" s="116"/>
      <c r="G86" s="116"/>
      <c r="H86" s="116"/>
      <c r="I86" s="116"/>
      <c r="J86" s="116"/>
      <c r="K86" s="116"/>
      <c r="L86" s="116"/>
    </row>
    <row r="87" spans="1:12" s="86" customFormat="1" ht="12.75" customHeight="1" x14ac:dyDescent="0.2"/>
    <row r="88" spans="1:12" s="86" customFormat="1" ht="12.75" customHeight="1" x14ac:dyDescent="0.2"/>
    <row r="89" spans="1:12" ht="12.75" customHeight="1" x14ac:dyDescent="0.2">
      <c r="E89" s="53"/>
      <c r="F89" s="53"/>
      <c r="G89" s="53"/>
      <c r="H89" s="53"/>
      <c r="I89" s="53"/>
      <c r="J89" s="53"/>
      <c r="K89" s="227"/>
      <c r="L89" s="53"/>
    </row>
    <row r="90" spans="1:12" ht="12.75" customHeight="1" x14ac:dyDescent="0.2">
      <c r="E90" s="53"/>
      <c r="F90" s="53"/>
      <c r="G90" s="53"/>
      <c r="H90" s="53"/>
      <c r="I90" s="53"/>
      <c r="J90" s="53"/>
      <c r="K90" s="227"/>
      <c r="L90" s="53"/>
    </row>
    <row r="91" spans="1:12" ht="15.95" customHeight="1" x14ac:dyDescent="0.2">
      <c r="E91" s="53"/>
      <c r="F91" s="53"/>
      <c r="G91" s="53"/>
      <c r="H91" s="53"/>
      <c r="I91" s="53"/>
      <c r="J91" s="53"/>
      <c r="K91" s="227"/>
      <c r="L91" s="53"/>
    </row>
    <row r="92" spans="1:12" ht="15.95" customHeight="1" x14ac:dyDescent="0.2">
      <c r="E92" s="53"/>
      <c r="F92" s="53"/>
      <c r="G92" s="53"/>
      <c r="H92" s="53"/>
      <c r="I92" s="53"/>
      <c r="J92" s="53"/>
      <c r="K92" s="227"/>
      <c r="L92" s="53"/>
    </row>
    <row r="93" spans="1:12" ht="15.95" customHeight="1" x14ac:dyDescent="0.2">
      <c r="E93" s="53"/>
      <c r="F93" s="53"/>
      <c r="G93" s="53"/>
      <c r="H93" s="53"/>
      <c r="I93" s="53"/>
      <c r="J93" s="53"/>
      <c r="K93" s="227"/>
      <c r="L93" s="53"/>
    </row>
    <row r="94" spans="1:12" ht="15.95" customHeight="1" x14ac:dyDescent="0.2">
      <c r="E94" s="53"/>
      <c r="F94" s="53"/>
      <c r="G94" s="53"/>
      <c r="H94" s="53"/>
      <c r="I94" s="53"/>
      <c r="J94" s="53"/>
      <c r="K94" s="227"/>
      <c r="L94" s="53"/>
    </row>
    <row r="95" spans="1:12" ht="15.95" customHeight="1" x14ac:dyDescent="0.2">
      <c r="E95" s="53"/>
      <c r="F95" s="53"/>
      <c r="G95" s="53"/>
      <c r="H95" s="53"/>
      <c r="I95" s="53"/>
      <c r="J95" s="53"/>
      <c r="K95" s="227"/>
      <c r="L95" s="53"/>
    </row>
    <row r="96" spans="1:12" ht="15.95" customHeight="1" x14ac:dyDescent="0.2">
      <c r="E96" s="53"/>
      <c r="F96" s="53"/>
      <c r="G96" s="53"/>
      <c r="H96" s="53"/>
      <c r="I96" s="53"/>
      <c r="J96" s="53"/>
      <c r="K96" s="227"/>
      <c r="L96" s="53"/>
    </row>
    <row r="97" spans="11:11" s="53" customFormat="1" ht="15.95" customHeight="1" x14ac:dyDescent="0.2">
      <c r="K97" s="227"/>
    </row>
    <row r="98" spans="11:11" s="53" customFormat="1" ht="15.95" customHeight="1" x14ac:dyDescent="0.2">
      <c r="K98" s="227"/>
    </row>
    <row r="99" spans="11:11" s="53" customFormat="1" ht="15.95" customHeight="1" x14ac:dyDescent="0.2">
      <c r="K99" s="227"/>
    </row>
    <row r="100" spans="11:11" s="53" customFormat="1" ht="15.95" customHeight="1" x14ac:dyDescent="0.2">
      <c r="K100" s="227"/>
    </row>
    <row r="101" spans="11:11" s="53" customFormat="1" ht="15.95" customHeight="1" x14ac:dyDescent="0.2">
      <c r="K101" s="227"/>
    </row>
    <row r="102" spans="11:11" s="53" customFormat="1" ht="15.95" customHeight="1" x14ac:dyDescent="0.2">
      <c r="K102" s="227"/>
    </row>
    <row r="103" spans="11:11" s="53" customFormat="1" ht="15.95" customHeight="1" x14ac:dyDescent="0.2">
      <c r="K103" s="227"/>
    </row>
    <row r="104" spans="11:11" s="53" customFormat="1" ht="15.95" customHeight="1" x14ac:dyDescent="0.2">
      <c r="K104" s="227"/>
    </row>
    <row r="105" spans="11:11" s="53" customFormat="1" ht="15.95" customHeight="1" x14ac:dyDescent="0.2">
      <c r="K105" s="227"/>
    </row>
    <row r="106" spans="11:11" s="53" customFormat="1" ht="15.95" customHeight="1" x14ac:dyDescent="0.2">
      <c r="K106" s="227"/>
    </row>
    <row r="107" spans="11:11" s="53" customFormat="1" ht="15.95" customHeight="1" x14ac:dyDescent="0.2">
      <c r="K107" s="227"/>
    </row>
    <row r="108" spans="11:11" s="53" customFormat="1" ht="15.95" customHeight="1" x14ac:dyDescent="0.2">
      <c r="K108" s="227"/>
    </row>
    <row r="109" spans="11:11" s="53" customFormat="1" ht="15.95" customHeight="1" x14ac:dyDescent="0.2">
      <c r="K109" s="227"/>
    </row>
    <row r="110" spans="11:11" s="53" customFormat="1" ht="15.95" customHeight="1" x14ac:dyDescent="0.2">
      <c r="K110" s="227"/>
    </row>
    <row r="111" spans="11:11" s="53" customFormat="1" ht="15.95" customHeight="1" x14ac:dyDescent="0.2">
      <c r="K111" s="227"/>
    </row>
    <row r="112" spans="11:11" s="53" customFormat="1" ht="15.95" customHeight="1" x14ac:dyDescent="0.2">
      <c r="K112" s="227"/>
    </row>
    <row r="113" spans="11:11" s="53" customFormat="1" ht="15.95" customHeight="1" x14ac:dyDescent="0.2">
      <c r="K113" s="227"/>
    </row>
    <row r="114" spans="11:11" s="53" customFormat="1" ht="15.95" customHeight="1" x14ac:dyDescent="0.2">
      <c r="K114" s="227"/>
    </row>
    <row r="115" spans="11:11" s="53" customFormat="1" ht="15.95" customHeight="1" x14ac:dyDescent="0.2">
      <c r="K115" s="227"/>
    </row>
    <row r="116" spans="11:11" s="53" customFormat="1" ht="15.95" customHeight="1" x14ac:dyDescent="0.2">
      <c r="K116" s="227"/>
    </row>
    <row r="117" spans="11:11" s="53" customFormat="1" ht="15.95" customHeight="1" x14ac:dyDescent="0.2">
      <c r="K117" s="227"/>
    </row>
    <row r="118" spans="11:11" s="53" customFormat="1" ht="15.95" customHeight="1" x14ac:dyDescent="0.2">
      <c r="K118" s="227"/>
    </row>
    <row r="119" spans="11:11" s="53" customFormat="1" ht="15.95" customHeight="1" x14ac:dyDescent="0.2">
      <c r="K119" s="227"/>
    </row>
    <row r="120" spans="11:11" s="53" customFormat="1" ht="15.95" customHeight="1" x14ac:dyDescent="0.2">
      <c r="K120" s="227"/>
    </row>
    <row r="121" spans="11:11" s="53" customFormat="1" ht="15.95" customHeight="1" x14ac:dyDescent="0.2">
      <c r="K121" s="227"/>
    </row>
    <row r="122" spans="11:11" s="53" customFormat="1" ht="15.95" customHeight="1" x14ac:dyDescent="0.2">
      <c r="K122" s="227"/>
    </row>
    <row r="123" spans="11:11" s="53" customFormat="1" ht="15.95" customHeight="1" x14ac:dyDescent="0.2">
      <c r="K123" s="227"/>
    </row>
    <row r="124" spans="11:11" s="53" customFormat="1" ht="15.95" customHeight="1" x14ac:dyDescent="0.2">
      <c r="K124" s="227"/>
    </row>
    <row r="125" spans="11:11" s="53" customFormat="1" ht="15.95" customHeight="1" x14ac:dyDescent="0.2">
      <c r="K125" s="227"/>
    </row>
    <row r="126" spans="11:11" s="53" customFormat="1" ht="15.95" customHeight="1" x14ac:dyDescent="0.2">
      <c r="K126" s="227"/>
    </row>
    <row r="127" spans="11:11" s="53" customFormat="1" ht="15.95" customHeight="1" x14ac:dyDescent="0.2">
      <c r="K127" s="227"/>
    </row>
    <row r="128" spans="11:11" s="53" customFormat="1" ht="15.95" customHeight="1" x14ac:dyDescent="0.2">
      <c r="K128" s="227"/>
    </row>
    <row r="129" spans="11:11" s="53" customFormat="1" ht="15.95" customHeight="1" x14ac:dyDescent="0.2">
      <c r="K129" s="227"/>
    </row>
    <row r="130" spans="11:11" s="53" customFormat="1" ht="15.95" customHeight="1" x14ac:dyDescent="0.2">
      <c r="K130" s="227"/>
    </row>
    <row r="131" spans="11:11" s="53" customFormat="1" ht="15.95" customHeight="1" x14ac:dyDescent="0.2">
      <c r="K131" s="227"/>
    </row>
    <row r="132" spans="11:11" s="53" customFormat="1" ht="15.95" customHeight="1" x14ac:dyDescent="0.2">
      <c r="K132" s="227"/>
    </row>
    <row r="133" spans="11:11" s="53" customFormat="1" ht="15.95" customHeight="1" x14ac:dyDescent="0.2">
      <c r="K133" s="227"/>
    </row>
    <row r="134" spans="11:11" s="53" customFormat="1" ht="15.95" customHeight="1" x14ac:dyDescent="0.2">
      <c r="K134" s="227"/>
    </row>
    <row r="135" spans="11:11" s="53" customFormat="1" ht="15.95" customHeight="1" x14ac:dyDescent="0.2">
      <c r="K135" s="227"/>
    </row>
    <row r="136" spans="11:11" s="53" customFormat="1" ht="15.95" customHeight="1" x14ac:dyDescent="0.2">
      <c r="K136" s="227"/>
    </row>
    <row r="137" spans="11:11" s="53" customFormat="1" ht="15.95" customHeight="1" x14ac:dyDescent="0.2">
      <c r="K137" s="227"/>
    </row>
    <row r="138" spans="11:11" s="53" customFormat="1" ht="15.95" customHeight="1" x14ac:dyDescent="0.2">
      <c r="K138" s="227"/>
    </row>
    <row r="139" spans="11:11" s="53" customFormat="1" ht="15.95" customHeight="1" x14ac:dyDescent="0.2">
      <c r="K139" s="227"/>
    </row>
    <row r="140" spans="11:11" s="53" customFormat="1" ht="15.95" customHeight="1" x14ac:dyDescent="0.2">
      <c r="K140" s="227"/>
    </row>
    <row r="141" spans="11:11" s="53" customFormat="1" ht="15.95" customHeight="1" x14ac:dyDescent="0.2">
      <c r="K141" s="227"/>
    </row>
    <row r="142" spans="11:11" s="53" customFormat="1" ht="15.95" customHeight="1" x14ac:dyDescent="0.2">
      <c r="K142" s="227"/>
    </row>
    <row r="143" spans="11:11" s="53" customFormat="1" ht="15.95" customHeight="1" x14ac:dyDescent="0.2">
      <c r="K143" s="227"/>
    </row>
    <row r="144" spans="11:11" s="53" customFormat="1" ht="15.95" customHeight="1" x14ac:dyDescent="0.2">
      <c r="K144" s="227"/>
    </row>
    <row r="145" spans="11:11" s="53" customFormat="1" ht="15.95" customHeight="1" x14ac:dyDescent="0.2">
      <c r="K145" s="227"/>
    </row>
    <row r="146" spans="11:11" s="53" customFormat="1" ht="15.95" customHeight="1" x14ac:dyDescent="0.2">
      <c r="K146" s="227"/>
    </row>
    <row r="147" spans="11:11" s="53" customFormat="1" ht="15.95" customHeight="1" x14ac:dyDescent="0.2">
      <c r="K147" s="227"/>
    </row>
    <row r="148" spans="11:11" s="53" customFormat="1" ht="15.95" customHeight="1" x14ac:dyDescent="0.2">
      <c r="K148" s="227"/>
    </row>
    <row r="149" spans="11:11" s="53" customFormat="1" ht="15.95" customHeight="1" x14ac:dyDescent="0.2">
      <c r="K149" s="227"/>
    </row>
    <row r="150" spans="11:11" s="53" customFormat="1" ht="15.95" customHeight="1" x14ac:dyDescent="0.2">
      <c r="K150" s="227"/>
    </row>
    <row r="151" spans="11:11" s="53" customFormat="1" ht="15.95" customHeight="1" x14ac:dyDescent="0.2">
      <c r="K151" s="227"/>
    </row>
    <row r="152" spans="11:11" s="53" customFormat="1" ht="15.95" customHeight="1" x14ac:dyDescent="0.2">
      <c r="K152" s="227"/>
    </row>
    <row r="153" spans="11:11" s="53" customFormat="1" ht="15.95" customHeight="1" x14ac:dyDescent="0.2">
      <c r="K153" s="227"/>
    </row>
    <row r="154" spans="11:11" s="53" customFormat="1" ht="15.95" customHeight="1" x14ac:dyDescent="0.2">
      <c r="K154" s="227"/>
    </row>
    <row r="155" spans="11:11" s="53" customFormat="1" ht="15.95" customHeight="1" x14ac:dyDescent="0.2">
      <c r="K155" s="227"/>
    </row>
    <row r="156" spans="11:11" s="53" customFormat="1" ht="15.95" customHeight="1" x14ac:dyDescent="0.2">
      <c r="K156" s="227"/>
    </row>
    <row r="157" spans="11:11" s="53" customFormat="1" ht="15.95" customHeight="1" x14ac:dyDescent="0.2">
      <c r="K157" s="227"/>
    </row>
    <row r="158" spans="11:11" s="53" customFormat="1" ht="15.95" customHeight="1" x14ac:dyDescent="0.2">
      <c r="K158" s="227"/>
    </row>
    <row r="159" spans="11:11" s="53" customFormat="1" ht="15.95" customHeight="1" x14ac:dyDescent="0.2">
      <c r="K159" s="227"/>
    </row>
    <row r="160" spans="11:11" s="53" customFormat="1" ht="15.95" customHeight="1" x14ac:dyDescent="0.2">
      <c r="K160" s="227"/>
    </row>
    <row r="161" spans="11:11" s="53" customFormat="1" ht="15.95" customHeight="1" x14ac:dyDescent="0.2">
      <c r="K161" s="227"/>
    </row>
    <row r="162" spans="11:11" s="53" customFormat="1" ht="15.95" customHeight="1" x14ac:dyDescent="0.2">
      <c r="K162" s="227"/>
    </row>
    <row r="163" spans="11:11" s="53" customFormat="1" ht="15.95" customHeight="1" x14ac:dyDescent="0.2">
      <c r="K163" s="227"/>
    </row>
    <row r="164" spans="11:11" s="53" customFormat="1" ht="15.95" customHeight="1" x14ac:dyDescent="0.2">
      <c r="K164" s="227"/>
    </row>
    <row r="165" spans="11:11" s="53" customFormat="1" ht="15.95" customHeight="1" x14ac:dyDescent="0.2">
      <c r="K165" s="227"/>
    </row>
    <row r="166" spans="11:11" s="53" customFormat="1" ht="15.95" customHeight="1" x14ac:dyDescent="0.2">
      <c r="K166" s="227"/>
    </row>
    <row r="167" spans="11:11" s="53" customFormat="1" ht="15.95" customHeight="1" x14ac:dyDescent="0.2">
      <c r="K167" s="227"/>
    </row>
    <row r="168" spans="11:11" s="53" customFormat="1" ht="15.95" customHeight="1" x14ac:dyDescent="0.2">
      <c r="K168" s="227"/>
    </row>
    <row r="169" spans="11:11" s="53" customFormat="1" ht="15.95" customHeight="1" x14ac:dyDescent="0.2">
      <c r="K169" s="227"/>
    </row>
    <row r="170" spans="11:11" s="53" customFormat="1" ht="15.95" customHeight="1" x14ac:dyDescent="0.2">
      <c r="K170" s="227"/>
    </row>
    <row r="171" spans="11:11" s="53" customFormat="1" ht="15.95" customHeight="1" x14ac:dyDescent="0.2">
      <c r="K171" s="227"/>
    </row>
    <row r="172" spans="11:11" s="53" customFormat="1" ht="15.95" customHeight="1" x14ac:dyDescent="0.2">
      <c r="K172" s="227"/>
    </row>
    <row r="173" spans="11:11" s="53" customFormat="1" ht="15.95" customHeight="1" x14ac:dyDescent="0.2">
      <c r="K173" s="227"/>
    </row>
    <row r="174" spans="11:11" s="53" customFormat="1" ht="15.95" customHeight="1" x14ac:dyDescent="0.2">
      <c r="K174" s="227"/>
    </row>
    <row r="175" spans="11:11" s="53" customFormat="1" ht="15.95" customHeight="1" x14ac:dyDescent="0.2">
      <c r="K175" s="227"/>
    </row>
    <row r="176" spans="11:11" s="53" customFormat="1" ht="15.95" customHeight="1" x14ac:dyDescent="0.2">
      <c r="K176" s="227"/>
    </row>
    <row r="177" spans="11:11" s="53" customFormat="1" ht="15.95" customHeight="1" x14ac:dyDescent="0.2">
      <c r="K177" s="227"/>
    </row>
    <row r="178" spans="11:11" s="53" customFormat="1" ht="15.95" customHeight="1" x14ac:dyDescent="0.2">
      <c r="K178" s="227"/>
    </row>
    <row r="179" spans="11:11" s="53" customFormat="1" ht="15.95" customHeight="1" x14ac:dyDescent="0.2">
      <c r="K179" s="227"/>
    </row>
    <row r="180" spans="11:11" s="53" customFormat="1" ht="15.95" customHeight="1" x14ac:dyDescent="0.2">
      <c r="K180" s="227"/>
    </row>
    <row r="181" spans="11:11" s="53" customFormat="1" ht="15.95" customHeight="1" x14ac:dyDescent="0.2">
      <c r="K181" s="227"/>
    </row>
    <row r="182" spans="11:11" s="53" customFormat="1" ht="15.95" customHeight="1" x14ac:dyDescent="0.2">
      <c r="K182" s="227"/>
    </row>
    <row r="183" spans="11:11" s="53" customFormat="1" ht="15.95" customHeight="1" x14ac:dyDescent="0.2">
      <c r="K183" s="227"/>
    </row>
    <row r="184" spans="11:11" s="53" customFormat="1" ht="15.95" customHeight="1" x14ac:dyDescent="0.2">
      <c r="K184" s="227"/>
    </row>
    <row r="185" spans="11:11" s="53" customFormat="1" ht="15.95" customHeight="1" x14ac:dyDescent="0.2">
      <c r="K185" s="227"/>
    </row>
    <row r="186" spans="11:11" s="53" customFormat="1" ht="15.95" customHeight="1" x14ac:dyDescent="0.2">
      <c r="K186" s="227"/>
    </row>
    <row r="187" spans="11:11" s="53" customFormat="1" ht="15.95" customHeight="1" x14ac:dyDescent="0.2">
      <c r="K187" s="227"/>
    </row>
    <row r="188" spans="11:11" s="53" customFormat="1" ht="15.95" customHeight="1" x14ac:dyDescent="0.2">
      <c r="K188" s="227"/>
    </row>
    <row r="189" spans="11:11" s="53" customFormat="1" ht="15.95" customHeight="1" x14ac:dyDescent="0.2">
      <c r="K189" s="227"/>
    </row>
    <row r="190" spans="11:11" s="53" customFormat="1" ht="15.95" customHeight="1" x14ac:dyDescent="0.2">
      <c r="K190" s="227"/>
    </row>
    <row r="191" spans="11:11" s="53" customFormat="1" ht="15.95" customHeight="1" x14ac:dyDescent="0.2">
      <c r="K191" s="227"/>
    </row>
    <row r="192" spans="11:11" s="53" customFormat="1" ht="15.95" customHeight="1" x14ac:dyDescent="0.2">
      <c r="K192" s="227"/>
    </row>
    <row r="193" spans="11:11" s="53" customFormat="1" ht="15.95" customHeight="1" x14ac:dyDescent="0.2">
      <c r="K193" s="227"/>
    </row>
    <row r="194" spans="11:11" s="53" customFormat="1" ht="15.95" customHeight="1" x14ac:dyDescent="0.2">
      <c r="K194" s="227"/>
    </row>
    <row r="195" spans="11:11" s="53" customFormat="1" ht="15.95" customHeight="1" x14ac:dyDescent="0.2">
      <c r="K195" s="227"/>
    </row>
    <row r="196" spans="11:11" s="53" customFormat="1" ht="15.95" customHeight="1" x14ac:dyDescent="0.2">
      <c r="K196" s="227"/>
    </row>
    <row r="197" spans="11:11" s="53" customFormat="1" ht="15.95" customHeight="1" x14ac:dyDescent="0.2">
      <c r="K197" s="227"/>
    </row>
    <row r="198" spans="11:11" s="53" customFormat="1" ht="15.95" customHeight="1" x14ac:dyDescent="0.2">
      <c r="K198" s="227"/>
    </row>
    <row r="199" spans="11:11" s="53" customFormat="1" ht="15.95" customHeight="1" x14ac:dyDescent="0.2">
      <c r="K199" s="227"/>
    </row>
    <row r="200" spans="11:11" s="53" customFormat="1" ht="15.95" customHeight="1" x14ac:dyDescent="0.2">
      <c r="K200" s="227"/>
    </row>
    <row r="863" spans="6:6" ht="15.95" customHeight="1" x14ac:dyDescent="0.2">
      <c r="F863" s="228"/>
    </row>
  </sheetData>
  <mergeCells count="23">
    <mergeCell ref="A86:L86"/>
    <mergeCell ref="A35:D35"/>
    <mergeCell ref="A41:D41"/>
    <mergeCell ref="A44:D44"/>
    <mergeCell ref="A47:D47"/>
    <mergeCell ref="A50:D50"/>
    <mergeCell ref="A85:L85"/>
    <mergeCell ref="I8:I9"/>
    <mergeCell ref="J8:J9"/>
    <mergeCell ref="A12:D12"/>
    <mergeCell ref="B13:C13"/>
    <mergeCell ref="A14:D14"/>
    <mergeCell ref="A29:D29"/>
    <mergeCell ref="A3:L3"/>
    <mergeCell ref="A4:L4"/>
    <mergeCell ref="A5:F5"/>
    <mergeCell ref="A7:D10"/>
    <mergeCell ref="E7:E10"/>
    <mergeCell ref="F7:J7"/>
    <mergeCell ref="K7:L8"/>
    <mergeCell ref="F8:F9"/>
    <mergeCell ref="G8:G9"/>
    <mergeCell ref="H8:H9"/>
  </mergeCells>
  <printOptions horizontalCentered="1"/>
  <pageMargins left="0.7" right="0.7" top="0.75" bottom="0.75" header="0.3" footer="0.3"/>
  <pageSetup paperSize="9" scale="75" fitToHeight="0" orientation="portrait" r:id="rId1"/>
  <headerFooter alignWithMargins="0"/>
  <rowBreaks count="1" manualBreakCount="1">
    <brk id="49" max="16383"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E36DD6-A16B-481D-8DE9-0C799C64FBF7}">
  <sheetPr codeName="Tabelle111">
    <pageSetUpPr fitToPage="1"/>
  </sheetPr>
  <dimension ref="A1:O200"/>
  <sheetViews>
    <sheetView showGridLines="0" zoomScaleNormal="100" workbookViewId="0"/>
  </sheetViews>
  <sheetFormatPr baseColWidth="10" defaultColWidth="8.85546875" defaultRowHeight="15.95" customHeight="1" x14ac:dyDescent="0.2"/>
  <cols>
    <col min="1" max="1" width="9.7109375" style="53" customWidth="1"/>
    <col min="2" max="2" width="48.7109375" style="53" customWidth="1"/>
    <col min="3" max="3" width="6.7109375" style="87" customWidth="1"/>
    <col min="4" max="9" width="9.7109375" style="120" customWidth="1"/>
    <col min="10" max="10" width="9.7109375" style="121" customWidth="1"/>
    <col min="11" max="11" width="9.7109375" style="53" customWidth="1"/>
    <col min="12" max="16384" width="8.85546875" style="53"/>
  </cols>
  <sheetData>
    <row r="1" spans="1:15" customFormat="1" ht="36.75" customHeight="1" x14ac:dyDescent="0.2">
      <c r="A1" s="32"/>
      <c r="B1" s="33"/>
      <c r="C1" s="33"/>
      <c r="D1" s="33"/>
      <c r="E1" s="33"/>
      <c r="F1" s="33"/>
      <c r="G1" s="33"/>
      <c r="H1" s="33"/>
      <c r="I1" s="33"/>
      <c r="J1" s="34" t="s">
        <v>38</v>
      </c>
    </row>
    <row r="2" spans="1:15" customFormat="1" ht="11.25" customHeight="1" x14ac:dyDescent="0.2">
      <c r="A2" s="35"/>
      <c r="B2" s="36"/>
      <c r="C2" s="36"/>
      <c r="D2" s="36"/>
      <c r="E2" s="36"/>
      <c r="F2" s="36"/>
      <c r="G2" s="36"/>
      <c r="H2" s="36"/>
      <c r="I2" s="36"/>
      <c r="J2" s="36"/>
    </row>
    <row r="3" spans="1:15" s="39" customFormat="1" ht="20.100000000000001" customHeight="1" x14ac:dyDescent="0.2">
      <c r="A3" s="38" t="s">
        <v>206</v>
      </c>
      <c r="B3" s="38"/>
      <c r="C3" s="38"/>
      <c r="D3" s="38"/>
      <c r="E3" s="38"/>
      <c r="F3" s="38"/>
      <c r="G3" s="38"/>
      <c r="H3" s="38"/>
      <c r="I3" s="38"/>
      <c r="J3" s="38"/>
    </row>
    <row r="4" spans="1:15" s="39" customFormat="1" ht="12" customHeight="1" x14ac:dyDescent="0.2">
      <c r="A4" s="40" t="s">
        <v>84</v>
      </c>
      <c r="B4" s="40"/>
      <c r="C4" s="40"/>
      <c r="D4" s="40"/>
      <c r="E4" s="40"/>
      <c r="F4" s="40"/>
      <c r="G4" s="40"/>
      <c r="H4" s="40"/>
      <c r="I4" s="40"/>
      <c r="J4" s="40"/>
    </row>
    <row r="5" spans="1:15" s="39" customFormat="1" ht="12" customHeight="1" x14ac:dyDescent="0.2">
      <c r="A5" s="41" t="s">
        <v>40</v>
      </c>
      <c r="B5" s="41"/>
      <c r="C5" s="41"/>
      <c r="D5" s="41"/>
      <c r="E5" s="206"/>
      <c r="F5" s="206"/>
      <c r="G5" s="206"/>
      <c r="H5" s="206"/>
      <c r="I5" s="206"/>
      <c r="J5" s="206"/>
    </row>
    <row r="6" spans="1:15" s="39" customFormat="1" ht="11.25" customHeight="1" x14ac:dyDescent="0.2">
      <c r="A6" s="186"/>
      <c r="B6" s="187"/>
      <c r="C6" s="187"/>
      <c r="D6" s="187"/>
      <c r="E6" s="187"/>
      <c r="F6" s="187"/>
      <c r="G6" s="187"/>
      <c r="H6" s="187"/>
      <c r="I6" s="187"/>
      <c r="J6" s="187"/>
    </row>
    <row r="7" spans="1:15" customFormat="1" ht="12" customHeight="1" x14ac:dyDescent="0.2">
      <c r="A7" s="51" t="s">
        <v>207</v>
      </c>
      <c r="B7" s="52"/>
      <c r="C7" s="47" t="s">
        <v>86</v>
      </c>
      <c r="D7" s="48" t="s">
        <v>173</v>
      </c>
      <c r="E7" s="49"/>
      <c r="F7" s="49"/>
      <c r="G7" s="49"/>
      <c r="H7" s="50"/>
      <c r="I7" s="51" t="s">
        <v>174</v>
      </c>
      <c r="J7" s="52"/>
      <c r="K7" s="53"/>
      <c r="L7" s="53"/>
      <c r="M7" s="53"/>
      <c r="N7" s="53"/>
      <c r="O7" s="53"/>
    </row>
    <row r="8" spans="1:15" ht="21.75" customHeight="1" x14ac:dyDescent="0.2">
      <c r="A8" s="229"/>
      <c r="B8" s="230"/>
      <c r="C8" s="56"/>
      <c r="D8" s="57" t="s">
        <v>89</v>
      </c>
      <c r="E8" s="57" t="s">
        <v>90</v>
      </c>
      <c r="F8" s="57" t="s">
        <v>91</v>
      </c>
      <c r="G8" s="57" t="s">
        <v>92</v>
      </c>
      <c r="H8" s="57" t="s">
        <v>93</v>
      </c>
      <c r="I8" s="58"/>
      <c r="J8" s="59"/>
    </row>
    <row r="9" spans="1:15" ht="12" customHeight="1" x14ac:dyDescent="0.2">
      <c r="A9" s="229"/>
      <c r="B9" s="230"/>
      <c r="C9" s="56"/>
      <c r="D9" s="60"/>
      <c r="E9" s="60"/>
      <c r="F9" s="60"/>
      <c r="G9" s="60"/>
      <c r="H9" s="60"/>
      <c r="I9" s="61" t="s">
        <v>94</v>
      </c>
      <c r="J9" s="62" t="s">
        <v>95</v>
      </c>
    </row>
    <row r="10" spans="1:15" ht="12" customHeight="1" x14ac:dyDescent="0.2">
      <c r="A10" s="231"/>
      <c r="B10" s="232"/>
      <c r="C10" s="65"/>
      <c r="D10" s="66">
        <v>1</v>
      </c>
      <c r="E10" s="66">
        <v>2</v>
      </c>
      <c r="F10" s="66">
        <v>3</v>
      </c>
      <c r="G10" s="66">
        <v>4</v>
      </c>
      <c r="H10" s="66">
        <v>5</v>
      </c>
      <c r="I10" s="66">
        <v>6</v>
      </c>
      <c r="J10" s="66">
        <v>7</v>
      </c>
      <c r="K10" s="67"/>
    </row>
    <row r="11" spans="1:15" s="77" customFormat="1" ht="24.95" customHeight="1" x14ac:dyDescent="0.2">
      <c r="A11" s="233" t="s">
        <v>96</v>
      </c>
      <c r="B11" s="234"/>
      <c r="C11" s="78">
        <v>100</v>
      </c>
      <c r="D11" s="80">
        <v>168724</v>
      </c>
      <c r="E11" s="79">
        <v>170669</v>
      </c>
      <c r="F11" s="79">
        <v>169000</v>
      </c>
      <c r="G11" s="79">
        <v>168742</v>
      </c>
      <c r="H11" s="105">
        <v>169152</v>
      </c>
      <c r="I11" s="80">
        <v>-428</v>
      </c>
      <c r="J11" s="81">
        <v>-0.25302686341278852</v>
      </c>
    </row>
    <row r="12" spans="1:15" ht="24.95" customHeight="1" x14ac:dyDescent="0.2">
      <c r="A12" s="158" t="s">
        <v>124</v>
      </c>
      <c r="B12" s="159" t="s">
        <v>125</v>
      </c>
      <c r="C12" s="78">
        <v>0.89613807164363102</v>
      </c>
      <c r="D12" s="80">
        <v>1512</v>
      </c>
      <c r="E12" s="79">
        <v>1671</v>
      </c>
      <c r="F12" s="79">
        <v>1614</v>
      </c>
      <c r="G12" s="79">
        <v>1546</v>
      </c>
      <c r="H12" s="105">
        <v>1477</v>
      </c>
      <c r="I12" s="80">
        <v>35</v>
      </c>
      <c r="J12" s="81">
        <v>2.3696682464454977</v>
      </c>
    </row>
    <row r="13" spans="1:15" ht="24.95" customHeight="1" x14ac:dyDescent="0.2">
      <c r="A13" s="158" t="s">
        <v>126</v>
      </c>
      <c r="B13" s="164" t="s">
        <v>208</v>
      </c>
      <c r="C13" s="78">
        <v>1.6186197577108177</v>
      </c>
      <c r="D13" s="80">
        <v>2731</v>
      </c>
      <c r="E13" s="79">
        <v>2749</v>
      </c>
      <c r="F13" s="79">
        <v>2782</v>
      </c>
      <c r="G13" s="79">
        <v>2784</v>
      </c>
      <c r="H13" s="105">
        <v>2793</v>
      </c>
      <c r="I13" s="80">
        <v>-62</v>
      </c>
      <c r="J13" s="81">
        <v>-2.2198353025420694</v>
      </c>
    </row>
    <row r="14" spans="1:15" s="180" customFormat="1" ht="24" customHeight="1" x14ac:dyDescent="0.2">
      <c r="A14" s="158" t="s">
        <v>209</v>
      </c>
      <c r="B14" s="164" t="s">
        <v>129</v>
      </c>
      <c r="C14" s="78">
        <v>29.4374244328015</v>
      </c>
      <c r="D14" s="80">
        <v>49668</v>
      </c>
      <c r="E14" s="79">
        <v>50357</v>
      </c>
      <c r="F14" s="79">
        <v>50300</v>
      </c>
      <c r="G14" s="79">
        <v>50715</v>
      </c>
      <c r="H14" s="105">
        <v>51081</v>
      </c>
      <c r="I14" s="80">
        <v>-1413</v>
      </c>
      <c r="J14" s="81">
        <v>-2.7661948669759795</v>
      </c>
      <c r="K14" s="53"/>
      <c r="L14" s="53"/>
      <c r="M14" s="53"/>
      <c r="N14" s="53"/>
      <c r="O14" s="53"/>
    </row>
    <row r="15" spans="1:15" ht="24.75" customHeight="1" x14ac:dyDescent="0.2">
      <c r="A15" s="158" t="s">
        <v>210</v>
      </c>
      <c r="B15" s="164" t="s">
        <v>211</v>
      </c>
      <c r="C15" s="78">
        <v>6.2356274151869329</v>
      </c>
      <c r="D15" s="80">
        <v>10521</v>
      </c>
      <c r="E15" s="79">
        <v>10580</v>
      </c>
      <c r="F15" s="79">
        <v>10556</v>
      </c>
      <c r="G15" s="79">
        <v>10452</v>
      </c>
      <c r="H15" s="105">
        <v>10470</v>
      </c>
      <c r="I15" s="80">
        <v>51</v>
      </c>
      <c r="J15" s="81">
        <v>0.4871060171919771</v>
      </c>
    </row>
    <row r="16" spans="1:15" s="180" customFormat="1" ht="24.95" customHeight="1" x14ac:dyDescent="0.2">
      <c r="A16" s="158" t="s">
        <v>212</v>
      </c>
      <c r="B16" s="164" t="s">
        <v>133</v>
      </c>
      <c r="C16" s="78">
        <v>15.448898793295559</v>
      </c>
      <c r="D16" s="80">
        <v>26066</v>
      </c>
      <c r="E16" s="79">
        <v>26523</v>
      </c>
      <c r="F16" s="79">
        <v>26534</v>
      </c>
      <c r="G16" s="79">
        <v>26876</v>
      </c>
      <c r="H16" s="105">
        <v>27186</v>
      </c>
      <c r="I16" s="80">
        <v>-1120</v>
      </c>
      <c r="J16" s="81">
        <v>-4.1197675274038108</v>
      </c>
      <c r="K16" s="53"/>
      <c r="L16" s="53"/>
      <c r="M16" s="53"/>
      <c r="N16" s="53"/>
      <c r="O16" s="53"/>
    </row>
    <row r="17" spans="1:15" ht="24.95" customHeight="1" x14ac:dyDescent="0.2">
      <c r="A17" s="158" t="s">
        <v>213</v>
      </c>
      <c r="B17" s="164" t="s">
        <v>214</v>
      </c>
      <c r="C17" s="78">
        <v>7.7528982243190061</v>
      </c>
      <c r="D17" s="80">
        <v>13081</v>
      </c>
      <c r="E17" s="79">
        <v>13254</v>
      </c>
      <c r="F17" s="79">
        <v>13210</v>
      </c>
      <c r="G17" s="79">
        <v>13387</v>
      </c>
      <c r="H17" s="105">
        <v>13425</v>
      </c>
      <c r="I17" s="80">
        <v>-344</v>
      </c>
      <c r="J17" s="81">
        <v>-2.5623836126629422</v>
      </c>
    </row>
    <row r="18" spans="1:15" s="180" customFormat="1" ht="24.95" customHeight="1" x14ac:dyDescent="0.2">
      <c r="A18" s="167" t="s">
        <v>136</v>
      </c>
      <c r="B18" s="168" t="s">
        <v>137</v>
      </c>
      <c r="C18" s="78">
        <v>6.8828382447073331</v>
      </c>
      <c r="D18" s="80">
        <v>11613</v>
      </c>
      <c r="E18" s="79">
        <v>11988</v>
      </c>
      <c r="F18" s="79">
        <v>11785</v>
      </c>
      <c r="G18" s="79">
        <v>11602</v>
      </c>
      <c r="H18" s="105">
        <v>11564</v>
      </c>
      <c r="I18" s="80">
        <v>49</v>
      </c>
      <c r="J18" s="81">
        <v>0.42372881355932202</v>
      </c>
      <c r="K18" s="53"/>
      <c r="L18" s="53"/>
      <c r="M18" s="53"/>
      <c r="N18" s="53"/>
      <c r="O18" s="53"/>
    </row>
    <row r="19" spans="1:15" ht="24.95" customHeight="1" x14ac:dyDescent="0.2">
      <c r="A19" s="158" t="s">
        <v>138</v>
      </c>
      <c r="B19" s="164" t="s">
        <v>139</v>
      </c>
      <c r="C19" s="78">
        <v>13.955335340556175</v>
      </c>
      <c r="D19" s="80">
        <v>23546</v>
      </c>
      <c r="E19" s="79">
        <v>23480</v>
      </c>
      <c r="F19" s="79">
        <v>23046</v>
      </c>
      <c r="G19" s="79">
        <v>23065</v>
      </c>
      <c r="H19" s="105">
        <v>23233</v>
      </c>
      <c r="I19" s="80">
        <v>313</v>
      </c>
      <c r="J19" s="81">
        <v>1.3472216244135498</v>
      </c>
    </row>
    <row r="20" spans="1:15" s="180" customFormat="1" ht="24.95" customHeight="1" x14ac:dyDescent="0.2">
      <c r="A20" s="158" t="s">
        <v>140</v>
      </c>
      <c r="B20" s="164" t="s">
        <v>141</v>
      </c>
      <c r="C20" s="78">
        <v>4.7622152153813326</v>
      </c>
      <c r="D20" s="80">
        <v>8035</v>
      </c>
      <c r="E20" s="79">
        <v>8162</v>
      </c>
      <c r="F20" s="79">
        <v>7880</v>
      </c>
      <c r="G20" s="79">
        <v>7952</v>
      </c>
      <c r="H20" s="105">
        <v>8013</v>
      </c>
      <c r="I20" s="80">
        <v>22</v>
      </c>
      <c r="J20" s="81">
        <v>0.27455384999376015</v>
      </c>
      <c r="K20" s="53"/>
      <c r="L20" s="53"/>
      <c r="M20" s="53"/>
      <c r="N20" s="53"/>
      <c r="O20" s="53"/>
    </row>
    <row r="21" spans="1:15" ht="24.95" customHeight="1" x14ac:dyDescent="0.2">
      <c r="A21" s="167" t="s">
        <v>142</v>
      </c>
      <c r="B21" s="168" t="s">
        <v>143</v>
      </c>
      <c r="C21" s="78">
        <v>2.7115288874137646</v>
      </c>
      <c r="D21" s="80">
        <v>4575</v>
      </c>
      <c r="E21" s="79">
        <v>4731</v>
      </c>
      <c r="F21" s="79">
        <v>4811</v>
      </c>
      <c r="G21" s="79">
        <v>4514</v>
      </c>
      <c r="H21" s="105">
        <v>4439</v>
      </c>
      <c r="I21" s="80">
        <v>136</v>
      </c>
      <c r="J21" s="81">
        <v>3.0637530975444922</v>
      </c>
    </row>
    <row r="22" spans="1:15" ht="24.95" customHeight="1" x14ac:dyDescent="0.2">
      <c r="A22" s="167" t="s">
        <v>144</v>
      </c>
      <c r="B22" s="164" t="s">
        <v>145</v>
      </c>
      <c r="C22" s="78">
        <v>1.0840188710556886</v>
      </c>
      <c r="D22" s="80">
        <v>1829</v>
      </c>
      <c r="E22" s="79">
        <v>1852</v>
      </c>
      <c r="F22" s="79">
        <v>1833</v>
      </c>
      <c r="G22" s="79">
        <v>1841</v>
      </c>
      <c r="H22" s="105">
        <v>1828</v>
      </c>
      <c r="I22" s="80">
        <v>1</v>
      </c>
      <c r="J22" s="81">
        <v>5.4704595185995623E-2</v>
      </c>
    </row>
    <row r="23" spans="1:15" ht="24.95" customHeight="1" x14ac:dyDescent="0.2">
      <c r="A23" s="158" t="s">
        <v>146</v>
      </c>
      <c r="B23" s="164" t="s">
        <v>147</v>
      </c>
      <c r="C23" s="78">
        <v>1.9131836608899742</v>
      </c>
      <c r="D23" s="80">
        <v>3228</v>
      </c>
      <c r="E23" s="79">
        <v>3270</v>
      </c>
      <c r="F23" s="79">
        <v>3218</v>
      </c>
      <c r="G23" s="79">
        <v>3255</v>
      </c>
      <c r="H23" s="105">
        <v>3315</v>
      </c>
      <c r="I23" s="80">
        <v>-87</v>
      </c>
      <c r="J23" s="81">
        <v>-2.6244343891402715</v>
      </c>
    </row>
    <row r="24" spans="1:15" ht="24.95" customHeight="1" x14ac:dyDescent="0.2">
      <c r="A24" s="158" t="s">
        <v>148</v>
      </c>
      <c r="B24" s="164" t="s">
        <v>215</v>
      </c>
      <c r="C24" s="78">
        <v>3.5306180507811575</v>
      </c>
      <c r="D24" s="80">
        <v>5957</v>
      </c>
      <c r="E24" s="79">
        <v>5890</v>
      </c>
      <c r="F24" s="79">
        <v>5810</v>
      </c>
      <c r="G24" s="79">
        <v>5754</v>
      </c>
      <c r="H24" s="105">
        <v>5739</v>
      </c>
      <c r="I24" s="80">
        <v>218</v>
      </c>
      <c r="J24" s="81">
        <v>3.7985711796480222</v>
      </c>
    </row>
    <row r="25" spans="1:15" ht="24.95" customHeight="1" x14ac:dyDescent="0.2">
      <c r="A25" s="158" t="s">
        <v>150</v>
      </c>
      <c r="B25" s="171" t="s">
        <v>216</v>
      </c>
      <c r="C25" s="78">
        <v>2.7945046347881748</v>
      </c>
      <c r="D25" s="80">
        <v>4715</v>
      </c>
      <c r="E25" s="79">
        <v>5192</v>
      </c>
      <c r="F25" s="79">
        <v>5142</v>
      </c>
      <c r="G25" s="79">
        <v>5067</v>
      </c>
      <c r="H25" s="105">
        <v>5047</v>
      </c>
      <c r="I25" s="80">
        <v>-332</v>
      </c>
      <c r="J25" s="81">
        <v>-6.5781652466811966</v>
      </c>
    </row>
    <row r="26" spans="1:15" ht="24.95" customHeight="1" x14ac:dyDescent="0.2">
      <c r="A26" s="158" t="s">
        <v>217</v>
      </c>
      <c r="B26" s="171" t="s">
        <v>153</v>
      </c>
      <c r="C26" s="78">
        <v>1.8865128849481994</v>
      </c>
      <c r="D26" s="80">
        <v>3183</v>
      </c>
      <c r="E26" s="79">
        <v>3380</v>
      </c>
      <c r="F26" s="79">
        <v>3351</v>
      </c>
      <c r="G26" s="79">
        <v>3313</v>
      </c>
      <c r="H26" s="105">
        <v>3270</v>
      </c>
      <c r="I26" s="80">
        <v>-87</v>
      </c>
      <c r="J26" s="81">
        <v>-2.6605504587155964</v>
      </c>
    </row>
    <row r="27" spans="1:15" ht="24.95" customHeight="1" x14ac:dyDescent="0.2">
      <c r="A27" s="167">
        <v>782.78300000000002</v>
      </c>
      <c r="B27" s="170" t="s">
        <v>154</v>
      </c>
      <c r="C27" s="78">
        <v>0.90799174983997533</v>
      </c>
      <c r="D27" s="80">
        <v>1532</v>
      </c>
      <c r="E27" s="79">
        <v>1812</v>
      </c>
      <c r="F27" s="79">
        <v>1791</v>
      </c>
      <c r="G27" s="79">
        <v>1754</v>
      </c>
      <c r="H27" s="105">
        <v>1777</v>
      </c>
      <c r="I27" s="80">
        <v>-245</v>
      </c>
      <c r="J27" s="81">
        <v>-13.787281935846933</v>
      </c>
    </row>
    <row r="28" spans="1:15" ht="24.95" customHeight="1" x14ac:dyDescent="0.2">
      <c r="A28" s="158" t="s">
        <v>155</v>
      </c>
      <c r="B28" s="164" t="s">
        <v>218</v>
      </c>
      <c r="C28" s="78">
        <v>5.9386927763685069</v>
      </c>
      <c r="D28" s="80">
        <v>10020</v>
      </c>
      <c r="E28" s="79">
        <v>9998</v>
      </c>
      <c r="F28" s="79">
        <v>9886</v>
      </c>
      <c r="G28" s="79">
        <v>9792</v>
      </c>
      <c r="H28" s="105">
        <v>9842</v>
      </c>
      <c r="I28" s="80">
        <v>178</v>
      </c>
      <c r="J28" s="81">
        <v>1.8085754927860191</v>
      </c>
    </row>
    <row r="29" spans="1:15" ht="24.95" customHeight="1" x14ac:dyDescent="0.2">
      <c r="A29" s="158" t="s">
        <v>157</v>
      </c>
      <c r="B29" s="164" t="s">
        <v>158</v>
      </c>
      <c r="C29" s="78">
        <v>4.2708802541428605</v>
      </c>
      <c r="D29" s="80">
        <v>7206</v>
      </c>
      <c r="E29" s="79">
        <v>7095</v>
      </c>
      <c r="F29" s="79">
        <v>7107</v>
      </c>
      <c r="G29" s="79">
        <v>7115</v>
      </c>
      <c r="H29" s="105">
        <v>7128</v>
      </c>
      <c r="I29" s="80">
        <v>78</v>
      </c>
      <c r="J29" s="81">
        <v>1.0942760942760943</v>
      </c>
    </row>
    <row r="30" spans="1:15" ht="24.95" customHeight="1" x14ac:dyDescent="0.2">
      <c r="A30" s="158">
        <v>86</v>
      </c>
      <c r="B30" s="164" t="s">
        <v>159</v>
      </c>
      <c r="C30" s="78">
        <v>8.5008653185083336</v>
      </c>
      <c r="D30" s="80">
        <v>14343</v>
      </c>
      <c r="E30" s="79">
        <v>14384</v>
      </c>
      <c r="F30" s="79">
        <v>14137</v>
      </c>
      <c r="G30" s="79">
        <v>14164</v>
      </c>
      <c r="H30" s="105">
        <v>14125</v>
      </c>
      <c r="I30" s="80">
        <v>218</v>
      </c>
      <c r="J30" s="81">
        <v>1.5433628318584072</v>
      </c>
    </row>
    <row r="31" spans="1:15" ht="24.95" customHeight="1" x14ac:dyDescent="0.2">
      <c r="A31" s="158">
        <v>87.88</v>
      </c>
      <c r="B31" s="171" t="s">
        <v>160</v>
      </c>
      <c r="C31" s="78">
        <v>9.3122495910481025</v>
      </c>
      <c r="D31" s="80">
        <v>15712</v>
      </c>
      <c r="E31" s="79">
        <v>15733</v>
      </c>
      <c r="F31" s="79">
        <v>15587</v>
      </c>
      <c r="G31" s="79">
        <v>15620</v>
      </c>
      <c r="H31" s="105">
        <v>15524</v>
      </c>
      <c r="I31" s="80">
        <v>188</v>
      </c>
      <c r="J31" s="81">
        <v>1.2110280855449627</v>
      </c>
    </row>
    <row r="32" spans="1:15" ht="24.95" customHeight="1" x14ac:dyDescent="0.2">
      <c r="A32" s="158" t="s">
        <v>161</v>
      </c>
      <c r="B32" s="164" t="s">
        <v>162</v>
      </c>
      <c r="C32" s="78">
        <v>2.3885161565633815</v>
      </c>
      <c r="D32" s="80">
        <v>4030</v>
      </c>
      <c r="E32" s="79">
        <v>4113</v>
      </c>
      <c r="F32" s="79">
        <v>4062</v>
      </c>
      <c r="G32" s="79">
        <v>3955</v>
      </c>
      <c r="H32" s="105">
        <v>4004</v>
      </c>
      <c r="I32" s="80">
        <v>26</v>
      </c>
      <c r="J32" s="81">
        <v>0.64935064935064934</v>
      </c>
    </row>
    <row r="33" spans="1:10" ht="24.95" customHeight="1" x14ac:dyDescent="0.2">
      <c r="A33" s="158"/>
      <c r="B33" s="235" t="s">
        <v>163</v>
      </c>
      <c r="C33" s="78" t="s">
        <v>547</v>
      </c>
      <c r="D33" s="80" t="s">
        <v>547</v>
      </c>
      <c r="E33" s="79" t="s">
        <v>547</v>
      </c>
      <c r="F33" s="79">
        <v>0</v>
      </c>
      <c r="G33" s="79" t="s">
        <v>547</v>
      </c>
      <c r="H33" s="105">
        <v>0</v>
      </c>
      <c r="I33" s="80" t="s">
        <v>547</v>
      </c>
      <c r="J33" s="81" t="s">
        <v>547</v>
      </c>
    </row>
    <row r="34" spans="1:10" ht="24.95" customHeight="1" x14ac:dyDescent="0.2">
      <c r="A34" s="172" t="s">
        <v>164</v>
      </c>
      <c r="B34" s="173"/>
      <c r="C34" s="236"/>
      <c r="D34" s="80"/>
      <c r="E34" s="79"/>
      <c r="F34" s="79"/>
      <c r="G34" s="79"/>
      <c r="H34" s="105"/>
      <c r="I34" s="102"/>
      <c r="J34" s="103"/>
    </row>
    <row r="35" spans="1:10" s="157" customFormat="1" ht="24.95" customHeight="1" x14ac:dyDescent="0.2">
      <c r="A35" s="237" t="s">
        <v>124</v>
      </c>
      <c r="B35" s="238" t="s">
        <v>125</v>
      </c>
      <c r="C35" s="78">
        <v>0.89613807164363102</v>
      </c>
      <c r="D35" s="80">
        <v>1512</v>
      </c>
      <c r="E35" s="79">
        <v>1671</v>
      </c>
      <c r="F35" s="79">
        <v>1614</v>
      </c>
      <c r="G35" s="79">
        <v>1546</v>
      </c>
      <c r="H35" s="105">
        <v>1477</v>
      </c>
      <c r="I35" s="80">
        <v>35</v>
      </c>
      <c r="J35" s="81">
        <v>2.3696682464454977</v>
      </c>
    </row>
    <row r="36" spans="1:10" ht="24.95" customHeight="1" x14ac:dyDescent="0.2">
      <c r="A36" s="239" t="s">
        <v>165</v>
      </c>
      <c r="B36" s="240" t="s">
        <v>166</v>
      </c>
      <c r="C36" s="78">
        <v>37.938882435219647</v>
      </c>
      <c r="D36" s="80">
        <v>64012</v>
      </c>
      <c r="E36" s="79">
        <v>65094</v>
      </c>
      <c r="F36" s="79">
        <v>64867</v>
      </c>
      <c r="G36" s="79">
        <v>65101</v>
      </c>
      <c r="H36" s="105">
        <v>65438</v>
      </c>
      <c r="I36" s="80">
        <v>-1426</v>
      </c>
      <c r="J36" s="81">
        <v>-2.1791619548274701</v>
      </c>
    </row>
    <row r="37" spans="1:10" ht="24.95" customHeight="1" x14ac:dyDescent="0.2">
      <c r="A37" s="241" t="s">
        <v>167</v>
      </c>
      <c r="B37" s="242" t="s">
        <v>168</v>
      </c>
      <c r="C37" s="90">
        <v>61.162608757497452</v>
      </c>
      <c r="D37" s="108">
        <v>103196</v>
      </c>
      <c r="E37" s="109">
        <v>103900</v>
      </c>
      <c r="F37" s="109">
        <v>102519</v>
      </c>
      <c r="G37" s="109">
        <v>102094</v>
      </c>
      <c r="H37" s="110">
        <v>102237</v>
      </c>
      <c r="I37" s="108">
        <v>959</v>
      </c>
      <c r="J37" s="111">
        <v>0.93801656934377964</v>
      </c>
    </row>
    <row r="38" spans="1:10" s="113" customFormat="1" ht="11.25" customHeight="1" x14ac:dyDescent="0.15">
      <c r="J38" s="114" t="s">
        <v>35</v>
      </c>
    </row>
    <row r="39" spans="1:10" s="113" customFormat="1" ht="12.75" customHeight="1" x14ac:dyDescent="0.15">
      <c r="A39" s="113" t="s">
        <v>114</v>
      </c>
    </row>
    <row r="40" spans="1:10" s="86" customFormat="1" ht="30.6" customHeight="1" x14ac:dyDescent="0.2">
      <c r="A40" s="116" t="s">
        <v>219</v>
      </c>
      <c r="B40" s="116"/>
      <c r="C40" s="116"/>
      <c r="D40" s="116"/>
      <c r="E40" s="116"/>
      <c r="F40" s="116"/>
      <c r="G40" s="116"/>
      <c r="H40" s="116"/>
      <c r="I40" s="116"/>
      <c r="J40" s="116"/>
    </row>
    <row r="41" spans="1:10" s="86" customFormat="1" ht="12.75" customHeight="1" x14ac:dyDescent="0.2">
      <c r="A41" s="116"/>
      <c r="B41" s="116"/>
      <c r="C41" s="116"/>
      <c r="D41" s="116"/>
      <c r="E41" s="116"/>
      <c r="F41" s="116"/>
      <c r="G41" s="116"/>
      <c r="H41" s="116"/>
      <c r="I41" s="116"/>
      <c r="J41" s="116"/>
    </row>
    <row r="42" spans="1:10" s="86" customFormat="1" ht="12.75" customHeight="1" x14ac:dyDescent="0.2">
      <c r="A42" s="116"/>
      <c r="B42" s="116"/>
      <c r="C42" s="116"/>
      <c r="D42" s="116"/>
      <c r="E42" s="116"/>
      <c r="F42" s="116"/>
      <c r="G42" s="116"/>
      <c r="H42" s="116"/>
      <c r="I42" s="116"/>
      <c r="J42" s="116"/>
    </row>
    <row r="43" spans="1:10" ht="12.75" customHeight="1" x14ac:dyDescent="0.2">
      <c r="C43" s="53"/>
      <c r="D43" s="53"/>
      <c r="E43" s="53"/>
      <c r="F43" s="53"/>
      <c r="G43" s="53"/>
      <c r="H43" s="53"/>
      <c r="I43" s="53"/>
      <c r="J43" s="53"/>
    </row>
    <row r="44" spans="1:10" ht="15.95" customHeight="1" x14ac:dyDescent="0.2">
      <c r="C44" s="53"/>
      <c r="D44" s="53"/>
      <c r="E44" s="53"/>
      <c r="F44" s="53"/>
      <c r="G44" s="53"/>
      <c r="H44" s="53"/>
      <c r="I44" s="53"/>
      <c r="J44" s="53"/>
    </row>
    <row r="45" spans="1:10" ht="15.95" customHeight="1" x14ac:dyDescent="0.2">
      <c r="C45" s="53"/>
      <c r="D45" s="53"/>
      <c r="E45" s="53"/>
      <c r="F45" s="53"/>
      <c r="G45" s="53"/>
      <c r="H45" s="53"/>
      <c r="I45" s="53"/>
      <c r="J45" s="53"/>
    </row>
    <row r="46" spans="1:10" ht="15.95" customHeight="1" x14ac:dyDescent="0.2">
      <c r="C46" s="53"/>
      <c r="D46" s="53"/>
      <c r="E46" s="53"/>
      <c r="F46" s="53"/>
      <c r="G46" s="53"/>
      <c r="H46" s="53"/>
      <c r="I46" s="53"/>
      <c r="J46" s="53"/>
    </row>
    <row r="47" spans="1:10" ht="15.95" customHeight="1" x14ac:dyDescent="0.2">
      <c r="C47" s="53"/>
      <c r="D47" s="53"/>
      <c r="E47" s="53"/>
      <c r="F47" s="53"/>
      <c r="G47" s="53"/>
      <c r="H47" s="53"/>
      <c r="I47" s="53"/>
      <c r="J47" s="53"/>
    </row>
    <row r="48" spans="1:10" ht="15.95" customHeight="1" x14ac:dyDescent="0.2">
      <c r="C48" s="53"/>
      <c r="D48" s="53"/>
      <c r="E48" s="53"/>
      <c r="F48" s="53"/>
      <c r="G48" s="53"/>
      <c r="H48" s="53"/>
      <c r="I48" s="53"/>
      <c r="J48" s="53"/>
    </row>
    <row r="49" s="53" customFormat="1" ht="15.95" customHeight="1" x14ac:dyDescent="0.2"/>
    <row r="50" s="53" customFormat="1" ht="15.95" customHeight="1" x14ac:dyDescent="0.2"/>
    <row r="51" s="53" customFormat="1" ht="15.95" customHeight="1" x14ac:dyDescent="0.2"/>
    <row r="52" s="53" customFormat="1" ht="15.95" customHeight="1" x14ac:dyDescent="0.2"/>
    <row r="53" s="53" customFormat="1" ht="15.95" customHeight="1" x14ac:dyDescent="0.2"/>
    <row r="54" s="53" customFormat="1" ht="15.95" customHeight="1" x14ac:dyDescent="0.2"/>
    <row r="55" s="53" customFormat="1" ht="15.95" customHeight="1" x14ac:dyDescent="0.2"/>
    <row r="56" s="53" customFormat="1" ht="15.95" customHeight="1" x14ac:dyDescent="0.2"/>
    <row r="57" s="53" customFormat="1" ht="15.95" customHeight="1" x14ac:dyDescent="0.2"/>
    <row r="58" s="53" customFormat="1" ht="15.95" customHeight="1" x14ac:dyDescent="0.2"/>
    <row r="59" s="53" customFormat="1" ht="15.95" customHeight="1" x14ac:dyDescent="0.2"/>
    <row r="60" s="53" customFormat="1" ht="15.95" customHeight="1" x14ac:dyDescent="0.2"/>
    <row r="61" s="53" customFormat="1" ht="15.95" customHeight="1" x14ac:dyDescent="0.2"/>
    <row r="62" s="53" customFormat="1" ht="15.95" customHeight="1" x14ac:dyDescent="0.2"/>
    <row r="63" s="53" customFormat="1" ht="15.95" customHeight="1" x14ac:dyDescent="0.2"/>
    <row r="64" s="53" customFormat="1" ht="15.95" customHeight="1" x14ac:dyDescent="0.2"/>
    <row r="65" s="53" customFormat="1" ht="15.95" customHeight="1" x14ac:dyDescent="0.2"/>
    <row r="66" s="53" customFormat="1" ht="15.95" customHeight="1" x14ac:dyDescent="0.2"/>
    <row r="67" s="53" customFormat="1" ht="15.95" customHeight="1" x14ac:dyDescent="0.2"/>
    <row r="68" s="53" customFormat="1" ht="15.95" customHeight="1" x14ac:dyDescent="0.2"/>
    <row r="69" s="53" customFormat="1" ht="15.95" customHeight="1" x14ac:dyDescent="0.2"/>
    <row r="70" s="53" customFormat="1" ht="15.95" customHeight="1" x14ac:dyDescent="0.2"/>
    <row r="71" s="53" customFormat="1" ht="15.95" customHeight="1" x14ac:dyDescent="0.2"/>
    <row r="72" s="53" customFormat="1" ht="15.95" customHeight="1" x14ac:dyDescent="0.2"/>
    <row r="73" s="53" customFormat="1" ht="15.95" customHeight="1" x14ac:dyDescent="0.2"/>
    <row r="74" s="53" customFormat="1" ht="15.95" customHeight="1" x14ac:dyDescent="0.2"/>
    <row r="75" s="53" customFormat="1" ht="15.95" customHeight="1" x14ac:dyDescent="0.2"/>
    <row r="76" s="53" customFormat="1" ht="15.95" customHeight="1" x14ac:dyDescent="0.2"/>
    <row r="77" s="53" customFormat="1" ht="15.95" customHeight="1" x14ac:dyDescent="0.2"/>
    <row r="78" s="53" customFormat="1" ht="15.95" customHeight="1" x14ac:dyDescent="0.2"/>
    <row r="79" s="53" customFormat="1" ht="15.95" customHeight="1" x14ac:dyDescent="0.2"/>
    <row r="80" s="53" customFormat="1" ht="15.95" customHeight="1" x14ac:dyDescent="0.2"/>
    <row r="81" s="53" customFormat="1" ht="15.95" customHeight="1" x14ac:dyDescent="0.2"/>
    <row r="82" s="53" customFormat="1" ht="15.95" customHeight="1" x14ac:dyDescent="0.2"/>
    <row r="83" s="53" customFormat="1" ht="15.95" customHeight="1" x14ac:dyDescent="0.2"/>
    <row r="84" s="53" customFormat="1" ht="15.95" customHeight="1" x14ac:dyDescent="0.2"/>
    <row r="85" s="53" customFormat="1" ht="15.95" customHeight="1" x14ac:dyDescent="0.2"/>
    <row r="86" s="53" customFormat="1" ht="15.95" customHeight="1" x14ac:dyDescent="0.2"/>
    <row r="87" s="53" customFormat="1" ht="15.95" customHeight="1" x14ac:dyDescent="0.2"/>
    <row r="88" s="53" customFormat="1" ht="15.95" customHeight="1" x14ac:dyDescent="0.2"/>
    <row r="89" s="53" customFormat="1" ht="15.95" customHeight="1" x14ac:dyDescent="0.2"/>
    <row r="90" s="53" customFormat="1" ht="15.95" customHeight="1" x14ac:dyDescent="0.2"/>
    <row r="91" s="53" customFormat="1" ht="15.95" customHeight="1" x14ac:dyDescent="0.2"/>
    <row r="92" s="53" customFormat="1" ht="15.95" customHeight="1" x14ac:dyDescent="0.2"/>
    <row r="93" s="53" customFormat="1" ht="15.95" customHeight="1" x14ac:dyDescent="0.2"/>
    <row r="94" s="53" customFormat="1" ht="15.95" customHeight="1" x14ac:dyDescent="0.2"/>
    <row r="95" s="53" customFormat="1" ht="15.95" customHeight="1" x14ac:dyDescent="0.2"/>
    <row r="96" s="53" customFormat="1" ht="15.95" customHeight="1" x14ac:dyDescent="0.2"/>
    <row r="97" s="53" customFormat="1" ht="15.95" customHeight="1" x14ac:dyDescent="0.2"/>
    <row r="98" s="53" customFormat="1" ht="15.95" customHeight="1" x14ac:dyDescent="0.2"/>
    <row r="99" s="53" customFormat="1" ht="15.95" customHeight="1" x14ac:dyDescent="0.2"/>
    <row r="100" s="53" customFormat="1" ht="15.95" customHeight="1" x14ac:dyDescent="0.2"/>
    <row r="101" s="53" customFormat="1" ht="15.95" customHeight="1" x14ac:dyDescent="0.2"/>
    <row r="102" s="53" customFormat="1" ht="15.95" customHeight="1" x14ac:dyDescent="0.2"/>
    <row r="103" s="53" customFormat="1" ht="15.95" customHeight="1" x14ac:dyDescent="0.2"/>
    <row r="104" s="53" customFormat="1" ht="15.95" customHeight="1" x14ac:dyDescent="0.2"/>
    <row r="105" s="53" customFormat="1" ht="15.95" customHeight="1" x14ac:dyDescent="0.2"/>
    <row r="106" s="53" customFormat="1" ht="15.95" customHeight="1" x14ac:dyDescent="0.2"/>
    <row r="107" s="53" customFormat="1" ht="15.95" customHeight="1" x14ac:dyDescent="0.2"/>
    <row r="108" s="53" customFormat="1" ht="15.95" customHeight="1" x14ac:dyDescent="0.2"/>
    <row r="109" s="53" customFormat="1" ht="15.95" customHeight="1" x14ac:dyDescent="0.2"/>
    <row r="110" s="53" customFormat="1" ht="15.95" customHeight="1" x14ac:dyDescent="0.2"/>
    <row r="111" s="53" customFormat="1" ht="15.95" customHeight="1" x14ac:dyDescent="0.2"/>
    <row r="112" s="53" customFormat="1" ht="15.95" customHeight="1" x14ac:dyDescent="0.2"/>
    <row r="113" s="53" customFormat="1" ht="15.95" customHeight="1" x14ac:dyDescent="0.2"/>
    <row r="114" s="53" customFormat="1" ht="15.95" customHeight="1" x14ac:dyDescent="0.2"/>
    <row r="115" s="53" customFormat="1" ht="15.95" customHeight="1" x14ac:dyDescent="0.2"/>
    <row r="116" s="53" customFormat="1" ht="15.95" customHeight="1" x14ac:dyDescent="0.2"/>
    <row r="117" s="53" customFormat="1" ht="15.95" customHeight="1" x14ac:dyDescent="0.2"/>
    <row r="118" s="53" customFormat="1" ht="15.95" customHeight="1" x14ac:dyDescent="0.2"/>
    <row r="119" s="53" customFormat="1" ht="15.95" customHeight="1" x14ac:dyDescent="0.2"/>
    <row r="120" s="53" customFormat="1" ht="15.95" customHeight="1" x14ac:dyDescent="0.2"/>
    <row r="121" s="53" customFormat="1" ht="15.95" customHeight="1" x14ac:dyDescent="0.2"/>
    <row r="122" s="53" customFormat="1" ht="15.95" customHeight="1" x14ac:dyDescent="0.2"/>
    <row r="123" s="53" customFormat="1" ht="15.95" customHeight="1" x14ac:dyDescent="0.2"/>
    <row r="124" s="53" customFormat="1" ht="15.95" customHeight="1" x14ac:dyDescent="0.2"/>
    <row r="125" s="53" customFormat="1" ht="15.95" customHeight="1" x14ac:dyDescent="0.2"/>
    <row r="126" s="53" customFormat="1" ht="15.95" customHeight="1" x14ac:dyDescent="0.2"/>
    <row r="127" s="53" customFormat="1" ht="15.95" customHeight="1" x14ac:dyDescent="0.2"/>
    <row r="128" s="53" customFormat="1" ht="15.95" customHeight="1" x14ac:dyDescent="0.2"/>
    <row r="129" s="53" customFormat="1" ht="15.95" customHeight="1" x14ac:dyDescent="0.2"/>
    <row r="130" s="53" customFormat="1" ht="15.95" customHeight="1" x14ac:dyDescent="0.2"/>
    <row r="131" s="53" customFormat="1" ht="15.95" customHeight="1" x14ac:dyDescent="0.2"/>
    <row r="132" s="53" customFormat="1" ht="15.95" customHeight="1" x14ac:dyDescent="0.2"/>
    <row r="133" s="53" customFormat="1" ht="15.95" customHeight="1" x14ac:dyDescent="0.2"/>
    <row r="134" s="53" customFormat="1" ht="15.95" customHeight="1" x14ac:dyDescent="0.2"/>
    <row r="135" s="53" customFormat="1" ht="15.95" customHeight="1" x14ac:dyDescent="0.2"/>
    <row r="136" s="53" customFormat="1" ht="15.95" customHeight="1" x14ac:dyDescent="0.2"/>
    <row r="137" s="53" customFormat="1" ht="15.95" customHeight="1" x14ac:dyDescent="0.2"/>
    <row r="138" s="53" customFormat="1" ht="15.95" customHeight="1" x14ac:dyDescent="0.2"/>
    <row r="139" s="53" customFormat="1" ht="15.95" customHeight="1" x14ac:dyDescent="0.2"/>
    <row r="140" s="53" customFormat="1" ht="15.95" customHeight="1" x14ac:dyDescent="0.2"/>
    <row r="141" s="53" customFormat="1" ht="15.95" customHeight="1" x14ac:dyDescent="0.2"/>
    <row r="142" s="53" customFormat="1" ht="15.95" customHeight="1" x14ac:dyDescent="0.2"/>
    <row r="143" s="53" customFormat="1" ht="15.95" customHeight="1" x14ac:dyDescent="0.2"/>
    <row r="144" s="53" customFormat="1" ht="15.95" customHeight="1" x14ac:dyDescent="0.2"/>
    <row r="145" s="53" customFormat="1" ht="15.95" customHeight="1" x14ac:dyDescent="0.2"/>
    <row r="146" s="53" customFormat="1" ht="15.95" customHeight="1" x14ac:dyDescent="0.2"/>
    <row r="147" s="53" customFormat="1" ht="15.95" customHeight="1" x14ac:dyDescent="0.2"/>
    <row r="148" s="53" customFormat="1" ht="15.95" customHeight="1" x14ac:dyDescent="0.2"/>
    <row r="149" s="53" customFormat="1" ht="15.95" customHeight="1" x14ac:dyDescent="0.2"/>
    <row r="150" s="53" customFormat="1" ht="15.95" customHeight="1" x14ac:dyDescent="0.2"/>
    <row r="151" s="53" customFormat="1" ht="15.95" customHeight="1" x14ac:dyDescent="0.2"/>
    <row r="152" s="53" customFormat="1" ht="15.95" customHeight="1" x14ac:dyDescent="0.2"/>
    <row r="153" s="53" customFormat="1" ht="15.95" customHeight="1" x14ac:dyDescent="0.2"/>
    <row r="154" s="53" customFormat="1" ht="15.95" customHeight="1" x14ac:dyDescent="0.2"/>
    <row r="155" s="53" customFormat="1" ht="15.95" customHeight="1" x14ac:dyDescent="0.2"/>
    <row r="156" s="53" customFormat="1" ht="15.95" customHeight="1" x14ac:dyDescent="0.2"/>
    <row r="157" s="53" customFormat="1" ht="15.95" customHeight="1" x14ac:dyDescent="0.2"/>
    <row r="158" s="53" customFormat="1" ht="15.95" customHeight="1" x14ac:dyDescent="0.2"/>
    <row r="159" s="53" customFormat="1" ht="15.95" customHeight="1" x14ac:dyDescent="0.2"/>
    <row r="160" s="53" customFormat="1" ht="15.95" customHeight="1" x14ac:dyDescent="0.2"/>
    <row r="161" s="53" customFormat="1" ht="15.95" customHeight="1" x14ac:dyDescent="0.2"/>
    <row r="162" s="53" customFormat="1" ht="15.95" customHeight="1" x14ac:dyDescent="0.2"/>
    <row r="163" s="53" customFormat="1" ht="15.95" customHeight="1" x14ac:dyDescent="0.2"/>
    <row r="164" s="53" customFormat="1" ht="15.95" customHeight="1" x14ac:dyDescent="0.2"/>
    <row r="165" s="53" customFormat="1" ht="15.95" customHeight="1" x14ac:dyDescent="0.2"/>
    <row r="166" s="53" customFormat="1" ht="15.95" customHeight="1" x14ac:dyDescent="0.2"/>
    <row r="167" s="53" customFormat="1" ht="15.95" customHeight="1" x14ac:dyDescent="0.2"/>
    <row r="168" s="53" customFormat="1" ht="15.95" customHeight="1" x14ac:dyDescent="0.2"/>
    <row r="169" s="53" customFormat="1" ht="15.95" customHeight="1" x14ac:dyDescent="0.2"/>
    <row r="170" s="53" customFormat="1" ht="15.95" customHeight="1" x14ac:dyDescent="0.2"/>
    <row r="171" s="53" customFormat="1" ht="15.95" customHeight="1" x14ac:dyDescent="0.2"/>
    <row r="172" s="53" customFormat="1" ht="15.95" customHeight="1" x14ac:dyDescent="0.2"/>
    <row r="173" s="53" customFormat="1" ht="15.95" customHeight="1" x14ac:dyDescent="0.2"/>
    <row r="174" s="53" customFormat="1" ht="15.95" customHeight="1" x14ac:dyDescent="0.2"/>
    <row r="175" s="53" customFormat="1" ht="15.95" customHeight="1" x14ac:dyDescent="0.2"/>
    <row r="176" s="53" customFormat="1" ht="15.95" customHeight="1" x14ac:dyDescent="0.2"/>
    <row r="177" s="53" customFormat="1" ht="15.95" customHeight="1" x14ac:dyDescent="0.2"/>
    <row r="178" s="53" customFormat="1" ht="15.95" customHeight="1" x14ac:dyDescent="0.2"/>
    <row r="179" s="53" customFormat="1" ht="15.95" customHeight="1" x14ac:dyDescent="0.2"/>
    <row r="180" s="53" customFormat="1" ht="15.95" customHeight="1" x14ac:dyDescent="0.2"/>
    <row r="181" s="53" customFormat="1" ht="15.95" customHeight="1" x14ac:dyDescent="0.2"/>
    <row r="182" s="53" customFormat="1" ht="15.95" customHeight="1" x14ac:dyDescent="0.2"/>
    <row r="183" s="53" customFormat="1" ht="15.95" customHeight="1" x14ac:dyDescent="0.2"/>
    <row r="184" s="53" customFormat="1" ht="15.95" customHeight="1" x14ac:dyDescent="0.2"/>
    <row r="185" s="53" customFormat="1" ht="15.95" customHeight="1" x14ac:dyDescent="0.2"/>
    <row r="186" s="53" customFormat="1" ht="15.95" customHeight="1" x14ac:dyDescent="0.2"/>
    <row r="187" s="53" customFormat="1" ht="15.95" customHeight="1" x14ac:dyDescent="0.2"/>
    <row r="188" s="53" customFormat="1" ht="15.95" customHeight="1" x14ac:dyDescent="0.2"/>
    <row r="189" s="53" customFormat="1" ht="15.95" customHeight="1" x14ac:dyDescent="0.2"/>
    <row r="190" s="53" customFormat="1" ht="15.95" customHeight="1" x14ac:dyDescent="0.2"/>
    <row r="191" s="53" customFormat="1" ht="15.95" customHeight="1" x14ac:dyDescent="0.2"/>
    <row r="192" s="53" customFormat="1" ht="15.95" customHeight="1" x14ac:dyDescent="0.2"/>
    <row r="193" s="53" customFormat="1" ht="15.95" customHeight="1" x14ac:dyDescent="0.2"/>
    <row r="194" s="53" customFormat="1" ht="15.95" customHeight="1" x14ac:dyDescent="0.2"/>
    <row r="195" s="53" customFormat="1" ht="15.95" customHeight="1" x14ac:dyDescent="0.2"/>
    <row r="196" s="53" customFormat="1" ht="15.95" customHeight="1" x14ac:dyDescent="0.2"/>
    <row r="197" s="53" customFormat="1" ht="15.95" customHeight="1" x14ac:dyDescent="0.2"/>
    <row r="198" s="53" customFormat="1" ht="15.95" customHeight="1" x14ac:dyDescent="0.2"/>
    <row r="199" s="53" customFormat="1" ht="15.95" customHeight="1" x14ac:dyDescent="0.2"/>
    <row r="200" s="53" customFormat="1" ht="15.95" customHeight="1" x14ac:dyDescent="0.2"/>
  </sheetData>
  <mergeCells count="16">
    <mergeCell ref="G8:G9"/>
    <mergeCell ref="H8:H9"/>
    <mergeCell ref="A11:B11"/>
    <mergeCell ref="A40:J40"/>
    <mergeCell ref="A41:J41"/>
    <mergeCell ref="A42:J42"/>
    <mergeCell ref="A3:J3"/>
    <mergeCell ref="A4:J4"/>
    <mergeCell ref="A5:D5"/>
    <mergeCell ref="A7:B9"/>
    <mergeCell ref="C7:C10"/>
    <mergeCell ref="D7:H7"/>
    <mergeCell ref="I7:J8"/>
    <mergeCell ref="D8:D9"/>
    <mergeCell ref="E8:E9"/>
    <mergeCell ref="F8:F9"/>
  </mergeCells>
  <printOptions horizontalCentered="1"/>
  <pageMargins left="0.7" right="0.7" top="0.75" bottom="0.75" header="0.3" footer="0.3"/>
  <pageSetup paperSize="9" scale="67"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1496D7-00E0-44AA-A995-5789569105C4}">
  <sheetPr codeName="Tabelle8">
    <pageSetUpPr fitToPage="1"/>
  </sheetPr>
  <dimension ref="A1:IU204"/>
  <sheetViews>
    <sheetView showGridLines="0" zoomScaleNormal="100" workbookViewId="0"/>
  </sheetViews>
  <sheetFormatPr baseColWidth="10" defaultColWidth="8.85546875" defaultRowHeight="15.95" customHeight="1" x14ac:dyDescent="0.2"/>
  <cols>
    <col min="1" max="1" width="6.7109375" style="53" customWidth="1"/>
    <col min="2" max="2" width="29.7109375" style="53" customWidth="1"/>
    <col min="3" max="3" width="3.7109375" style="53" customWidth="1"/>
    <col min="4" max="4" width="6.7109375" style="87" customWidth="1"/>
    <col min="5" max="10" width="9.7109375" style="120" customWidth="1"/>
    <col min="11" max="11" width="9.7109375" style="121" customWidth="1"/>
    <col min="12" max="16384" width="8.85546875" style="53"/>
  </cols>
  <sheetData>
    <row r="1" spans="1:255" customFormat="1" ht="36.75" customHeight="1" x14ac:dyDescent="0.2">
      <c r="A1" s="32"/>
      <c r="B1" s="33"/>
      <c r="C1" s="33"/>
      <c r="D1" s="33"/>
      <c r="E1" s="33"/>
      <c r="F1" s="33"/>
      <c r="G1" s="33"/>
      <c r="H1" s="33"/>
      <c r="I1" s="33"/>
      <c r="J1" s="33"/>
      <c r="K1" s="34" t="s">
        <v>38</v>
      </c>
    </row>
    <row r="2" spans="1:255" customFormat="1" ht="11.25" customHeight="1" x14ac:dyDescent="0.2">
      <c r="A2" s="35"/>
      <c r="B2" s="36"/>
      <c r="C2" s="36"/>
      <c r="D2" s="36"/>
      <c r="E2" s="36"/>
      <c r="F2" s="36"/>
      <c r="G2" s="36"/>
      <c r="H2" s="36"/>
      <c r="I2" s="36"/>
      <c r="J2" s="36"/>
      <c r="K2" s="36"/>
    </row>
    <row r="3" spans="1:255" s="39" customFormat="1" ht="20.100000000000001" customHeight="1" x14ac:dyDescent="0.2">
      <c r="A3" s="38" t="s">
        <v>220</v>
      </c>
      <c r="B3" s="38"/>
      <c r="C3" s="38"/>
      <c r="D3" s="38"/>
      <c r="E3" s="38"/>
      <c r="F3" s="38"/>
      <c r="G3" s="38"/>
      <c r="H3" s="38"/>
      <c r="I3" s="38"/>
      <c r="J3" s="38"/>
      <c r="K3" s="38"/>
    </row>
    <row r="4" spans="1:255" s="39" customFormat="1" ht="12" customHeight="1" x14ac:dyDescent="0.2">
      <c r="A4" s="40" t="s">
        <v>84</v>
      </c>
      <c r="B4" s="40"/>
      <c r="C4" s="40"/>
      <c r="D4" s="40"/>
      <c r="E4" s="40"/>
      <c r="F4" s="40"/>
      <c r="G4" s="40"/>
      <c r="H4" s="40"/>
      <c r="I4" s="40"/>
      <c r="J4" s="40"/>
      <c r="K4" s="40"/>
    </row>
    <row r="5" spans="1:255" s="39" customFormat="1" ht="12" customHeight="1" x14ac:dyDescent="0.2">
      <c r="A5" s="41" t="s">
        <v>40</v>
      </c>
      <c r="B5" s="41"/>
      <c r="C5" s="41"/>
      <c r="D5" s="41"/>
      <c r="E5" s="41"/>
      <c r="F5" s="206"/>
      <c r="G5" s="206"/>
      <c r="H5" s="206"/>
      <c r="I5" s="206"/>
      <c r="J5" s="206"/>
      <c r="K5" s="206"/>
    </row>
    <row r="6" spans="1:255" s="39" customFormat="1" ht="11.25" customHeight="1" x14ac:dyDescent="0.2">
      <c r="A6" s="186"/>
      <c r="B6" s="187"/>
      <c r="C6" s="187"/>
      <c r="D6" s="187"/>
      <c r="E6" s="187"/>
      <c r="F6" s="187"/>
      <c r="G6" s="187"/>
      <c r="H6" s="187"/>
      <c r="I6" s="187"/>
      <c r="J6" s="187"/>
    </row>
    <row r="7" spans="1:255" customFormat="1" ht="12" customHeight="1" x14ac:dyDescent="0.2">
      <c r="A7" s="51" t="s">
        <v>221</v>
      </c>
      <c r="B7" s="46"/>
      <c r="C7" s="46"/>
      <c r="D7" s="47" t="s">
        <v>86</v>
      </c>
      <c r="E7" s="48" t="s">
        <v>173</v>
      </c>
      <c r="F7" s="49"/>
      <c r="G7" s="49"/>
      <c r="H7" s="49"/>
      <c r="I7" s="50"/>
      <c r="J7" s="51" t="s">
        <v>174</v>
      </c>
      <c r="K7" s="52"/>
      <c r="L7" s="53"/>
      <c r="M7" s="53"/>
      <c r="N7" s="53"/>
    </row>
    <row r="8" spans="1:255" ht="21.75" customHeight="1" x14ac:dyDescent="0.2">
      <c r="A8" s="54"/>
      <c r="B8" s="55"/>
      <c r="C8" s="55"/>
      <c r="D8" s="56"/>
      <c r="E8" s="57" t="s">
        <v>89</v>
      </c>
      <c r="F8" s="57" t="s">
        <v>90</v>
      </c>
      <c r="G8" s="57" t="s">
        <v>91</v>
      </c>
      <c r="H8" s="57" t="s">
        <v>92</v>
      </c>
      <c r="I8" s="57" t="s">
        <v>93</v>
      </c>
      <c r="J8" s="58"/>
      <c r="K8" s="59"/>
    </row>
    <row r="9" spans="1:255" ht="12" customHeight="1" x14ac:dyDescent="0.2">
      <c r="A9" s="54"/>
      <c r="B9" s="55"/>
      <c r="C9" s="55"/>
      <c r="D9" s="56"/>
      <c r="E9" s="60"/>
      <c r="F9" s="60"/>
      <c r="G9" s="60"/>
      <c r="H9" s="60"/>
      <c r="I9" s="60"/>
      <c r="J9" s="61" t="s">
        <v>94</v>
      </c>
      <c r="K9" s="62" t="s">
        <v>95</v>
      </c>
    </row>
    <row r="10" spans="1:255" ht="12" customHeight="1" x14ac:dyDescent="0.2">
      <c r="A10" s="63"/>
      <c r="B10" s="64"/>
      <c r="C10" s="64"/>
      <c r="D10" s="65"/>
      <c r="E10" s="66">
        <v>1</v>
      </c>
      <c r="F10" s="66">
        <v>2</v>
      </c>
      <c r="G10" s="66">
        <v>3</v>
      </c>
      <c r="H10" s="66">
        <v>4</v>
      </c>
      <c r="I10" s="66">
        <v>5</v>
      </c>
      <c r="J10" s="66">
        <v>6</v>
      </c>
      <c r="K10" s="66">
        <v>7</v>
      </c>
    </row>
    <row r="11" spans="1:255" ht="18" customHeight="1" x14ac:dyDescent="0.2">
      <c r="A11" s="243" t="s">
        <v>96</v>
      </c>
      <c r="B11" s="244"/>
      <c r="C11" s="245"/>
      <c r="D11" s="246">
        <v>100</v>
      </c>
      <c r="E11" s="247">
        <v>168724</v>
      </c>
      <c r="F11" s="248">
        <v>170669</v>
      </c>
      <c r="G11" s="248">
        <v>169000</v>
      </c>
      <c r="H11" s="248">
        <v>168742</v>
      </c>
      <c r="I11" s="249">
        <v>169152</v>
      </c>
      <c r="J11" s="250">
        <v>-428</v>
      </c>
      <c r="K11" s="251">
        <v>-0.25302686341278852</v>
      </c>
    </row>
    <row r="12" spans="1:255" ht="18" customHeight="1" x14ac:dyDescent="0.2">
      <c r="A12" s="252" t="s">
        <v>222</v>
      </c>
      <c r="B12" s="253"/>
      <c r="C12" s="253"/>
      <c r="D12" s="254"/>
      <c r="E12" s="254"/>
      <c r="F12" s="254"/>
      <c r="G12" s="254"/>
      <c r="H12" s="254"/>
      <c r="I12" s="254"/>
      <c r="J12" s="254"/>
      <c r="K12" s="255"/>
      <c r="L12" s="211"/>
      <c r="M12" s="211"/>
      <c r="N12" s="211"/>
      <c r="O12" s="211"/>
      <c r="P12" s="211"/>
      <c r="Q12" s="211"/>
      <c r="R12" s="211"/>
      <c r="S12" s="211"/>
      <c r="T12" s="211"/>
      <c r="U12" s="211"/>
      <c r="V12" s="211"/>
      <c r="W12" s="211"/>
      <c r="X12" s="211"/>
      <c r="Y12" s="211"/>
      <c r="Z12" s="211"/>
      <c r="AA12" s="211"/>
      <c r="AB12" s="211"/>
      <c r="AC12" s="211"/>
      <c r="AD12" s="211"/>
      <c r="AE12" s="211"/>
      <c r="AF12" s="211"/>
      <c r="AG12" s="211"/>
      <c r="AH12" s="211"/>
      <c r="AI12" s="211"/>
      <c r="AJ12" s="211"/>
      <c r="AK12" s="211"/>
      <c r="AL12" s="211"/>
      <c r="AM12" s="211"/>
      <c r="AN12" s="211"/>
      <c r="AO12" s="211"/>
      <c r="AP12" s="211"/>
      <c r="AQ12" s="211"/>
      <c r="AR12" s="211"/>
      <c r="AS12" s="211"/>
      <c r="AT12" s="211"/>
      <c r="AU12" s="211"/>
      <c r="AV12" s="211"/>
      <c r="AW12" s="211"/>
      <c r="AX12" s="211"/>
      <c r="AY12" s="211"/>
      <c r="AZ12" s="211"/>
      <c r="BA12" s="211"/>
      <c r="BB12" s="211"/>
      <c r="BC12" s="211"/>
      <c r="BD12" s="211"/>
      <c r="BE12" s="211"/>
      <c r="BF12" s="211"/>
      <c r="BG12" s="211"/>
      <c r="BH12" s="211"/>
      <c r="BI12" s="211"/>
      <c r="BJ12" s="211"/>
      <c r="BK12" s="211"/>
      <c r="BL12" s="211"/>
      <c r="BM12" s="211"/>
      <c r="BN12" s="211"/>
      <c r="BO12" s="211"/>
      <c r="BP12" s="211"/>
      <c r="BQ12" s="211"/>
      <c r="BR12" s="211"/>
      <c r="BS12" s="211"/>
      <c r="BT12" s="211"/>
      <c r="BU12" s="211"/>
      <c r="BV12" s="211"/>
      <c r="BW12" s="211"/>
      <c r="BX12" s="211"/>
      <c r="BY12" s="211"/>
      <c r="BZ12" s="211"/>
      <c r="CA12" s="211"/>
      <c r="CB12" s="211"/>
      <c r="CC12" s="211"/>
      <c r="CD12" s="211"/>
      <c r="CE12" s="211"/>
      <c r="CF12" s="211"/>
      <c r="CG12" s="211"/>
      <c r="CH12" s="211"/>
      <c r="CI12" s="211"/>
      <c r="CJ12" s="211"/>
      <c r="CK12" s="211"/>
      <c r="CL12" s="211"/>
      <c r="CM12" s="211"/>
      <c r="CN12" s="211"/>
      <c r="CO12" s="211"/>
      <c r="CP12" s="211"/>
      <c r="CQ12" s="211"/>
      <c r="CR12" s="211"/>
      <c r="CS12" s="211"/>
      <c r="CT12" s="211"/>
      <c r="CU12" s="211"/>
      <c r="CV12" s="211"/>
      <c r="CW12" s="211"/>
      <c r="CX12" s="211"/>
      <c r="CY12" s="211"/>
      <c r="CZ12" s="211"/>
      <c r="DA12" s="211"/>
      <c r="DB12" s="211"/>
      <c r="DC12" s="211"/>
      <c r="DD12" s="211"/>
      <c r="DE12" s="211"/>
      <c r="DF12" s="211"/>
      <c r="DG12" s="211"/>
      <c r="DH12" s="211"/>
      <c r="DI12" s="211"/>
      <c r="DJ12" s="211"/>
      <c r="DK12" s="211"/>
      <c r="DL12" s="211"/>
      <c r="DM12" s="211"/>
      <c r="DN12" s="211"/>
      <c r="DO12" s="211"/>
      <c r="DP12" s="211"/>
      <c r="DQ12" s="211"/>
      <c r="DR12" s="211"/>
      <c r="DS12" s="211"/>
      <c r="DT12" s="211"/>
      <c r="DU12" s="211"/>
      <c r="DV12" s="211"/>
      <c r="DW12" s="211"/>
      <c r="DX12" s="211"/>
      <c r="DY12" s="211"/>
      <c r="DZ12" s="211"/>
      <c r="EA12" s="211"/>
      <c r="EB12" s="211"/>
      <c r="EC12" s="211"/>
      <c r="ED12" s="211"/>
      <c r="EE12" s="211"/>
      <c r="EF12" s="211"/>
      <c r="EG12" s="211"/>
      <c r="EH12" s="211"/>
      <c r="EI12" s="211"/>
      <c r="EJ12" s="211"/>
      <c r="EK12" s="211"/>
      <c r="EL12" s="211"/>
      <c r="EM12" s="211"/>
      <c r="EN12" s="211"/>
      <c r="EO12" s="211"/>
      <c r="EP12" s="211"/>
      <c r="EQ12" s="211"/>
      <c r="ER12" s="211"/>
      <c r="ES12" s="211"/>
      <c r="ET12" s="211"/>
      <c r="EU12" s="211"/>
      <c r="EV12" s="211"/>
      <c r="EW12" s="211"/>
      <c r="EX12" s="211"/>
      <c r="EY12" s="211"/>
      <c r="EZ12" s="211"/>
      <c r="FA12" s="211"/>
      <c r="FB12" s="211"/>
      <c r="FC12" s="211"/>
      <c r="FD12" s="211"/>
      <c r="FE12" s="211"/>
      <c r="FF12" s="211"/>
      <c r="FG12" s="211"/>
      <c r="FH12" s="211"/>
      <c r="FI12" s="211"/>
      <c r="FJ12" s="211"/>
      <c r="FK12" s="211"/>
      <c r="FL12" s="211"/>
      <c r="FM12" s="211"/>
      <c r="FN12" s="211"/>
      <c r="FO12" s="211"/>
      <c r="FP12" s="211"/>
      <c r="FQ12" s="211"/>
      <c r="FR12" s="211"/>
      <c r="FS12" s="211"/>
      <c r="FT12" s="211"/>
      <c r="FU12" s="211"/>
      <c r="FV12" s="211"/>
      <c r="FW12" s="211"/>
      <c r="FX12" s="211"/>
      <c r="FY12" s="211"/>
      <c r="FZ12" s="211"/>
      <c r="GA12" s="211"/>
      <c r="GB12" s="211"/>
      <c r="GC12" s="211"/>
      <c r="GD12" s="211"/>
      <c r="GE12" s="211"/>
      <c r="GF12" s="211"/>
      <c r="GG12" s="211"/>
      <c r="GH12" s="211"/>
      <c r="GI12" s="211"/>
      <c r="GJ12" s="211"/>
      <c r="GK12" s="211"/>
      <c r="GL12" s="211"/>
      <c r="GM12" s="211"/>
      <c r="GN12" s="211"/>
      <c r="GO12" s="211"/>
      <c r="GP12" s="211"/>
      <c r="GQ12" s="211"/>
      <c r="GR12" s="211"/>
      <c r="GS12" s="211"/>
      <c r="GT12" s="211"/>
      <c r="GU12" s="211"/>
      <c r="GV12" s="211"/>
      <c r="GW12" s="211"/>
      <c r="GX12" s="211"/>
      <c r="GY12" s="211"/>
      <c r="GZ12" s="211"/>
      <c r="HA12" s="211"/>
      <c r="HB12" s="211"/>
      <c r="HC12" s="211"/>
      <c r="HD12" s="211"/>
      <c r="HE12" s="211"/>
      <c r="HF12" s="211"/>
      <c r="HG12" s="211"/>
      <c r="HH12" s="211"/>
      <c r="HI12" s="211"/>
      <c r="HJ12" s="211"/>
      <c r="HK12" s="211"/>
      <c r="HL12" s="211"/>
      <c r="HM12" s="211"/>
      <c r="HN12" s="211"/>
      <c r="HO12" s="211"/>
      <c r="HP12" s="211"/>
      <c r="HQ12" s="211"/>
      <c r="HR12" s="211"/>
      <c r="HS12" s="211"/>
      <c r="HT12" s="211"/>
      <c r="HU12" s="211"/>
      <c r="HV12" s="211"/>
      <c r="HW12" s="211"/>
      <c r="HX12" s="211"/>
      <c r="HY12" s="211"/>
      <c r="HZ12" s="211"/>
      <c r="IA12" s="211"/>
      <c r="IB12" s="211"/>
      <c r="IC12" s="211"/>
      <c r="ID12" s="211"/>
      <c r="IE12" s="211"/>
      <c r="IF12" s="211"/>
      <c r="IG12" s="211"/>
      <c r="IH12" s="211"/>
      <c r="II12" s="211"/>
      <c r="IJ12" s="211"/>
      <c r="IK12" s="211"/>
      <c r="IL12" s="211"/>
      <c r="IM12" s="211"/>
      <c r="IN12" s="211"/>
      <c r="IO12" s="211"/>
      <c r="IP12" s="211"/>
      <c r="IQ12" s="211"/>
      <c r="IR12" s="211"/>
      <c r="IS12" s="211"/>
      <c r="IT12" s="211"/>
      <c r="IU12" s="211"/>
    </row>
    <row r="13" spans="1:255" ht="14.1" customHeight="1" x14ac:dyDescent="0.2">
      <c r="A13" s="256" t="s">
        <v>223</v>
      </c>
      <c r="B13" s="257"/>
      <c r="C13" s="258"/>
      <c r="D13" s="259">
        <v>18.81297266541808</v>
      </c>
      <c r="E13" s="260">
        <v>31742</v>
      </c>
      <c r="F13" s="261">
        <v>32729</v>
      </c>
      <c r="G13" s="261">
        <v>33037</v>
      </c>
      <c r="H13" s="261">
        <v>32526</v>
      </c>
      <c r="I13" s="262">
        <v>32186</v>
      </c>
      <c r="J13" s="260">
        <v>-444</v>
      </c>
      <c r="K13" s="263">
        <v>-1.3794817622568818</v>
      </c>
    </row>
    <row r="14" spans="1:255" ht="14.1" customHeight="1" x14ac:dyDescent="0.2">
      <c r="A14" s="256" t="s">
        <v>224</v>
      </c>
      <c r="B14" s="257"/>
      <c r="C14" s="258"/>
      <c r="D14" s="259">
        <v>59.799435764917853</v>
      </c>
      <c r="E14" s="260">
        <v>100896</v>
      </c>
      <c r="F14" s="261">
        <v>101993</v>
      </c>
      <c r="G14" s="261">
        <v>100551</v>
      </c>
      <c r="H14" s="261">
        <v>100910</v>
      </c>
      <c r="I14" s="262">
        <v>101678</v>
      </c>
      <c r="J14" s="260">
        <v>-782</v>
      </c>
      <c r="K14" s="263">
        <v>-0.76909459273392478</v>
      </c>
    </row>
    <row r="15" spans="1:255" ht="14.1" customHeight="1" x14ac:dyDescent="0.2">
      <c r="A15" s="256" t="s">
        <v>225</v>
      </c>
      <c r="B15" s="257"/>
      <c r="C15" s="258"/>
      <c r="D15" s="259">
        <v>12.564306204215168</v>
      </c>
      <c r="E15" s="260">
        <v>21199</v>
      </c>
      <c r="F15" s="261">
        <v>21191</v>
      </c>
      <c r="G15" s="261">
        <v>20681</v>
      </c>
      <c r="H15" s="261">
        <v>20698</v>
      </c>
      <c r="I15" s="262">
        <v>20710</v>
      </c>
      <c r="J15" s="260">
        <v>489</v>
      </c>
      <c r="K15" s="263">
        <v>2.3611781747947851</v>
      </c>
    </row>
    <row r="16" spans="1:255" ht="14.1" customHeight="1" x14ac:dyDescent="0.2">
      <c r="A16" s="256" t="s">
        <v>226</v>
      </c>
      <c r="B16" s="257"/>
      <c r="C16" s="258"/>
      <c r="D16" s="259">
        <v>8.3787724330859863</v>
      </c>
      <c r="E16" s="260">
        <v>14137</v>
      </c>
      <c r="F16" s="261">
        <v>14002</v>
      </c>
      <c r="G16" s="261">
        <v>13993</v>
      </c>
      <c r="H16" s="261">
        <v>13859</v>
      </c>
      <c r="I16" s="262">
        <v>13832</v>
      </c>
      <c r="J16" s="260">
        <v>305</v>
      </c>
      <c r="K16" s="263">
        <v>2.205031810294968</v>
      </c>
    </row>
    <row r="17" spans="1:255" s="180" customFormat="1" ht="18" customHeight="1" x14ac:dyDescent="0.15">
      <c r="A17" s="264" t="s">
        <v>227</v>
      </c>
      <c r="B17" s="265"/>
      <c r="C17" s="265"/>
      <c r="D17" s="265"/>
      <c r="E17" s="266"/>
      <c r="F17" s="266"/>
      <c r="G17" s="266"/>
      <c r="H17" s="266"/>
      <c r="I17" s="266"/>
      <c r="J17" s="266"/>
      <c r="K17" s="266"/>
      <c r="L17" s="211"/>
      <c r="M17" s="211"/>
      <c r="N17" s="211"/>
      <c r="O17" s="211"/>
      <c r="P17" s="211"/>
      <c r="Q17" s="211"/>
      <c r="R17" s="211"/>
      <c r="S17" s="211"/>
      <c r="T17" s="211"/>
      <c r="U17" s="211"/>
      <c r="V17" s="211"/>
      <c r="W17" s="211"/>
      <c r="X17" s="211"/>
      <c r="Y17" s="211"/>
      <c r="Z17" s="211"/>
      <c r="AA17" s="211"/>
      <c r="AB17" s="211"/>
      <c r="AC17" s="211"/>
      <c r="AD17" s="211"/>
      <c r="AE17" s="211"/>
      <c r="AF17" s="211"/>
      <c r="AG17" s="211"/>
      <c r="AH17" s="211"/>
      <c r="AI17" s="211"/>
      <c r="AJ17" s="211"/>
      <c r="AK17" s="211"/>
      <c r="AL17" s="211"/>
      <c r="AM17" s="211"/>
      <c r="AN17" s="211"/>
      <c r="AO17" s="211"/>
      <c r="AP17" s="211"/>
      <c r="AQ17" s="211"/>
      <c r="AR17" s="211"/>
      <c r="AS17" s="211"/>
      <c r="AT17" s="211"/>
      <c r="AU17" s="211"/>
      <c r="AV17" s="211"/>
      <c r="AW17" s="211"/>
      <c r="AX17" s="211"/>
      <c r="AY17" s="211"/>
      <c r="AZ17" s="211"/>
      <c r="BA17" s="211"/>
      <c r="BB17" s="211"/>
      <c r="BC17" s="211"/>
      <c r="BD17" s="211"/>
      <c r="BE17" s="211"/>
      <c r="BF17" s="211"/>
      <c r="BG17" s="211"/>
      <c r="BH17" s="211"/>
      <c r="BI17" s="211"/>
      <c r="BJ17" s="211"/>
      <c r="BK17" s="211"/>
      <c r="BL17" s="211"/>
      <c r="BM17" s="211"/>
      <c r="BN17" s="211"/>
      <c r="BO17" s="211"/>
      <c r="BP17" s="211"/>
      <c r="BQ17" s="211"/>
      <c r="BR17" s="211"/>
      <c r="BS17" s="211"/>
      <c r="BT17" s="211"/>
      <c r="BU17" s="211"/>
      <c r="BV17" s="211"/>
      <c r="BW17" s="211"/>
      <c r="BX17" s="211"/>
      <c r="BY17" s="211"/>
      <c r="BZ17" s="211"/>
      <c r="CA17" s="211"/>
      <c r="CB17" s="211"/>
      <c r="CC17" s="211"/>
      <c r="CD17" s="211"/>
      <c r="CE17" s="211"/>
      <c r="CF17" s="211"/>
      <c r="CG17" s="211"/>
      <c r="CH17" s="211"/>
      <c r="CI17" s="211"/>
      <c r="CJ17" s="211"/>
      <c r="CK17" s="211"/>
      <c r="CL17" s="211"/>
      <c r="CM17" s="211"/>
      <c r="CN17" s="211"/>
      <c r="CO17" s="211"/>
      <c r="CP17" s="211"/>
      <c r="CQ17" s="211"/>
      <c r="CR17" s="211"/>
      <c r="CS17" s="211"/>
      <c r="CT17" s="211"/>
      <c r="CU17" s="211"/>
      <c r="CV17" s="211"/>
      <c r="CW17" s="211"/>
      <c r="CX17" s="211"/>
      <c r="CY17" s="211"/>
      <c r="CZ17" s="211"/>
      <c r="DA17" s="211"/>
      <c r="DB17" s="211"/>
      <c r="DC17" s="211"/>
      <c r="DD17" s="211"/>
      <c r="DE17" s="211"/>
      <c r="DF17" s="211"/>
      <c r="DG17" s="211"/>
      <c r="DH17" s="211"/>
      <c r="DI17" s="211"/>
      <c r="DJ17" s="211"/>
      <c r="DK17" s="211"/>
      <c r="DL17" s="211"/>
      <c r="DM17" s="211"/>
      <c r="DN17" s="211"/>
      <c r="DO17" s="211"/>
      <c r="DP17" s="211"/>
      <c r="DQ17" s="211"/>
      <c r="DR17" s="211"/>
      <c r="DS17" s="211"/>
      <c r="DT17" s="211"/>
      <c r="DU17" s="211"/>
      <c r="DV17" s="211"/>
      <c r="DW17" s="211"/>
      <c r="DX17" s="211"/>
      <c r="DY17" s="211"/>
      <c r="DZ17" s="211"/>
      <c r="EA17" s="211"/>
      <c r="EB17" s="211"/>
      <c r="EC17" s="211"/>
      <c r="ED17" s="211"/>
      <c r="EE17" s="211"/>
      <c r="EF17" s="211"/>
      <c r="EG17" s="211"/>
      <c r="EH17" s="211"/>
      <c r="EI17" s="211"/>
      <c r="EJ17" s="211"/>
      <c r="EK17" s="211"/>
      <c r="EL17" s="211"/>
      <c r="EM17" s="211"/>
      <c r="EN17" s="211"/>
      <c r="EO17" s="211"/>
      <c r="EP17" s="211"/>
      <c r="EQ17" s="211"/>
      <c r="ER17" s="211"/>
      <c r="ES17" s="211"/>
      <c r="ET17" s="211"/>
      <c r="EU17" s="211"/>
      <c r="EV17" s="211"/>
      <c r="EW17" s="211"/>
      <c r="EX17" s="211"/>
      <c r="EY17" s="211"/>
      <c r="EZ17" s="211"/>
      <c r="FA17" s="211"/>
      <c r="FB17" s="211"/>
      <c r="FC17" s="211"/>
      <c r="FD17" s="211"/>
      <c r="FE17" s="211"/>
      <c r="FF17" s="211"/>
      <c r="FG17" s="211"/>
      <c r="FH17" s="211"/>
      <c r="FI17" s="211"/>
      <c r="FJ17" s="211"/>
      <c r="FK17" s="211"/>
      <c r="FL17" s="211"/>
      <c r="FM17" s="211"/>
      <c r="FN17" s="211"/>
      <c r="FO17" s="211"/>
      <c r="FP17" s="211"/>
      <c r="FQ17" s="211"/>
      <c r="FR17" s="211"/>
      <c r="FS17" s="211"/>
      <c r="FT17" s="211"/>
      <c r="FU17" s="211"/>
      <c r="FV17" s="211"/>
      <c r="FW17" s="211"/>
      <c r="FX17" s="211"/>
      <c r="FY17" s="211"/>
      <c r="FZ17" s="211"/>
      <c r="GA17" s="211"/>
      <c r="GB17" s="211"/>
      <c r="GC17" s="211"/>
      <c r="GD17" s="211"/>
      <c r="GE17" s="211"/>
      <c r="GF17" s="211"/>
      <c r="GG17" s="211"/>
      <c r="GH17" s="211"/>
      <c r="GI17" s="211"/>
      <c r="GJ17" s="211"/>
      <c r="GK17" s="211"/>
      <c r="GL17" s="211"/>
      <c r="GM17" s="211"/>
      <c r="GN17" s="211"/>
      <c r="GO17" s="211"/>
      <c r="GP17" s="211"/>
      <c r="GQ17" s="211"/>
      <c r="GR17" s="211"/>
      <c r="GS17" s="211"/>
      <c r="GT17" s="211"/>
      <c r="GU17" s="211"/>
      <c r="GV17" s="211"/>
      <c r="GW17" s="211"/>
      <c r="GX17" s="211"/>
      <c r="GY17" s="211"/>
      <c r="GZ17" s="211"/>
      <c r="HA17" s="211"/>
      <c r="HB17" s="211"/>
      <c r="HC17" s="211"/>
      <c r="HD17" s="211"/>
      <c r="HE17" s="211"/>
      <c r="HF17" s="211"/>
      <c r="HG17" s="211"/>
      <c r="HH17" s="211"/>
      <c r="HI17" s="211"/>
      <c r="HJ17" s="211"/>
      <c r="HK17" s="211"/>
      <c r="HL17" s="211"/>
      <c r="HM17" s="211"/>
      <c r="HN17" s="211"/>
      <c r="HO17" s="211"/>
      <c r="HP17" s="211"/>
      <c r="HQ17" s="211"/>
      <c r="HR17" s="211"/>
      <c r="HS17" s="211"/>
      <c r="HT17" s="211"/>
      <c r="HU17" s="211"/>
      <c r="HV17" s="211"/>
      <c r="HW17" s="211"/>
      <c r="HX17" s="211"/>
      <c r="HY17" s="211"/>
      <c r="HZ17" s="211"/>
      <c r="IA17" s="211"/>
      <c r="IB17" s="211"/>
      <c r="IC17" s="211"/>
      <c r="ID17" s="211"/>
      <c r="IE17" s="211"/>
      <c r="IF17" s="211"/>
      <c r="IG17" s="211"/>
      <c r="IH17" s="211"/>
      <c r="II17" s="211"/>
      <c r="IJ17" s="211"/>
      <c r="IK17" s="211"/>
      <c r="IL17" s="211"/>
      <c r="IM17" s="211"/>
      <c r="IN17" s="211"/>
      <c r="IO17" s="211"/>
      <c r="IP17" s="211"/>
      <c r="IQ17" s="211"/>
      <c r="IR17" s="211"/>
      <c r="IS17" s="211"/>
      <c r="IT17" s="211"/>
      <c r="IU17" s="211"/>
    </row>
    <row r="18" spans="1:255" ht="14.1" customHeight="1" x14ac:dyDescent="0.2">
      <c r="A18" s="256" t="s">
        <v>228</v>
      </c>
      <c r="B18" s="257"/>
      <c r="C18" s="258"/>
      <c r="D18" s="259">
        <v>6.3577203006092793</v>
      </c>
      <c r="E18" s="261">
        <v>10727</v>
      </c>
      <c r="F18" s="261">
        <v>11110</v>
      </c>
      <c r="G18" s="261">
        <v>10892</v>
      </c>
      <c r="H18" s="261">
        <v>10698</v>
      </c>
      <c r="I18" s="261">
        <v>10703</v>
      </c>
      <c r="J18" s="260">
        <v>24</v>
      </c>
      <c r="K18" s="263">
        <v>0.22423619545921705</v>
      </c>
    </row>
    <row r="19" spans="1:255" ht="14.1" customHeight="1" x14ac:dyDescent="0.2">
      <c r="A19" s="256" t="s">
        <v>229</v>
      </c>
      <c r="B19" s="257"/>
      <c r="C19" s="258"/>
      <c r="D19" s="259">
        <v>12.048671202674189</v>
      </c>
      <c r="E19" s="261">
        <v>20329</v>
      </c>
      <c r="F19" s="261">
        <v>20811</v>
      </c>
      <c r="G19" s="261">
        <v>20272</v>
      </c>
      <c r="H19" s="261">
        <v>20413</v>
      </c>
      <c r="I19" s="261">
        <v>20616</v>
      </c>
      <c r="J19" s="260">
        <v>-287</v>
      </c>
      <c r="K19" s="263">
        <v>-1.3921226232052775</v>
      </c>
    </row>
    <row r="20" spans="1:255" ht="14.1" customHeight="1" x14ac:dyDescent="0.2">
      <c r="A20" s="256" t="s">
        <v>230</v>
      </c>
      <c r="B20" s="257"/>
      <c r="C20" s="258"/>
      <c r="D20" s="259">
        <v>1.8758445745714896</v>
      </c>
      <c r="E20" s="261">
        <v>3165</v>
      </c>
      <c r="F20" s="261">
        <v>3135</v>
      </c>
      <c r="G20" s="261">
        <v>3149</v>
      </c>
      <c r="H20" s="261">
        <v>3110</v>
      </c>
      <c r="I20" s="261">
        <v>3101</v>
      </c>
      <c r="J20" s="260">
        <v>64</v>
      </c>
      <c r="K20" s="263">
        <v>2.0638503708481135</v>
      </c>
    </row>
    <row r="21" spans="1:255" ht="14.1" customHeight="1" x14ac:dyDescent="0.2">
      <c r="A21" s="256" t="s">
        <v>231</v>
      </c>
      <c r="B21" s="257"/>
      <c r="C21" s="258"/>
      <c r="D21" s="259">
        <v>22.938645361655723</v>
      </c>
      <c r="E21" s="261">
        <v>38703</v>
      </c>
      <c r="F21" s="261">
        <v>39258</v>
      </c>
      <c r="G21" s="261">
        <v>38706</v>
      </c>
      <c r="H21" s="261">
        <v>38998</v>
      </c>
      <c r="I21" s="261">
        <v>39261</v>
      </c>
      <c r="J21" s="260">
        <v>-558</v>
      </c>
      <c r="K21" s="263">
        <v>-1.4212577366852601</v>
      </c>
    </row>
    <row r="22" spans="1:255" ht="14.1" customHeight="1" x14ac:dyDescent="0.2">
      <c r="A22" s="256" t="s">
        <v>232</v>
      </c>
      <c r="B22" s="257"/>
      <c r="C22" s="258"/>
      <c r="D22" s="259">
        <v>5.2932599985775584</v>
      </c>
      <c r="E22" s="261">
        <v>8931</v>
      </c>
      <c r="F22" s="261">
        <v>8994</v>
      </c>
      <c r="G22" s="261">
        <v>8824</v>
      </c>
      <c r="H22" s="261">
        <v>8810</v>
      </c>
      <c r="I22" s="261">
        <v>8733</v>
      </c>
      <c r="J22" s="260">
        <v>198</v>
      </c>
      <c r="K22" s="263">
        <v>2.2672621092408107</v>
      </c>
    </row>
    <row r="23" spans="1:255" ht="18" customHeight="1" x14ac:dyDescent="0.2">
      <c r="A23" s="252" t="s">
        <v>233</v>
      </c>
      <c r="B23" s="253"/>
      <c r="C23" s="253"/>
      <c r="D23" s="254"/>
      <c r="E23" s="267"/>
      <c r="F23" s="267"/>
      <c r="G23" s="267"/>
      <c r="H23" s="267"/>
      <c r="I23" s="267"/>
      <c r="J23" s="254"/>
      <c r="K23" s="255"/>
    </row>
    <row r="24" spans="1:255" ht="13.5" customHeight="1" x14ac:dyDescent="0.2">
      <c r="A24" s="256">
        <v>11</v>
      </c>
      <c r="B24" s="257" t="s">
        <v>234</v>
      </c>
      <c r="C24" s="258"/>
      <c r="D24" s="259">
        <v>0.95185035916644933</v>
      </c>
      <c r="E24" s="260">
        <v>1606</v>
      </c>
      <c r="F24" s="261">
        <v>1741</v>
      </c>
      <c r="G24" s="261">
        <v>1686</v>
      </c>
      <c r="H24" s="261">
        <v>1602</v>
      </c>
      <c r="I24" s="262">
        <v>1556</v>
      </c>
      <c r="J24" s="260">
        <v>50</v>
      </c>
      <c r="K24" s="263">
        <v>3.2133676092544987</v>
      </c>
    </row>
    <row r="25" spans="1:255" ht="13.5" customHeight="1" x14ac:dyDescent="0.2">
      <c r="A25" s="256" t="s">
        <v>235</v>
      </c>
      <c r="B25" s="257" t="s">
        <v>236</v>
      </c>
      <c r="C25" s="258"/>
      <c r="D25" s="259">
        <v>0.65195230079893796</v>
      </c>
      <c r="E25" s="260">
        <v>1100</v>
      </c>
      <c r="F25" s="261">
        <v>1233</v>
      </c>
      <c r="G25" s="261">
        <v>1177</v>
      </c>
      <c r="H25" s="261">
        <v>1113</v>
      </c>
      <c r="I25" s="262">
        <v>1074</v>
      </c>
      <c r="J25" s="260">
        <v>26</v>
      </c>
      <c r="K25" s="263">
        <v>2.4208566108007448</v>
      </c>
    </row>
    <row r="26" spans="1:255" ht="13.5" customHeight="1" x14ac:dyDescent="0.2">
      <c r="A26" s="256">
        <v>12</v>
      </c>
      <c r="B26" s="257" t="s">
        <v>237</v>
      </c>
      <c r="C26" s="258"/>
      <c r="D26" s="259">
        <v>0.67625234110144383</v>
      </c>
      <c r="E26" s="260">
        <v>1141</v>
      </c>
      <c r="F26" s="261">
        <v>1217</v>
      </c>
      <c r="G26" s="261">
        <v>1233</v>
      </c>
      <c r="H26" s="261">
        <v>1192</v>
      </c>
      <c r="I26" s="262">
        <v>1132</v>
      </c>
      <c r="J26" s="260">
        <v>9</v>
      </c>
      <c r="K26" s="263">
        <v>0.79505300353356889</v>
      </c>
    </row>
    <row r="27" spans="1:255" ht="13.5" customHeight="1" x14ac:dyDescent="0.2">
      <c r="A27" s="256">
        <v>21</v>
      </c>
      <c r="B27" s="257" t="s">
        <v>238</v>
      </c>
      <c r="C27" s="258"/>
      <c r="D27" s="259">
        <v>0.4142860529622342</v>
      </c>
      <c r="E27" s="260">
        <v>699</v>
      </c>
      <c r="F27" s="261">
        <v>755</v>
      </c>
      <c r="G27" s="261">
        <v>768</v>
      </c>
      <c r="H27" s="261">
        <v>748</v>
      </c>
      <c r="I27" s="262">
        <v>752</v>
      </c>
      <c r="J27" s="260">
        <v>-53</v>
      </c>
      <c r="K27" s="263">
        <v>-7.0478723404255321</v>
      </c>
    </row>
    <row r="28" spans="1:255" ht="13.5" customHeight="1" x14ac:dyDescent="0.2">
      <c r="A28" s="256">
        <v>22</v>
      </c>
      <c r="B28" s="257" t="s">
        <v>239</v>
      </c>
      <c r="C28" s="258"/>
      <c r="D28" s="259">
        <v>4.3544486854270881</v>
      </c>
      <c r="E28" s="260">
        <v>7347</v>
      </c>
      <c r="F28" s="261">
        <v>7552</v>
      </c>
      <c r="G28" s="261">
        <v>7607</v>
      </c>
      <c r="H28" s="261">
        <v>7680</v>
      </c>
      <c r="I28" s="262">
        <v>7750</v>
      </c>
      <c r="J28" s="260">
        <v>-403</v>
      </c>
      <c r="K28" s="263">
        <v>-5.2</v>
      </c>
    </row>
    <row r="29" spans="1:255" ht="13.5" customHeight="1" x14ac:dyDescent="0.2">
      <c r="A29" s="256">
        <v>23</v>
      </c>
      <c r="B29" s="257" t="s">
        <v>240</v>
      </c>
      <c r="C29" s="258"/>
      <c r="D29" s="259">
        <v>0.75982077238567125</v>
      </c>
      <c r="E29" s="260">
        <v>1282</v>
      </c>
      <c r="F29" s="261">
        <v>1306</v>
      </c>
      <c r="G29" s="261">
        <v>1249</v>
      </c>
      <c r="H29" s="261">
        <v>1258</v>
      </c>
      <c r="I29" s="262">
        <v>1268</v>
      </c>
      <c r="J29" s="260">
        <v>14</v>
      </c>
      <c r="K29" s="263">
        <v>1.1041009463722398</v>
      </c>
    </row>
    <row r="30" spans="1:255" ht="13.5" customHeight="1" x14ac:dyDescent="0.2">
      <c r="A30" s="256">
        <v>24</v>
      </c>
      <c r="B30" s="257" t="s">
        <v>241</v>
      </c>
      <c r="C30" s="258"/>
      <c r="D30" s="259">
        <v>4.592707617173609</v>
      </c>
      <c r="E30" s="260">
        <v>7749</v>
      </c>
      <c r="F30" s="261">
        <v>7896</v>
      </c>
      <c r="G30" s="261">
        <v>7849</v>
      </c>
      <c r="H30" s="261">
        <v>7888</v>
      </c>
      <c r="I30" s="262">
        <v>7964</v>
      </c>
      <c r="J30" s="260">
        <v>-215</v>
      </c>
      <c r="K30" s="263">
        <v>-2.6996484178804621</v>
      </c>
    </row>
    <row r="31" spans="1:255" ht="13.5" customHeight="1" x14ac:dyDescent="0.2">
      <c r="A31" s="256">
        <v>25</v>
      </c>
      <c r="B31" s="257" t="s">
        <v>242</v>
      </c>
      <c r="C31" s="258"/>
      <c r="D31" s="259">
        <v>6.5384888931035299</v>
      </c>
      <c r="E31" s="260">
        <v>11032</v>
      </c>
      <c r="F31" s="261">
        <v>11223</v>
      </c>
      <c r="G31" s="261">
        <v>11109</v>
      </c>
      <c r="H31" s="261">
        <v>11205</v>
      </c>
      <c r="I31" s="262">
        <v>11353</v>
      </c>
      <c r="J31" s="260">
        <v>-321</v>
      </c>
      <c r="K31" s="263">
        <v>-2.8274464899145602</v>
      </c>
    </row>
    <row r="32" spans="1:255" ht="13.5" customHeight="1" x14ac:dyDescent="0.2">
      <c r="A32" s="256">
        <v>26</v>
      </c>
      <c r="B32" s="257" t="s">
        <v>243</v>
      </c>
      <c r="C32" s="258"/>
      <c r="D32" s="259">
        <v>2.8069509968943365</v>
      </c>
      <c r="E32" s="260">
        <v>4736</v>
      </c>
      <c r="F32" s="261">
        <v>4799</v>
      </c>
      <c r="G32" s="261">
        <v>4674</v>
      </c>
      <c r="H32" s="261">
        <v>4732</v>
      </c>
      <c r="I32" s="262">
        <v>4781</v>
      </c>
      <c r="J32" s="260">
        <v>-45</v>
      </c>
      <c r="K32" s="263">
        <v>-0.94122568500313741</v>
      </c>
    </row>
    <row r="33" spans="1:11" ht="13.5" customHeight="1" x14ac:dyDescent="0.2">
      <c r="A33" s="256">
        <v>27</v>
      </c>
      <c r="B33" s="257" t="s">
        <v>244</v>
      </c>
      <c r="C33" s="258"/>
      <c r="D33" s="259">
        <v>3.1702662336122898</v>
      </c>
      <c r="E33" s="260">
        <v>5349</v>
      </c>
      <c r="F33" s="261">
        <v>5403</v>
      </c>
      <c r="G33" s="261">
        <v>5370</v>
      </c>
      <c r="H33" s="261">
        <v>5400</v>
      </c>
      <c r="I33" s="262">
        <v>5429</v>
      </c>
      <c r="J33" s="260">
        <v>-80</v>
      </c>
      <c r="K33" s="263">
        <v>-1.4735678762202984</v>
      </c>
    </row>
    <row r="34" spans="1:11" ht="13.5" customHeight="1" x14ac:dyDescent="0.2">
      <c r="A34" s="256">
        <v>28</v>
      </c>
      <c r="B34" s="257" t="s">
        <v>245</v>
      </c>
      <c r="C34" s="258"/>
      <c r="D34" s="259">
        <v>0.24181503520542424</v>
      </c>
      <c r="E34" s="260">
        <v>408</v>
      </c>
      <c r="F34" s="261">
        <v>422</v>
      </c>
      <c r="G34" s="261">
        <v>428</v>
      </c>
      <c r="H34" s="261">
        <v>427</v>
      </c>
      <c r="I34" s="262">
        <v>419</v>
      </c>
      <c r="J34" s="260">
        <v>-11</v>
      </c>
      <c r="K34" s="263">
        <v>-2.6252983293556085</v>
      </c>
    </row>
    <row r="35" spans="1:11" ht="13.5" customHeight="1" x14ac:dyDescent="0.2">
      <c r="A35" s="256">
        <v>29</v>
      </c>
      <c r="B35" s="257" t="s">
        <v>246</v>
      </c>
      <c r="C35" s="258"/>
      <c r="D35" s="259">
        <v>3.1252222564661816</v>
      </c>
      <c r="E35" s="260">
        <v>5273</v>
      </c>
      <c r="F35" s="261">
        <v>5355</v>
      </c>
      <c r="G35" s="261">
        <v>5429</v>
      </c>
      <c r="H35" s="261">
        <v>5322</v>
      </c>
      <c r="I35" s="262">
        <v>5252</v>
      </c>
      <c r="J35" s="260">
        <v>21</v>
      </c>
      <c r="K35" s="263">
        <v>0.39984767707539987</v>
      </c>
    </row>
    <row r="36" spans="1:11" ht="13.5" customHeight="1" x14ac:dyDescent="0.2">
      <c r="A36" s="256" t="s">
        <v>247</v>
      </c>
      <c r="B36" s="257" t="s">
        <v>248</v>
      </c>
      <c r="C36" s="258"/>
      <c r="D36" s="259">
        <v>1.6873710912496147</v>
      </c>
      <c r="E36" s="260">
        <v>2847</v>
      </c>
      <c r="F36" s="261">
        <v>2894</v>
      </c>
      <c r="G36" s="261">
        <v>2886</v>
      </c>
      <c r="H36" s="261">
        <v>2870</v>
      </c>
      <c r="I36" s="262">
        <v>2802</v>
      </c>
      <c r="J36" s="260">
        <v>45</v>
      </c>
      <c r="K36" s="263">
        <v>1.6059957173447537</v>
      </c>
    </row>
    <row r="37" spans="1:11" ht="13.5" customHeight="1" x14ac:dyDescent="0.2">
      <c r="A37" s="256" t="s">
        <v>249</v>
      </c>
      <c r="B37" s="257" t="s">
        <v>250</v>
      </c>
      <c r="C37" s="258"/>
      <c r="D37" s="259">
        <v>1.3637656764894146</v>
      </c>
      <c r="E37" s="260">
        <v>2301</v>
      </c>
      <c r="F37" s="261">
        <v>2333</v>
      </c>
      <c r="G37" s="261">
        <v>2413</v>
      </c>
      <c r="H37" s="261">
        <v>2325</v>
      </c>
      <c r="I37" s="262">
        <v>2323</v>
      </c>
      <c r="J37" s="260">
        <v>-22</v>
      </c>
      <c r="K37" s="263">
        <v>-0.94705122686181664</v>
      </c>
    </row>
    <row r="38" spans="1:11" ht="13.5" customHeight="1" x14ac:dyDescent="0.2">
      <c r="A38" s="256">
        <v>31</v>
      </c>
      <c r="B38" s="257" t="s">
        <v>251</v>
      </c>
      <c r="C38" s="258"/>
      <c r="D38" s="259">
        <v>0.61283516275100158</v>
      </c>
      <c r="E38" s="260">
        <v>1034</v>
      </c>
      <c r="F38" s="261">
        <v>1032</v>
      </c>
      <c r="G38" s="261">
        <v>1039</v>
      </c>
      <c r="H38" s="261">
        <v>1042</v>
      </c>
      <c r="I38" s="262">
        <v>1036</v>
      </c>
      <c r="J38" s="260">
        <v>-2</v>
      </c>
      <c r="K38" s="263">
        <v>-0.19305019305019305</v>
      </c>
    </row>
    <row r="39" spans="1:11" ht="13.5" customHeight="1" x14ac:dyDescent="0.2">
      <c r="A39" s="256">
        <v>32</v>
      </c>
      <c r="B39" s="257" t="s">
        <v>252</v>
      </c>
      <c r="C39" s="258"/>
      <c r="D39" s="259">
        <v>1.9943813565349329</v>
      </c>
      <c r="E39" s="260">
        <v>3365</v>
      </c>
      <c r="F39" s="261">
        <v>3578</v>
      </c>
      <c r="G39" s="261">
        <v>3497</v>
      </c>
      <c r="H39" s="261">
        <v>3385</v>
      </c>
      <c r="I39" s="262">
        <v>3390</v>
      </c>
      <c r="J39" s="260">
        <v>-25</v>
      </c>
      <c r="K39" s="263">
        <v>-0.73746312684365778</v>
      </c>
    </row>
    <row r="40" spans="1:11" ht="13.5" customHeight="1" x14ac:dyDescent="0.2">
      <c r="A40" s="256">
        <v>33</v>
      </c>
      <c r="B40" s="257" t="s">
        <v>253</v>
      </c>
      <c r="C40" s="258"/>
      <c r="D40" s="259">
        <v>1.597875820867215</v>
      </c>
      <c r="E40" s="260">
        <v>2696</v>
      </c>
      <c r="F40" s="261">
        <v>2840</v>
      </c>
      <c r="G40" s="261">
        <v>2800</v>
      </c>
      <c r="H40" s="261">
        <v>2696</v>
      </c>
      <c r="I40" s="262">
        <v>2678</v>
      </c>
      <c r="J40" s="260">
        <v>18</v>
      </c>
      <c r="K40" s="263">
        <v>0.67214339058999251</v>
      </c>
    </row>
    <row r="41" spans="1:11" ht="13.5" customHeight="1" x14ac:dyDescent="0.2">
      <c r="A41" s="256">
        <v>34</v>
      </c>
      <c r="B41" s="257" t="s">
        <v>254</v>
      </c>
      <c r="C41" s="258"/>
      <c r="D41" s="259">
        <v>2.5360944501078686</v>
      </c>
      <c r="E41" s="260">
        <v>4279</v>
      </c>
      <c r="F41" s="261">
        <v>4268</v>
      </c>
      <c r="G41" s="261">
        <v>4205</v>
      </c>
      <c r="H41" s="261">
        <v>4244</v>
      </c>
      <c r="I41" s="262">
        <v>4259</v>
      </c>
      <c r="J41" s="260">
        <v>20</v>
      </c>
      <c r="K41" s="263">
        <v>0.46959380136182205</v>
      </c>
    </row>
    <row r="42" spans="1:11" ht="13.5" customHeight="1" x14ac:dyDescent="0.2">
      <c r="A42" s="256">
        <v>41</v>
      </c>
      <c r="B42" s="257" t="s">
        <v>255</v>
      </c>
      <c r="C42" s="258"/>
      <c r="D42" s="259">
        <v>0.80486474953177967</v>
      </c>
      <c r="E42" s="260">
        <v>1358</v>
      </c>
      <c r="F42" s="261">
        <v>1360</v>
      </c>
      <c r="G42" s="261">
        <v>1346</v>
      </c>
      <c r="H42" s="261">
        <v>1368</v>
      </c>
      <c r="I42" s="262">
        <v>1377</v>
      </c>
      <c r="J42" s="260">
        <v>-19</v>
      </c>
      <c r="K42" s="263">
        <v>-1.3798111837327525</v>
      </c>
    </row>
    <row r="43" spans="1:11" ht="13.5" customHeight="1" x14ac:dyDescent="0.2">
      <c r="A43" s="256">
        <v>42</v>
      </c>
      <c r="B43" s="257" t="s">
        <v>256</v>
      </c>
      <c r="C43" s="258"/>
      <c r="D43" s="259">
        <v>0.28389559280244658</v>
      </c>
      <c r="E43" s="260">
        <v>479</v>
      </c>
      <c r="F43" s="261">
        <v>486</v>
      </c>
      <c r="G43" s="261">
        <v>467</v>
      </c>
      <c r="H43" s="261">
        <v>444</v>
      </c>
      <c r="I43" s="262">
        <v>451</v>
      </c>
      <c r="J43" s="260">
        <v>28</v>
      </c>
      <c r="K43" s="263">
        <v>6.2084257206208422</v>
      </c>
    </row>
    <row r="44" spans="1:11" ht="13.5" customHeight="1" x14ac:dyDescent="0.2">
      <c r="A44" s="256">
        <v>43</v>
      </c>
      <c r="B44" s="257" t="s">
        <v>257</v>
      </c>
      <c r="C44" s="258"/>
      <c r="D44" s="259">
        <v>1.2339679002394444</v>
      </c>
      <c r="E44" s="260">
        <v>2082</v>
      </c>
      <c r="F44" s="261">
        <v>2107</v>
      </c>
      <c r="G44" s="261">
        <v>2042</v>
      </c>
      <c r="H44" s="261">
        <v>2034</v>
      </c>
      <c r="I44" s="262">
        <v>2003</v>
      </c>
      <c r="J44" s="260">
        <v>79</v>
      </c>
      <c r="K44" s="263">
        <v>3.944083874188717</v>
      </c>
    </row>
    <row r="45" spans="1:11" ht="13.5" customHeight="1" x14ac:dyDescent="0.2">
      <c r="A45" s="256">
        <v>51</v>
      </c>
      <c r="B45" s="257" t="s">
        <v>258</v>
      </c>
      <c r="C45" s="258"/>
      <c r="D45" s="259">
        <v>6.5669377207747566</v>
      </c>
      <c r="E45" s="260">
        <v>11080</v>
      </c>
      <c r="F45" s="261">
        <v>11416</v>
      </c>
      <c r="G45" s="261">
        <v>11398</v>
      </c>
      <c r="H45" s="261">
        <v>11489</v>
      </c>
      <c r="I45" s="262">
        <v>11441</v>
      </c>
      <c r="J45" s="260">
        <v>-361</v>
      </c>
      <c r="K45" s="263">
        <v>-3.1553185910322523</v>
      </c>
    </row>
    <row r="46" spans="1:11" ht="13.5" customHeight="1" x14ac:dyDescent="0.2">
      <c r="A46" s="256" t="s">
        <v>259</v>
      </c>
      <c r="B46" s="257" t="s">
        <v>260</v>
      </c>
      <c r="C46" s="258"/>
      <c r="D46" s="259">
        <v>5.5730068040112846</v>
      </c>
      <c r="E46" s="260">
        <v>9403</v>
      </c>
      <c r="F46" s="261">
        <v>9702</v>
      </c>
      <c r="G46" s="261">
        <v>9714</v>
      </c>
      <c r="H46" s="261">
        <v>9814</v>
      </c>
      <c r="I46" s="262">
        <v>9755</v>
      </c>
      <c r="J46" s="260">
        <v>-352</v>
      </c>
      <c r="K46" s="263">
        <v>-3.6084059456688879</v>
      </c>
    </row>
    <row r="47" spans="1:11" ht="13.5" customHeight="1" x14ac:dyDescent="0.2">
      <c r="A47" s="256"/>
      <c r="B47" s="257" t="s">
        <v>261</v>
      </c>
      <c r="C47" s="258"/>
      <c r="D47" s="259">
        <v>4.992176572390413</v>
      </c>
      <c r="E47" s="260">
        <v>8423</v>
      </c>
      <c r="F47" s="261">
        <v>8763</v>
      </c>
      <c r="G47" s="261">
        <v>8802</v>
      </c>
      <c r="H47" s="261">
        <v>8881</v>
      </c>
      <c r="I47" s="262">
        <v>8803</v>
      </c>
      <c r="J47" s="260">
        <v>-380</v>
      </c>
      <c r="K47" s="263">
        <v>-4.3167102124275818</v>
      </c>
    </row>
    <row r="48" spans="1:11" ht="13.5" customHeight="1" x14ac:dyDescent="0.2">
      <c r="A48" s="256">
        <v>52</v>
      </c>
      <c r="B48" s="257" t="s">
        <v>262</v>
      </c>
      <c r="C48" s="258"/>
      <c r="D48" s="259">
        <v>4.176643512481923</v>
      </c>
      <c r="E48" s="260">
        <v>7047</v>
      </c>
      <c r="F48" s="261">
        <v>7163</v>
      </c>
      <c r="G48" s="261">
        <v>7033</v>
      </c>
      <c r="H48" s="261">
        <v>7044</v>
      </c>
      <c r="I48" s="262">
        <v>7178</v>
      </c>
      <c r="J48" s="260">
        <v>-131</v>
      </c>
      <c r="K48" s="263">
        <v>-1.8250208971858457</v>
      </c>
    </row>
    <row r="49" spans="1:11" ht="13.5" customHeight="1" x14ac:dyDescent="0.2">
      <c r="A49" s="256" t="s">
        <v>263</v>
      </c>
      <c r="B49" s="257" t="s">
        <v>264</v>
      </c>
      <c r="C49" s="258"/>
      <c r="D49" s="259">
        <v>3.3830397572366704</v>
      </c>
      <c r="E49" s="260">
        <v>5708</v>
      </c>
      <c r="F49" s="261">
        <v>5800</v>
      </c>
      <c r="G49" s="261">
        <v>5715</v>
      </c>
      <c r="H49" s="261">
        <v>5734</v>
      </c>
      <c r="I49" s="262">
        <v>5866</v>
      </c>
      <c r="J49" s="260">
        <v>-158</v>
      </c>
      <c r="K49" s="263">
        <v>-2.6934878963518583</v>
      </c>
    </row>
    <row r="50" spans="1:11" ht="13.5" customHeight="1" x14ac:dyDescent="0.2">
      <c r="A50" s="256">
        <v>53</v>
      </c>
      <c r="B50" s="257" t="s">
        <v>265</v>
      </c>
      <c r="C50" s="258"/>
      <c r="D50" s="259">
        <v>0.61639126620990492</v>
      </c>
      <c r="E50" s="260">
        <v>1040</v>
      </c>
      <c r="F50" s="261">
        <v>1081</v>
      </c>
      <c r="G50" s="261">
        <v>1120</v>
      </c>
      <c r="H50" s="261">
        <v>1139</v>
      </c>
      <c r="I50" s="262">
        <v>1133</v>
      </c>
      <c r="J50" s="260">
        <v>-93</v>
      </c>
      <c r="K50" s="263">
        <v>-8.2082965578111207</v>
      </c>
    </row>
    <row r="51" spans="1:11" ht="13.5" customHeight="1" x14ac:dyDescent="0.2">
      <c r="A51" s="256" t="s">
        <v>266</v>
      </c>
      <c r="B51" s="257" t="s">
        <v>267</v>
      </c>
      <c r="C51" s="258"/>
      <c r="D51" s="259">
        <v>0.58438633507977522</v>
      </c>
      <c r="E51" s="260">
        <v>986</v>
      </c>
      <c r="F51" s="261">
        <v>1026</v>
      </c>
      <c r="G51" s="261">
        <v>1063</v>
      </c>
      <c r="H51" s="261">
        <v>1083</v>
      </c>
      <c r="I51" s="262">
        <v>1077</v>
      </c>
      <c r="J51" s="260">
        <v>-91</v>
      </c>
      <c r="K51" s="263">
        <v>-8.4493964716805934</v>
      </c>
    </row>
    <row r="52" spans="1:11" ht="13.5" customHeight="1" x14ac:dyDescent="0.2">
      <c r="A52" s="256">
        <v>54</v>
      </c>
      <c r="B52" s="257" t="s">
        <v>268</v>
      </c>
      <c r="C52" s="258"/>
      <c r="D52" s="259">
        <v>1.9274080747255873</v>
      </c>
      <c r="E52" s="260">
        <v>3252</v>
      </c>
      <c r="F52" s="261">
        <v>3299</v>
      </c>
      <c r="G52" s="261">
        <v>3302</v>
      </c>
      <c r="H52" s="261">
        <v>3254</v>
      </c>
      <c r="I52" s="262">
        <v>3224</v>
      </c>
      <c r="J52" s="260">
        <v>28</v>
      </c>
      <c r="K52" s="263">
        <v>0.86848635235732008</v>
      </c>
    </row>
    <row r="53" spans="1:11" ht="13.5" customHeight="1" x14ac:dyDescent="0.2">
      <c r="A53" s="256">
        <v>61</v>
      </c>
      <c r="B53" s="257" t="s">
        <v>269</v>
      </c>
      <c r="C53" s="258"/>
      <c r="D53" s="259">
        <v>3.0855124345084279</v>
      </c>
      <c r="E53" s="260">
        <v>5206</v>
      </c>
      <c r="F53" s="261">
        <v>5075</v>
      </c>
      <c r="G53" s="261">
        <v>4981</v>
      </c>
      <c r="H53" s="261">
        <v>4980</v>
      </c>
      <c r="I53" s="262">
        <v>5015</v>
      </c>
      <c r="J53" s="260">
        <v>191</v>
      </c>
      <c r="K53" s="263">
        <v>3.8085742771684945</v>
      </c>
    </row>
    <row r="54" spans="1:11" ht="13.5" customHeight="1" x14ac:dyDescent="0.2">
      <c r="A54" s="256">
        <v>62</v>
      </c>
      <c r="B54" s="257" t="s">
        <v>270</v>
      </c>
      <c r="C54" s="258"/>
      <c r="D54" s="259">
        <v>6.0921979090111664</v>
      </c>
      <c r="E54" s="260">
        <v>10279</v>
      </c>
      <c r="F54" s="261">
        <v>10286</v>
      </c>
      <c r="G54" s="261">
        <v>10193</v>
      </c>
      <c r="H54" s="261">
        <v>10210</v>
      </c>
      <c r="I54" s="262">
        <v>10314</v>
      </c>
      <c r="J54" s="260">
        <v>-35</v>
      </c>
      <c r="K54" s="263">
        <v>-0.33934458018227653</v>
      </c>
    </row>
    <row r="55" spans="1:11" ht="13.5" customHeight="1" x14ac:dyDescent="0.2">
      <c r="A55" s="256">
        <v>63</v>
      </c>
      <c r="B55" s="257" t="s">
        <v>271</v>
      </c>
      <c r="C55" s="258"/>
      <c r="D55" s="259">
        <v>1.9973447760840188</v>
      </c>
      <c r="E55" s="260">
        <v>3370</v>
      </c>
      <c r="F55" s="261">
        <v>3455</v>
      </c>
      <c r="G55" s="261">
        <v>3444</v>
      </c>
      <c r="H55" s="261">
        <v>3233</v>
      </c>
      <c r="I55" s="262">
        <v>3192</v>
      </c>
      <c r="J55" s="260">
        <v>178</v>
      </c>
      <c r="K55" s="263">
        <v>5.5764411027568919</v>
      </c>
    </row>
    <row r="56" spans="1:11" ht="13.5" customHeight="1" x14ac:dyDescent="0.2">
      <c r="A56" s="256" t="s">
        <v>272</v>
      </c>
      <c r="B56" s="257" t="s">
        <v>273</v>
      </c>
      <c r="C56" s="258"/>
      <c r="D56" s="259">
        <v>0.5061520589839027</v>
      </c>
      <c r="E56" s="260">
        <v>854</v>
      </c>
      <c r="F56" s="261">
        <v>907</v>
      </c>
      <c r="G56" s="261">
        <v>905</v>
      </c>
      <c r="H56" s="261">
        <v>878</v>
      </c>
      <c r="I56" s="262">
        <v>881</v>
      </c>
      <c r="J56" s="260">
        <v>-27</v>
      </c>
      <c r="K56" s="263">
        <v>-3.0646992054483539</v>
      </c>
    </row>
    <row r="57" spans="1:11" ht="13.5" customHeight="1" x14ac:dyDescent="0.2">
      <c r="A57" s="256" t="s">
        <v>274</v>
      </c>
      <c r="B57" s="257" t="s">
        <v>275</v>
      </c>
      <c r="C57" s="258"/>
      <c r="D57" s="259">
        <v>1.2985704464095209</v>
      </c>
      <c r="E57" s="260">
        <v>2191</v>
      </c>
      <c r="F57" s="261">
        <v>2213</v>
      </c>
      <c r="G57" s="261">
        <v>2217</v>
      </c>
      <c r="H57" s="261">
        <v>2032</v>
      </c>
      <c r="I57" s="262">
        <v>1990</v>
      </c>
      <c r="J57" s="260">
        <v>201</v>
      </c>
      <c r="K57" s="263">
        <v>10.100502512562814</v>
      </c>
    </row>
    <row r="58" spans="1:11" ht="13.5" customHeight="1" x14ac:dyDescent="0.2">
      <c r="A58" s="256">
        <v>71</v>
      </c>
      <c r="B58" s="257" t="s">
        <v>276</v>
      </c>
      <c r="C58" s="258"/>
      <c r="D58" s="259">
        <v>10.914866883193856</v>
      </c>
      <c r="E58" s="260">
        <v>18416</v>
      </c>
      <c r="F58" s="261">
        <v>18496</v>
      </c>
      <c r="G58" s="261">
        <v>18404</v>
      </c>
      <c r="H58" s="261">
        <v>18422</v>
      </c>
      <c r="I58" s="262">
        <v>18550</v>
      </c>
      <c r="J58" s="260">
        <v>-134</v>
      </c>
      <c r="K58" s="263">
        <v>-0.72237196765498657</v>
      </c>
    </row>
    <row r="59" spans="1:11" ht="13.5" customHeight="1" x14ac:dyDescent="0.2">
      <c r="A59" s="256" t="s">
        <v>277</v>
      </c>
      <c r="B59" s="257" t="s">
        <v>278</v>
      </c>
      <c r="C59" s="258"/>
      <c r="D59" s="259">
        <v>3.9413480002844881</v>
      </c>
      <c r="E59" s="260">
        <v>6650</v>
      </c>
      <c r="F59" s="261">
        <v>6666</v>
      </c>
      <c r="G59" s="261">
        <v>6578</v>
      </c>
      <c r="H59" s="261">
        <v>6621</v>
      </c>
      <c r="I59" s="262">
        <v>6722</v>
      </c>
      <c r="J59" s="260">
        <v>-72</v>
      </c>
      <c r="K59" s="263">
        <v>-1.0711097887533472</v>
      </c>
    </row>
    <row r="60" spans="1:11" ht="13.5" customHeight="1" x14ac:dyDescent="0.2">
      <c r="A60" s="256" t="s">
        <v>279</v>
      </c>
      <c r="B60" s="257" t="s">
        <v>280</v>
      </c>
      <c r="C60" s="258"/>
      <c r="D60" s="259">
        <v>5.840899931248666</v>
      </c>
      <c r="E60" s="260">
        <v>9855</v>
      </c>
      <c r="F60" s="261">
        <v>9932</v>
      </c>
      <c r="G60" s="261">
        <v>9928</v>
      </c>
      <c r="H60" s="261">
        <v>9909</v>
      </c>
      <c r="I60" s="262">
        <v>9948</v>
      </c>
      <c r="J60" s="260">
        <v>-93</v>
      </c>
      <c r="K60" s="263">
        <v>-0.93486127864897461</v>
      </c>
    </row>
    <row r="61" spans="1:11" ht="13.5" customHeight="1" x14ac:dyDescent="0.2">
      <c r="A61" s="256">
        <v>72</v>
      </c>
      <c r="B61" s="257" t="s">
        <v>281</v>
      </c>
      <c r="C61" s="258"/>
      <c r="D61" s="259">
        <v>3.2348687797823663</v>
      </c>
      <c r="E61" s="260">
        <v>5458</v>
      </c>
      <c r="F61" s="261">
        <v>5501</v>
      </c>
      <c r="G61" s="261">
        <v>5395</v>
      </c>
      <c r="H61" s="261">
        <v>5414</v>
      </c>
      <c r="I61" s="262">
        <v>5448</v>
      </c>
      <c r="J61" s="260">
        <v>10</v>
      </c>
      <c r="K61" s="263">
        <v>0.18355359765051396</v>
      </c>
    </row>
    <row r="62" spans="1:11" ht="13.5" customHeight="1" x14ac:dyDescent="0.2">
      <c r="A62" s="256" t="s">
        <v>282</v>
      </c>
      <c r="B62" s="257" t="s">
        <v>283</v>
      </c>
      <c r="C62" s="258"/>
      <c r="D62" s="259">
        <v>1.5350513264265901</v>
      </c>
      <c r="E62" s="260">
        <v>2590</v>
      </c>
      <c r="F62" s="261">
        <v>2614</v>
      </c>
      <c r="G62" s="261">
        <v>2553</v>
      </c>
      <c r="H62" s="261">
        <v>2571</v>
      </c>
      <c r="I62" s="262">
        <v>2593</v>
      </c>
      <c r="J62" s="260">
        <v>-3</v>
      </c>
      <c r="K62" s="263">
        <v>-0.11569610489780177</v>
      </c>
    </row>
    <row r="63" spans="1:11" ht="13.5" customHeight="1" x14ac:dyDescent="0.2">
      <c r="A63" s="256" t="s">
        <v>284</v>
      </c>
      <c r="B63" s="257" t="s">
        <v>285</v>
      </c>
      <c r="C63" s="258"/>
      <c r="D63" s="259">
        <v>1.123728693013442</v>
      </c>
      <c r="E63" s="260">
        <v>1896</v>
      </c>
      <c r="F63" s="261">
        <v>1920</v>
      </c>
      <c r="G63" s="261">
        <v>1901</v>
      </c>
      <c r="H63" s="261">
        <v>1901</v>
      </c>
      <c r="I63" s="262">
        <v>1903</v>
      </c>
      <c r="J63" s="260">
        <v>-7</v>
      </c>
      <c r="K63" s="263">
        <v>-0.36784025223331579</v>
      </c>
    </row>
    <row r="64" spans="1:11" ht="13.5" customHeight="1" x14ac:dyDescent="0.2">
      <c r="A64" s="256">
        <v>73</v>
      </c>
      <c r="B64" s="257" t="s">
        <v>286</v>
      </c>
      <c r="C64" s="258"/>
      <c r="D64" s="259">
        <v>3.2224224176762051</v>
      </c>
      <c r="E64" s="260">
        <v>5437</v>
      </c>
      <c r="F64" s="261">
        <v>5415</v>
      </c>
      <c r="G64" s="261">
        <v>5263</v>
      </c>
      <c r="H64" s="261">
        <v>5242</v>
      </c>
      <c r="I64" s="262">
        <v>5243</v>
      </c>
      <c r="J64" s="260">
        <v>194</v>
      </c>
      <c r="K64" s="263">
        <v>3.7001716574480259</v>
      </c>
    </row>
    <row r="65" spans="1:11" ht="13.5" customHeight="1" x14ac:dyDescent="0.2">
      <c r="A65" s="256" t="s">
        <v>287</v>
      </c>
      <c r="B65" s="257" t="s">
        <v>288</v>
      </c>
      <c r="C65" s="258"/>
      <c r="D65" s="259">
        <v>2.8887413764491123</v>
      </c>
      <c r="E65" s="260">
        <v>4874</v>
      </c>
      <c r="F65" s="261">
        <v>4847</v>
      </c>
      <c r="G65" s="261">
        <v>4706</v>
      </c>
      <c r="H65" s="261">
        <v>4684</v>
      </c>
      <c r="I65" s="262">
        <v>4682</v>
      </c>
      <c r="J65" s="260">
        <v>192</v>
      </c>
      <c r="K65" s="263">
        <v>4.1008116189662536</v>
      </c>
    </row>
    <row r="66" spans="1:11" ht="13.5" customHeight="1" x14ac:dyDescent="0.2">
      <c r="A66" s="256">
        <v>81</v>
      </c>
      <c r="B66" s="257" t="s">
        <v>289</v>
      </c>
      <c r="C66" s="258"/>
      <c r="D66" s="259">
        <v>8.2377136625494884</v>
      </c>
      <c r="E66" s="260">
        <v>13899</v>
      </c>
      <c r="F66" s="261">
        <v>13933</v>
      </c>
      <c r="G66" s="261">
        <v>13644</v>
      </c>
      <c r="H66" s="261">
        <v>13620</v>
      </c>
      <c r="I66" s="262">
        <v>13598</v>
      </c>
      <c r="J66" s="260">
        <v>301</v>
      </c>
      <c r="K66" s="263">
        <v>2.2135608177673189</v>
      </c>
    </row>
    <row r="67" spans="1:11" ht="13.5" customHeight="1" x14ac:dyDescent="0.2">
      <c r="A67" s="256" t="s">
        <v>290</v>
      </c>
      <c r="B67" s="257" t="s">
        <v>291</v>
      </c>
      <c r="C67" s="258"/>
      <c r="D67" s="259">
        <v>2.3825893174652095</v>
      </c>
      <c r="E67" s="260">
        <v>4020</v>
      </c>
      <c r="F67" s="261">
        <v>4049</v>
      </c>
      <c r="G67" s="261">
        <v>3925</v>
      </c>
      <c r="H67" s="261">
        <v>3935</v>
      </c>
      <c r="I67" s="262">
        <v>3945</v>
      </c>
      <c r="J67" s="260">
        <v>75</v>
      </c>
      <c r="K67" s="263">
        <v>1.9011406844106464</v>
      </c>
    </row>
    <row r="68" spans="1:11" ht="13.5" customHeight="1" x14ac:dyDescent="0.2">
      <c r="A68" s="256" t="s">
        <v>292</v>
      </c>
      <c r="B68" s="257" t="s">
        <v>293</v>
      </c>
      <c r="C68" s="268"/>
      <c r="D68" s="259">
        <v>3.4772764988976079</v>
      </c>
      <c r="E68" s="260">
        <v>5867</v>
      </c>
      <c r="F68" s="261">
        <v>5907</v>
      </c>
      <c r="G68" s="261">
        <v>5788</v>
      </c>
      <c r="H68" s="261">
        <v>5774</v>
      </c>
      <c r="I68" s="262">
        <v>5743</v>
      </c>
      <c r="J68" s="260">
        <v>124</v>
      </c>
      <c r="K68" s="263">
        <v>2.1591502698937837</v>
      </c>
    </row>
    <row r="69" spans="1:11" ht="13.5" customHeight="1" x14ac:dyDescent="0.2">
      <c r="A69" s="256" t="s">
        <v>294</v>
      </c>
      <c r="B69" s="257" t="s">
        <v>295</v>
      </c>
      <c r="C69" s="258"/>
      <c r="D69" s="259">
        <v>0.69936701358431519</v>
      </c>
      <c r="E69" s="260">
        <v>1180</v>
      </c>
      <c r="F69" s="261">
        <v>1175</v>
      </c>
      <c r="G69" s="261">
        <v>1177</v>
      </c>
      <c r="H69" s="261">
        <v>1166</v>
      </c>
      <c r="I69" s="262">
        <v>1141</v>
      </c>
      <c r="J69" s="260">
        <v>39</v>
      </c>
      <c r="K69" s="263">
        <v>3.4180543382997373</v>
      </c>
    </row>
    <row r="70" spans="1:11" ht="13.5" customHeight="1" x14ac:dyDescent="0.2">
      <c r="A70" s="256" t="s">
        <v>296</v>
      </c>
      <c r="B70" s="257" t="s">
        <v>297</v>
      </c>
      <c r="C70" s="258"/>
      <c r="D70" s="259">
        <v>0.84338920366989878</v>
      </c>
      <c r="E70" s="260">
        <v>1423</v>
      </c>
      <c r="F70" s="261">
        <v>1400</v>
      </c>
      <c r="G70" s="261">
        <v>1390</v>
      </c>
      <c r="H70" s="261">
        <v>1387</v>
      </c>
      <c r="I70" s="262">
        <v>1391</v>
      </c>
      <c r="J70" s="260">
        <v>32</v>
      </c>
      <c r="K70" s="263">
        <v>2.3005032350826742</v>
      </c>
    </row>
    <row r="71" spans="1:11" ht="13.5" customHeight="1" x14ac:dyDescent="0.2">
      <c r="A71" s="256">
        <v>82</v>
      </c>
      <c r="B71" s="257" t="s">
        <v>298</v>
      </c>
      <c r="C71" s="258"/>
      <c r="D71" s="259">
        <v>3.0594343424764703</v>
      </c>
      <c r="E71" s="260">
        <v>5162</v>
      </c>
      <c r="F71" s="261">
        <v>5159</v>
      </c>
      <c r="G71" s="261">
        <v>5048</v>
      </c>
      <c r="H71" s="261">
        <v>5054</v>
      </c>
      <c r="I71" s="262">
        <v>5039</v>
      </c>
      <c r="J71" s="260">
        <v>123</v>
      </c>
      <c r="K71" s="263">
        <v>2.4409605080373091</v>
      </c>
    </row>
    <row r="72" spans="1:11" ht="13.5" customHeight="1" x14ac:dyDescent="0.2">
      <c r="A72" s="256" t="s">
        <v>299</v>
      </c>
      <c r="B72" s="269" t="s">
        <v>548</v>
      </c>
      <c r="C72" s="258"/>
      <c r="D72" s="259">
        <v>2.1870036272255282</v>
      </c>
      <c r="E72" s="260">
        <v>3690</v>
      </c>
      <c r="F72" s="261">
        <v>3684</v>
      </c>
      <c r="G72" s="261">
        <v>3617</v>
      </c>
      <c r="H72" s="261">
        <v>3609</v>
      </c>
      <c r="I72" s="262">
        <v>3560</v>
      </c>
      <c r="J72" s="260">
        <v>130</v>
      </c>
      <c r="K72" s="263">
        <v>3.6516853932584268</v>
      </c>
    </row>
    <row r="73" spans="1:11" ht="13.5" customHeight="1" x14ac:dyDescent="0.2">
      <c r="A73" s="256" t="s">
        <v>300</v>
      </c>
      <c r="B73" s="257" t="s">
        <v>301</v>
      </c>
      <c r="C73" s="258"/>
      <c r="D73" s="259">
        <v>0.43562267371565394</v>
      </c>
      <c r="E73" s="260">
        <v>735</v>
      </c>
      <c r="F73" s="261">
        <v>738</v>
      </c>
      <c r="G73" s="261">
        <v>717</v>
      </c>
      <c r="H73" s="261">
        <v>720</v>
      </c>
      <c r="I73" s="262">
        <v>741</v>
      </c>
      <c r="J73" s="260">
        <v>-6</v>
      </c>
      <c r="K73" s="263">
        <v>-0.80971659919028338</v>
      </c>
    </row>
    <row r="74" spans="1:11" ht="13.5" customHeight="1" x14ac:dyDescent="0.2">
      <c r="A74" s="256">
        <v>83</v>
      </c>
      <c r="B74" s="257" t="s">
        <v>302</v>
      </c>
      <c r="C74" s="258"/>
      <c r="D74" s="259">
        <v>7.288826722932126</v>
      </c>
      <c r="E74" s="260">
        <v>12298</v>
      </c>
      <c r="F74" s="261">
        <v>12267</v>
      </c>
      <c r="G74" s="261">
        <v>12179</v>
      </c>
      <c r="H74" s="261">
        <v>12243</v>
      </c>
      <c r="I74" s="262">
        <v>12212</v>
      </c>
      <c r="J74" s="260">
        <v>86</v>
      </c>
      <c r="K74" s="263">
        <v>0.70422535211267601</v>
      </c>
    </row>
    <row r="75" spans="1:11" ht="13.5" customHeight="1" x14ac:dyDescent="0.2">
      <c r="A75" s="256" t="s">
        <v>303</v>
      </c>
      <c r="B75" s="257" t="s">
        <v>304</v>
      </c>
      <c r="C75" s="258"/>
      <c r="D75" s="259">
        <v>6.1520589839027053</v>
      </c>
      <c r="E75" s="260">
        <v>10380</v>
      </c>
      <c r="F75" s="261">
        <v>10344</v>
      </c>
      <c r="G75" s="261">
        <v>10242</v>
      </c>
      <c r="H75" s="261">
        <v>10295</v>
      </c>
      <c r="I75" s="262">
        <v>10283</v>
      </c>
      <c r="J75" s="260">
        <v>97</v>
      </c>
      <c r="K75" s="263">
        <v>0.94330448312749193</v>
      </c>
    </row>
    <row r="76" spans="1:11" ht="13.5" customHeight="1" x14ac:dyDescent="0.2">
      <c r="A76" s="256"/>
      <c r="B76" s="257" t="s">
        <v>305</v>
      </c>
      <c r="C76" s="258"/>
      <c r="D76" s="259">
        <v>3.3996349067115528</v>
      </c>
      <c r="E76" s="260">
        <v>5736</v>
      </c>
      <c r="F76" s="261">
        <v>5727</v>
      </c>
      <c r="G76" s="261">
        <v>5698</v>
      </c>
      <c r="H76" s="261">
        <v>5758</v>
      </c>
      <c r="I76" s="262">
        <v>5764</v>
      </c>
      <c r="J76" s="260">
        <v>-28</v>
      </c>
      <c r="K76" s="263">
        <v>-0.4857737682165163</v>
      </c>
    </row>
    <row r="77" spans="1:11" ht="13.5" customHeight="1" x14ac:dyDescent="0.2">
      <c r="A77" s="256">
        <v>84</v>
      </c>
      <c r="B77" s="257" t="s">
        <v>306</v>
      </c>
      <c r="C77" s="258"/>
      <c r="D77" s="259">
        <v>1.2138166473056589</v>
      </c>
      <c r="E77" s="260">
        <v>2048</v>
      </c>
      <c r="F77" s="261">
        <v>1956</v>
      </c>
      <c r="G77" s="261">
        <v>1993</v>
      </c>
      <c r="H77" s="261">
        <v>1986</v>
      </c>
      <c r="I77" s="262">
        <v>1993</v>
      </c>
      <c r="J77" s="260">
        <v>55</v>
      </c>
      <c r="K77" s="263">
        <v>2.7596588058203713</v>
      </c>
    </row>
    <row r="78" spans="1:11" ht="13.5" customHeight="1" x14ac:dyDescent="0.2">
      <c r="A78" s="256" t="s">
        <v>307</v>
      </c>
      <c r="B78" s="257" t="s">
        <v>308</v>
      </c>
      <c r="C78" s="258"/>
      <c r="D78" s="259">
        <v>0.45340319101017046</v>
      </c>
      <c r="E78" s="260">
        <v>765</v>
      </c>
      <c r="F78" s="261">
        <v>716</v>
      </c>
      <c r="G78" s="261">
        <v>730</v>
      </c>
      <c r="H78" s="261">
        <v>725</v>
      </c>
      <c r="I78" s="262">
        <v>721</v>
      </c>
      <c r="J78" s="260">
        <v>44</v>
      </c>
      <c r="K78" s="263">
        <v>6.102635228848821</v>
      </c>
    </row>
    <row r="79" spans="1:11" ht="13.5" customHeight="1" x14ac:dyDescent="0.2">
      <c r="A79" s="256" t="s">
        <v>309</v>
      </c>
      <c r="B79" s="257" t="s">
        <v>310</v>
      </c>
      <c r="C79" s="258"/>
      <c r="D79" s="259">
        <v>0.22225646618145611</v>
      </c>
      <c r="E79" s="260">
        <v>375</v>
      </c>
      <c r="F79" s="261">
        <v>356</v>
      </c>
      <c r="G79" s="261">
        <v>359</v>
      </c>
      <c r="H79" s="261">
        <v>369</v>
      </c>
      <c r="I79" s="262">
        <v>377</v>
      </c>
      <c r="J79" s="260">
        <v>-2</v>
      </c>
      <c r="K79" s="263">
        <v>-0.5305039787798409</v>
      </c>
    </row>
    <row r="80" spans="1:11" s="113" customFormat="1" ht="13.5" customHeight="1" x14ac:dyDescent="0.15">
      <c r="A80" s="256" t="s">
        <v>311</v>
      </c>
      <c r="B80" s="257" t="s">
        <v>312</v>
      </c>
      <c r="C80" s="258"/>
      <c r="D80" s="259">
        <v>0.12920509234015315</v>
      </c>
      <c r="E80" s="260">
        <v>218</v>
      </c>
      <c r="F80" s="261">
        <v>199</v>
      </c>
      <c r="G80" s="261">
        <v>207</v>
      </c>
      <c r="H80" s="261">
        <v>195</v>
      </c>
      <c r="I80" s="262">
        <v>207</v>
      </c>
      <c r="J80" s="260">
        <v>11</v>
      </c>
      <c r="K80" s="263">
        <v>5.3140096618357484</v>
      </c>
    </row>
    <row r="81" spans="1:11" s="113" customFormat="1" ht="13.5" customHeight="1" x14ac:dyDescent="0.15">
      <c r="A81" s="256">
        <v>91</v>
      </c>
      <c r="B81" s="257" t="s">
        <v>313</v>
      </c>
      <c r="C81" s="258"/>
      <c r="D81" s="259">
        <v>0.22521988573054219</v>
      </c>
      <c r="E81" s="260">
        <v>380</v>
      </c>
      <c r="F81" s="261">
        <v>369</v>
      </c>
      <c r="G81" s="261">
        <v>356</v>
      </c>
      <c r="H81" s="261">
        <v>363</v>
      </c>
      <c r="I81" s="262">
        <v>352</v>
      </c>
      <c r="J81" s="260">
        <v>28</v>
      </c>
      <c r="K81" s="263">
        <v>7.9545454545454541</v>
      </c>
    </row>
    <row r="82" spans="1:11" s="86" customFormat="1" ht="13.5" customHeight="1" x14ac:dyDescent="0.2">
      <c r="A82" s="256">
        <v>92</v>
      </c>
      <c r="B82" s="257" t="s">
        <v>314</v>
      </c>
      <c r="C82" s="258"/>
      <c r="D82" s="259">
        <v>0.73433536426353097</v>
      </c>
      <c r="E82" s="260">
        <v>1239</v>
      </c>
      <c r="F82" s="261">
        <v>1234</v>
      </c>
      <c r="G82" s="261">
        <v>1197</v>
      </c>
      <c r="H82" s="261">
        <v>1160</v>
      </c>
      <c r="I82" s="262">
        <v>1155</v>
      </c>
      <c r="J82" s="260">
        <v>84</v>
      </c>
      <c r="K82" s="263">
        <v>7.2727272727272725</v>
      </c>
    </row>
    <row r="83" spans="1:11" s="113" customFormat="1" ht="13.5" customHeight="1" x14ac:dyDescent="0.15">
      <c r="A83" s="256">
        <v>93</v>
      </c>
      <c r="B83" s="257" t="s">
        <v>315</v>
      </c>
      <c r="C83" s="258"/>
      <c r="D83" s="259">
        <v>0.14283682226594913</v>
      </c>
      <c r="E83" s="260">
        <v>241</v>
      </c>
      <c r="F83" s="261">
        <v>248</v>
      </c>
      <c r="G83" s="261">
        <v>258</v>
      </c>
      <c r="H83" s="261">
        <v>260</v>
      </c>
      <c r="I83" s="262">
        <v>259</v>
      </c>
      <c r="J83" s="260">
        <v>-18</v>
      </c>
      <c r="K83" s="263">
        <v>-6.9498069498069501</v>
      </c>
    </row>
    <row r="84" spans="1:11" s="86" customFormat="1" ht="13.5" customHeight="1" x14ac:dyDescent="0.2">
      <c r="A84" s="256">
        <v>94</v>
      </c>
      <c r="B84" s="257" t="s">
        <v>316</v>
      </c>
      <c r="C84" s="258"/>
      <c r="D84" s="259">
        <v>0.11853678196344325</v>
      </c>
      <c r="E84" s="260">
        <v>200</v>
      </c>
      <c r="F84" s="261">
        <v>214</v>
      </c>
      <c r="G84" s="261">
        <v>247</v>
      </c>
      <c r="H84" s="261">
        <v>205</v>
      </c>
      <c r="I84" s="262">
        <v>202</v>
      </c>
      <c r="J84" s="260">
        <v>-2</v>
      </c>
      <c r="K84" s="263">
        <v>-0.99009900990099009</v>
      </c>
    </row>
    <row r="85" spans="1:11" s="86" customFormat="1" ht="13.5" customHeight="1" x14ac:dyDescent="0.2">
      <c r="A85" s="270" t="s">
        <v>317</v>
      </c>
      <c r="B85" s="271" t="s">
        <v>318</v>
      </c>
      <c r="C85" s="272"/>
      <c r="D85" s="273">
        <v>0.44866171973163271</v>
      </c>
      <c r="E85" s="274">
        <v>757</v>
      </c>
      <c r="F85" s="275">
        <v>762</v>
      </c>
      <c r="G85" s="275">
        <v>747</v>
      </c>
      <c r="H85" s="275">
        <v>757</v>
      </c>
      <c r="I85" s="276">
        <v>754</v>
      </c>
      <c r="J85" s="274">
        <v>3</v>
      </c>
      <c r="K85" s="551">
        <v>0.39787798408488062</v>
      </c>
    </row>
    <row r="86" spans="1:11" ht="12.75" customHeight="1" x14ac:dyDescent="0.2">
      <c r="A86" s="113"/>
      <c r="B86" s="113"/>
      <c r="C86" s="113"/>
      <c r="D86" s="113"/>
      <c r="E86" s="113"/>
      <c r="F86" s="113"/>
      <c r="G86" s="113"/>
      <c r="H86" s="113"/>
      <c r="I86" s="113"/>
      <c r="J86" s="113"/>
      <c r="K86" s="114" t="s">
        <v>35</v>
      </c>
    </row>
    <row r="87" spans="1:11" ht="15.75" customHeight="1" x14ac:dyDescent="0.2">
      <c r="A87" s="113" t="s">
        <v>114</v>
      </c>
      <c r="B87" s="113"/>
      <c r="C87" s="113"/>
      <c r="D87" s="113"/>
      <c r="E87" s="113"/>
      <c r="F87" s="113"/>
      <c r="G87" s="113"/>
      <c r="H87" s="113"/>
      <c r="I87" s="113"/>
      <c r="J87" s="113"/>
      <c r="K87" s="113"/>
    </row>
    <row r="88" spans="1:11" ht="15.75" customHeight="1" x14ac:dyDescent="0.2">
      <c r="A88" s="277" t="s">
        <v>319</v>
      </c>
      <c r="B88" s="278"/>
      <c r="C88" s="278"/>
      <c r="D88" s="278"/>
      <c r="E88" s="278"/>
      <c r="F88" s="113"/>
      <c r="G88" s="113"/>
      <c r="H88" s="113"/>
      <c r="I88" s="113"/>
      <c r="J88" s="113"/>
      <c r="K88" s="113"/>
    </row>
    <row r="89" spans="1:11" ht="57" customHeight="1" x14ac:dyDescent="0.2">
      <c r="A89" s="279" t="s">
        <v>320</v>
      </c>
      <c r="B89" s="279"/>
      <c r="C89" s="279"/>
      <c r="D89" s="279"/>
      <c r="E89" s="279"/>
      <c r="F89" s="279"/>
      <c r="G89" s="279"/>
      <c r="H89" s="279"/>
      <c r="I89" s="279"/>
      <c r="J89" s="279"/>
      <c r="K89" s="279"/>
    </row>
    <row r="90" spans="1:11" ht="21.75" customHeight="1" x14ac:dyDescent="0.2">
      <c r="A90" s="116" t="s">
        <v>321</v>
      </c>
      <c r="B90" s="116"/>
      <c r="C90" s="116"/>
      <c r="D90" s="116"/>
      <c r="E90" s="116"/>
      <c r="F90" s="116"/>
      <c r="G90" s="116"/>
      <c r="H90" s="116"/>
      <c r="I90" s="116"/>
      <c r="J90" s="116"/>
      <c r="K90" s="116"/>
    </row>
    <row r="91" spans="1:11" ht="15.75" customHeight="1" x14ac:dyDescent="0.2">
      <c r="A91" s="116" t="s">
        <v>322</v>
      </c>
      <c r="B91" s="116"/>
      <c r="C91" s="116"/>
      <c r="D91" s="116"/>
      <c r="E91" s="116"/>
      <c r="F91" s="116"/>
      <c r="G91" s="116"/>
      <c r="H91" s="116"/>
      <c r="I91" s="116"/>
      <c r="J91" s="116"/>
      <c r="K91" s="116"/>
    </row>
    <row r="92" spans="1:11" ht="15.75" customHeight="1" x14ac:dyDescent="0.2">
      <c r="A92" s="280"/>
      <c r="B92" s="280"/>
      <c r="C92" s="280"/>
      <c r="D92" s="280"/>
      <c r="E92" s="280"/>
      <c r="F92" s="280"/>
      <c r="G92" s="280"/>
      <c r="H92" s="280"/>
      <c r="I92" s="280"/>
      <c r="J92" s="280"/>
      <c r="K92" s="280"/>
    </row>
    <row r="93" spans="1:11" ht="15.75" customHeight="1" x14ac:dyDescent="0.2">
      <c r="D93" s="53"/>
      <c r="E93" s="53"/>
      <c r="F93" s="53"/>
      <c r="G93" s="53"/>
      <c r="H93" s="53"/>
      <c r="I93" s="53"/>
      <c r="J93" s="53"/>
      <c r="K93" s="53"/>
    </row>
    <row r="94" spans="1:11" ht="15.75" customHeight="1" x14ac:dyDescent="0.2">
      <c r="D94" s="53"/>
      <c r="E94" s="53"/>
      <c r="F94" s="53"/>
      <c r="G94" s="53"/>
      <c r="H94" s="53"/>
      <c r="I94" s="53"/>
      <c r="J94" s="53"/>
      <c r="K94" s="53"/>
    </row>
    <row r="95" spans="1:11" ht="15.75" customHeight="1" x14ac:dyDescent="0.2">
      <c r="D95" s="53"/>
      <c r="E95" s="53"/>
      <c r="F95" s="53"/>
      <c r="G95" s="53"/>
      <c r="H95" s="53"/>
      <c r="I95" s="53"/>
      <c r="J95" s="53"/>
      <c r="K95" s="53"/>
    </row>
    <row r="96" spans="1:11" ht="15.75" customHeight="1" x14ac:dyDescent="0.2">
      <c r="D96" s="53"/>
      <c r="E96" s="53"/>
      <c r="F96" s="53"/>
      <c r="G96" s="53"/>
      <c r="H96" s="53"/>
      <c r="I96" s="53"/>
      <c r="J96" s="53"/>
      <c r="K96" s="53"/>
    </row>
    <row r="97" spans="4:11" ht="15.75" customHeight="1" x14ac:dyDescent="0.2">
      <c r="D97" s="53"/>
      <c r="E97" s="53"/>
      <c r="F97" s="53"/>
      <c r="G97" s="53"/>
      <c r="H97" s="53"/>
      <c r="I97" s="53"/>
      <c r="J97" s="53"/>
      <c r="K97" s="53"/>
    </row>
    <row r="98" spans="4:11" ht="15.75" customHeight="1" x14ac:dyDescent="0.2">
      <c r="D98" s="53"/>
      <c r="E98" s="53"/>
      <c r="F98" s="53"/>
      <c r="G98" s="53"/>
      <c r="H98" s="53"/>
      <c r="I98" s="53"/>
      <c r="J98" s="53"/>
      <c r="K98" s="53"/>
    </row>
    <row r="99" spans="4:11" ht="15.75" customHeight="1" x14ac:dyDescent="0.2">
      <c r="D99" s="53"/>
      <c r="E99" s="53"/>
      <c r="F99" s="53"/>
      <c r="G99" s="53"/>
      <c r="H99" s="53"/>
      <c r="I99" s="53"/>
      <c r="J99" s="53"/>
      <c r="K99" s="53"/>
    </row>
    <row r="100" spans="4:11" ht="18" customHeight="1" x14ac:dyDescent="0.2">
      <c r="D100" s="53"/>
      <c r="E100" s="53"/>
      <c r="F100" s="53"/>
      <c r="G100" s="53"/>
      <c r="H100" s="53"/>
      <c r="I100" s="53"/>
      <c r="J100" s="53"/>
      <c r="K100" s="53"/>
    </row>
    <row r="101" spans="4:11" ht="18" customHeight="1" x14ac:dyDescent="0.2">
      <c r="D101" s="53"/>
      <c r="E101" s="53"/>
      <c r="F101" s="53"/>
      <c r="G101" s="53"/>
      <c r="H101" s="53"/>
      <c r="I101" s="53"/>
      <c r="J101" s="53"/>
      <c r="K101" s="53"/>
    </row>
    <row r="102" spans="4:11" ht="18" customHeight="1" x14ac:dyDescent="0.2">
      <c r="D102" s="53"/>
      <c r="E102" s="53"/>
      <c r="F102" s="53"/>
      <c r="G102" s="53"/>
      <c r="H102" s="53"/>
      <c r="I102" s="53"/>
      <c r="J102" s="53"/>
      <c r="K102" s="53"/>
    </row>
    <row r="103" spans="4:11" ht="18" customHeight="1" x14ac:dyDescent="0.2">
      <c r="D103" s="53"/>
      <c r="E103" s="53"/>
      <c r="F103" s="53"/>
      <c r="G103" s="53"/>
      <c r="H103" s="53"/>
      <c r="I103" s="53"/>
      <c r="J103" s="53"/>
      <c r="K103" s="53"/>
    </row>
    <row r="104" spans="4:11" ht="18" customHeight="1" x14ac:dyDescent="0.2">
      <c r="D104" s="53"/>
      <c r="E104" s="53"/>
      <c r="F104" s="53"/>
      <c r="G104" s="53"/>
      <c r="H104" s="53"/>
      <c r="I104" s="53"/>
      <c r="J104" s="53"/>
      <c r="K104" s="53"/>
    </row>
    <row r="105" spans="4:11" ht="18" customHeight="1" x14ac:dyDescent="0.2">
      <c r="D105" s="53"/>
      <c r="E105" s="53"/>
      <c r="F105" s="53"/>
      <c r="G105" s="53"/>
      <c r="H105" s="53"/>
      <c r="I105" s="53"/>
      <c r="J105" s="53"/>
      <c r="K105" s="53"/>
    </row>
    <row r="106" spans="4:11" ht="18" customHeight="1" x14ac:dyDescent="0.2">
      <c r="D106" s="53"/>
      <c r="E106" s="53"/>
      <c r="F106" s="53"/>
      <c r="G106" s="53"/>
      <c r="H106" s="53"/>
      <c r="I106" s="53"/>
      <c r="J106" s="53"/>
      <c r="K106" s="53"/>
    </row>
    <row r="107" spans="4:11" ht="18" customHeight="1" x14ac:dyDescent="0.2">
      <c r="D107" s="53"/>
      <c r="E107" s="53"/>
      <c r="F107" s="53"/>
      <c r="G107" s="53"/>
      <c r="H107" s="53"/>
      <c r="I107" s="53"/>
      <c r="J107" s="53"/>
      <c r="K107" s="53"/>
    </row>
    <row r="108" spans="4:11" ht="18" customHeight="1" x14ac:dyDescent="0.2">
      <c r="D108" s="53"/>
      <c r="E108" s="53"/>
      <c r="F108" s="53"/>
      <c r="G108" s="53"/>
      <c r="H108" s="53"/>
      <c r="I108" s="53"/>
      <c r="J108" s="53"/>
      <c r="K108" s="53"/>
    </row>
    <row r="109" spans="4:11" ht="18" customHeight="1" x14ac:dyDescent="0.2">
      <c r="D109" s="53"/>
      <c r="E109" s="53"/>
      <c r="F109" s="53"/>
      <c r="G109" s="53"/>
      <c r="H109" s="53"/>
      <c r="I109" s="53"/>
      <c r="J109" s="53"/>
      <c r="K109" s="53"/>
    </row>
    <row r="110" spans="4:11" ht="18" customHeight="1" x14ac:dyDescent="0.2">
      <c r="D110" s="53"/>
      <c r="E110" s="53"/>
      <c r="F110" s="53"/>
      <c r="G110" s="53"/>
      <c r="H110" s="53"/>
      <c r="I110" s="53"/>
      <c r="J110" s="53"/>
      <c r="K110" s="53"/>
    </row>
    <row r="111" spans="4:11" ht="18" customHeight="1" x14ac:dyDescent="0.2">
      <c r="D111" s="53"/>
      <c r="E111" s="53"/>
      <c r="F111" s="53"/>
      <c r="G111" s="53"/>
      <c r="H111" s="53"/>
      <c r="I111" s="53"/>
      <c r="J111" s="53"/>
      <c r="K111" s="53"/>
    </row>
    <row r="112" spans="4:11" ht="18" customHeight="1" x14ac:dyDescent="0.2">
      <c r="D112" s="53"/>
      <c r="E112" s="53"/>
      <c r="F112" s="53"/>
      <c r="G112" s="53"/>
      <c r="H112" s="53"/>
      <c r="I112" s="53"/>
      <c r="J112" s="53"/>
      <c r="K112" s="53"/>
    </row>
    <row r="113" spans="4:11" ht="18" customHeight="1" x14ac:dyDescent="0.2">
      <c r="D113" s="53"/>
      <c r="E113" s="53"/>
      <c r="F113" s="53"/>
      <c r="G113" s="53"/>
      <c r="H113" s="53"/>
      <c r="I113" s="53"/>
      <c r="J113" s="53"/>
      <c r="K113" s="53"/>
    </row>
    <row r="114" spans="4:11" ht="15.95" customHeight="1" x14ac:dyDescent="0.2">
      <c r="D114" s="53"/>
      <c r="E114" s="53"/>
      <c r="F114" s="53"/>
      <c r="G114" s="53"/>
      <c r="H114" s="53"/>
      <c r="I114" s="53"/>
      <c r="J114" s="53"/>
      <c r="K114" s="53"/>
    </row>
    <row r="115" spans="4:11" ht="15.95" customHeight="1" x14ac:dyDescent="0.2">
      <c r="D115" s="53"/>
      <c r="E115" s="53"/>
      <c r="F115" s="53"/>
      <c r="G115" s="53"/>
      <c r="H115" s="53"/>
      <c r="I115" s="53"/>
      <c r="J115" s="53"/>
      <c r="K115" s="53"/>
    </row>
    <row r="116" spans="4:11" ht="15.95" customHeight="1" x14ac:dyDescent="0.2">
      <c r="D116" s="53"/>
      <c r="E116" s="53"/>
      <c r="F116" s="53"/>
      <c r="G116" s="53"/>
      <c r="H116" s="53"/>
      <c r="I116" s="53"/>
      <c r="J116" s="53"/>
      <c r="K116" s="53"/>
    </row>
    <row r="117" spans="4:11" ht="15.95" customHeight="1" x14ac:dyDescent="0.2">
      <c r="D117" s="53"/>
      <c r="E117" s="53"/>
      <c r="F117" s="53"/>
      <c r="G117" s="53"/>
      <c r="H117" s="53"/>
      <c r="I117" s="53"/>
      <c r="J117" s="53"/>
      <c r="K117" s="53"/>
    </row>
    <row r="118" spans="4:11" ht="15.95" customHeight="1" x14ac:dyDescent="0.2">
      <c r="D118" s="53"/>
      <c r="E118" s="53"/>
      <c r="F118" s="53"/>
      <c r="G118" s="53"/>
      <c r="H118" s="53"/>
      <c r="I118" s="53"/>
      <c r="J118" s="53"/>
      <c r="K118" s="53"/>
    </row>
    <row r="119" spans="4:11" ht="15.95" customHeight="1" x14ac:dyDescent="0.2">
      <c r="D119" s="53"/>
      <c r="E119" s="53"/>
      <c r="F119" s="53"/>
      <c r="G119" s="53"/>
      <c r="H119" s="53"/>
      <c r="I119" s="53"/>
      <c r="J119" s="53"/>
      <c r="K119" s="53"/>
    </row>
    <row r="120" spans="4:11" ht="15.95" customHeight="1" x14ac:dyDescent="0.2">
      <c r="D120" s="53"/>
      <c r="E120" s="53"/>
      <c r="F120" s="53"/>
      <c r="G120" s="53"/>
      <c r="H120" s="53"/>
      <c r="I120" s="53"/>
      <c r="J120" s="53"/>
      <c r="K120" s="53"/>
    </row>
    <row r="121" spans="4:11" ht="15.95" customHeight="1" x14ac:dyDescent="0.2">
      <c r="D121" s="53"/>
      <c r="E121" s="53"/>
      <c r="F121" s="53"/>
      <c r="G121" s="53"/>
      <c r="H121" s="53"/>
      <c r="I121" s="53"/>
      <c r="J121" s="53"/>
      <c r="K121" s="53"/>
    </row>
    <row r="122" spans="4:11" ht="15.95" customHeight="1" x14ac:dyDescent="0.2">
      <c r="D122" s="53"/>
      <c r="E122" s="53"/>
      <c r="F122" s="53"/>
      <c r="G122" s="53"/>
      <c r="H122" s="53"/>
      <c r="I122" s="53"/>
      <c r="J122" s="53"/>
      <c r="K122" s="53"/>
    </row>
    <row r="123" spans="4:11" ht="15.95" customHeight="1" x14ac:dyDescent="0.2">
      <c r="D123" s="53"/>
      <c r="E123" s="53"/>
      <c r="F123" s="53"/>
      <c r="G123" s="53"/>
      <c r="H123" s="53"/>
      <c r="I123" s="53"/>
      <c r="J123" s="53"/>
      <c r="K123" s="53"/>
    </row>
    <row r="124" spans="4:11" ht="15.95" customHeight="1" x14ac:dyDescent="0.2">
      <c r="D124" s="53"/>
      <c r="E124" s="53"/>
      <c r="F124" s="53"/>
      <c r="G124" s="53"/>
      <c r="H124" s="53"/>
      <c r="I124" s="53"/>
      <c r="J124" s="53"/>
      <c r="K124" s="53"/>
    </row>
    <row r="125" spans="4:11" ht="15.95" customHeight="1" x14ac:dyDescent="0.2">
      <c r="D125" s="53"/>
      <c r="E125" s="53"/>
      <c r="F125" s="53"/>
      <c r="G125" s="53"/>
      <c r="H125" s="53"/>
      <c r="I125" s="53"/>
      <c r="J125" s="53"/>
      <c r="K125" s="53"/>
    </row>
    <row r="126" spans="4:11" ht="15.95" customHeight="1" x14ac:dyDescent="0.2">
      <c r="D126" s="53"/>
      <c r="E126" s="53"/>
      <c r="F126" s="53"/>
      <c r="G126" s="53"/>
      <c r="H126" s="53"/>
      <c r="I126" s="53"/>
      <c r="J126" s="53"/>
      <c r="K126" s="53"/>
    </row>
    <row r="127" spans="4:11" ht="15.95" customHeight="1" x14ac:dyDescent="0.2">
      <c r="D127" s="53"/>
      <c r="E127" s="53"/>
      <c r="F127" s="53"/>
      <c r="G127" s="53"/>
      <c r="H127" s="53"/>
      <c r="I127" s="53"/>
      <c r="J127" s="53"/>
      <c r="K127" s="53"/>
    </row>
    <row r="128" spans="4:11" ht="15.95" customHeight="1" x14ac:dyDescent="0.2">
      <c r="D128" s="53"/>
      <c r="E128" s="53"/>
      <c r="F128" s="53"/>
      <c r="G128" s="53"/>
      <c r="H128" s="53"/>
      <c r="I128" s="53"/>
      <c r="J128" s="53"/>
      <c r="K128" s="53"/>
    </row>
    <row r="129" spans="4:11" ht="15.95" customHeight="1" x14ac:dyDescent="0.2">
      <c r="D129" s="53"/>
      <c r="E129" s="53"/>
      <c r="F129" s="53"/>
      <c r="G129" s="53"/>
      <c r="H129" s="53"/>
      <c r="I129" s="53"/>
      <c r="J129" s="53"/>
      <c r="K129" s="53"/>
    </row>
    <row r="130" spans="4:11" ht="15.95" customHeight="1" x14ac:dyDescent="0.2">
      <c r="D130" s="53"/>
      <c r="E130" s="53"/>
      <c r="F130" s="53"/>
      <c r="G130" s="53"/>
      <c r="H130" s="53"/>
      <c r="I130" s="53"/>
      <c r="J130" s="53"/>
      <c r="K130" s="53"/>
    </row>
    <row r="131" spans="4:11" ht="15.95" customHeight="1" x14ac:dyDescent="0.2">
      <c r="D131" s="53"/>
      <c r="E131" s="53"/>
      <c r="F131" s="53"/>
      <c r="G131" s="53"/>
      <c r="H131" s="53"/>
      <c r="I131" s="53"/>
      <c r="J131" s="53"/>
      <c r="K131" s="53"/>
    </row>
    <row r="132" spans="4:11" ht="15.95" customHeight="1" x14ac:dyDescent="0.2">
      <c r="D132" s="53"/>
      <c r="E132" s="53"/>
      <c r="F132" s="53"/>
      <c r="G132" s="53"/>
      <c r="H132" s="53"/>
      <c r="I132" s="53"/>
      <c r="J132" s="53"/>
      <c r="K132" s="53"/>
    </row>
    <row r="133" spans="4:11" ht="15.95" customHeight="1" x14ac:dyDescent="0.2">
      <c r="D133" s="53"/>
      <c r="E133" s="53"/>
      <c r="F133" s="53"/>
      <c r="G133" s="53"/>
      <c r="H133" s="53"/>
      <c r="I133" s="53"/>
      <c r="J133" s="53"/>
      <c r="K133" s="53"/>
    </row>
    <row r="134" spans="4:11" ht="15.95" customHeight="1" x14ac:dyDescent="0.2">
      <c r="D134" s="53"/>
      <c r="E134" s="53"/>
      <c r="F134" s="53"/>
      <c r="G134" s="53"/>
      <c r="H134" s="53"/>
      <c r="I134" s="53"/>
      <c r="J134" s="53"/>
      <c r="K134" s="53"/>
    </row>
    <row r="135" spans="4:11" ht="15.95" customHeight="1" x14ac:dyDescent="0.2">
      <c r="D135" s="53"/>
      <c r="E135" s="53"/>
      <c r="F135" s="53"/>
      <c r="G135" s="53"/>
      <c r="H135" s="53"/>
      <c r="I135" s="53"/>
      <c r="J135" s="53"/>
      <c r="K135" s="53"/>
    </row>
    <row r="136" spans="4:11" ht="15.95" customHeight="1" x14ac:dyDescent="0.2">
      <c r="D136" s="53"/>
      <c r="E136" s="53"/>
      <c r="F136" s="53"/>
      <c r="G136" s="53"/>
      <c r="H136" s="53"/>
      <c r="I136" s="53"/>
      <c r="J136" s="53"/>
      <c r="K136" s="53"/>
    </row>
    <row r="137" spans="4:11" ht="15.95" customHeight="1" x14ac:dyDescent="0.2">
      <c r="D137" s="53"/>
      <c r="E137" s="53"/>
      <c r="F137" s="53"/>
      <c r="G137" s="53"/>
      <c r="H137" s="53"/>
      <c r="I137" s="53"/>
      <c r="J137" s="53"/>
      <c r="K137" s="53"/>
    </row>
    <row r="138" spans="4:11" ht="15.95" customHeight="1" x14ac:dyDescent="0.2">
      <c r="D138" s="53"/>
      <c r="E138" s="53"/>
      <c r="F138" s="53"/>
      <c r="G138" s="53"/>
      <c r="H138" s="53"/>
      <c r="I138" s="53"/>
      <c r="J138" s="53"/>
      <c r="K138" s="53"/>
    </row>
    <row r="139" spans="4:11" ht="15.95" customHeight="1" x14ac:dyDescent="0.2">
      <c r="D139" s="53"/>
      <c r="E139" s="53"/>
      <c r="F139" s="53"/>
      <c r="G139" s="53"/>
      <c r="H139" s="53"/>
      <c r="I139" s="53"/>
      <c r="J139" s="53"/>
      <c r="K139" s="53"/>
    </row>
    <row r="140" spans="4:11" ht="15.95" customHeight="1" x14ac:dyDescent="0.2">
      <c r="D140" s="53"/>
      <c r="E140" s="53"/>
      <c r="F140" s="53"/>
      <c r="G140" s="53"/>
      <c r="H140" s="53"/>
      <c r="I140" s="53"/>
      <c r="J140" s="53"/>
      <c r="K140" s="53"/>
    </row>
    <row r="141" spans="4:11" ht="15.95" customHeight="1" x14ac:dyDescent="0.2">
      <c r="D141" s="53"/>
      <c r="E141" s="53"/>
      <c r="F141" s="53"/>
      <c r="G141" s="53"/>
      <c r="H141" s="53"/>
      <c r="I141" s="53"/>
      <c r="J141" s="53"/>
      <c r="K141" s="53"/>
    </row>
    <row r="142" spans="4:11" ht="15.95" customHeight="1" x14ac:dyDescent="0.2">
      <c r="D142" s="53"/>
      <c r="E142" s="53"/>
      <c r="F142" s="53"/>
      <c r="G142" s="53"/>
      <c r="H142" s="53"/>
      <c r="I142" s="53"/>
      <c r="J142" s="53"/>
      <c r="K142" s="53"/>
    </row>
    <row r="143" spans="4:11" ht="15.95" customHeight="1" x14ac:dyDescent="0.2">
      <c r="D143" s="53"/>
      <c r="E143" s="53"/>
      <c r="F143" s="53"/>
      <c r="G143" s="53"/>
      <c r="H143" s="53"/>
      <c r="I143" s="53"/>
      <c r="J143" s="53"/>
      <c r="K143" s="53"/>
    </row>
    <row r="144" spans="4:11" ht="15.95" customHeight="1" x14ac:dyDescent="0.2">
      <c r="D144" s="53"/>
      <c r="E144" s="53"/>
      <c r="F144" s="53"/>
      <c r="G144" s="53"/>
      <c r="H144" s="53"/>
      <c r="I144" s="53"/>
      <c r="J144" s="53"/>
      <c r="K144" s="53"/>
    </row>
    <row r="145" spans="4:11" ht="15.95" customHeight="1" x14ac:dyDescent="0.2">
      <c r="D145" s="53"/>
      <c r="E145" s="53"/>
      <c r="F145" s="53"/>
      <c r="G145" s="53"/>
      <c r="H145" s="53"/>
      <c r="I145" s="53"/>
      <c r="J145" s="53"/>
      <c r="K145" s="53"/>
    </row>
    <row r="146" spans="4:11" ht="15.95" customHeight="1" x14ac:dyDescent="0.2">
      <c r="D146" s="53"/>
      <c r="E146" s="53"/>
      <c r="F146" s="53"/>
      <c r="G146" s="53"/>
      <c r="H146" s="53"/>
      <c r="I146" s="53"/>
      <c r="J146" s="53"/>
      <c r="K146" s="53"/>
    </row>
    <row r="147" spans="4:11" ht="15.95" customHeight="1" x14ac:dyDescent="0.2">
      <c r="D147" s="53"/>
      <c r="E147" s="53"/>
      <c r="F147" s="53"/>
      <c r="G147" s="53"/>
      <c r="H147" s="53"/>
      <c r="I147" s="53"/>
      <c r="J147" s="53"/>
      <c r="K147" s="53"/>
    </row>
    <row r="148" spans="4:11" ht="15.95" customHeight="1" x14ac:dyDescent="0.2">
      <c r="D148" s="53"/>
      <c r="E148" s="53"/>
      <c r="F148" s="53"/>
      <c r="G148" s="53"/>
      <c r="H148" s="53"/>
      <c r="I148" s="53"/>
      <c r="J148" s="53"/>
      <c r="K148" s="53"/>
    </row>
    <row r="149" spans="4:11" ht="15.95" customHeight="1" x14ac:dyDescent="0.2">
      <c r="D149" s="53"/>
      <c r="E149" s="53"/>
      <c r="F149" s="53"/>
      <c r="G149" s="53"/>
      <c r="H149" s="53"/>
      <c r="I149" s="53"/>
      <c r="J149" s="53"/>
      <c r="K149" s="53"/>
    </row>
    <row r="150" spans="4:11" ht="15.95" customHeight="1" x14ac:dyDescent="0.2">
      <c r="D150" s="53"/>
      <c r="E150" s="53"/>
      <c r="F150" s="53"/>
      <c r="G150" s="53"/>
      <c r="H150" s="53"/>
      <c r="I150" s="53"/>
      <c r="J150" s="53"/>
      <c r="K150" s="53"/>
    </row>
    <row r="151" spans="4:11" ht="15.95" customHeight="1" x14ac:dyDescent="0.2">
      <c r="D151" s="53"/>
      <c r="E151" s="53"/>
      <c r="F151" s="53"/>
      <c r="G151" s="53"/>
      <c r="H151" s="53"/>
      <c r="I151" s="53"/>
      <c r="J151" s="53"/>
      <c r="K151" s="53"/>
    </row>
    <row r="152" spans="4:11" ht="15.95" customHeight="1" x14ac:dyDescent="0.2">
      <c r="D152" s="53"/>
      <c r="E152" s="53"/>
      <c r="F152" s="53"/>
      <c r="G152" s="53"/>
      <c r="H152" s="53"/>
      <c r="I152" s="53"/>
      <c r="J152" s="53"/>
      <c r="K152" s="53"/>
    </row>
    <row r="153" spans="4:11" ht="15.95" customHeight="1" x14ac:dyDescent="0.2">
      <c r="D153" s="53"/>
      <c r="E153" s="53"/>
      <c r="F153" s="53"/>
      <c r="G153" s="53"/>
      <c r="H153" s="53"/>
      <c r="I153" s="53"/>
      <c r="J153" s="53"/>
      <c r="K153" s="53"/>
    </row>
    <row r="154" spans="4:11" ht="15.95" customHeight="1" x14ac:dyDescent="0.2">
      <c r="D154" s="53"/>
      <c r="E154" s="53"/>
      <c r="F154" s="53"/>
      <c r="G154" s="53"/>
      <c r="H154" s="53"/>
      <c r="I154" s="53"/>
      <c r="J154" s="53"/>
      <c r="K154" s="53"/>
    </row>
    <row r="155" spans="4:11" ht="15.95" customHeight="1" x14ac:dyDescent="0.2">
      <c r="D155" s="53"/>
      <c r="E155" s="53"/>
      <c r="F155" s="53"/>
      <c r="G155" s="53"/>
      <c r="H155" s="53"/>
      <c r="I155" s="53"/>
      <c r="J155" s="53"/>
      <c r="K155" s="53"/>
    </row>
    <row r="156" spans="4:11" ht="15.95" customHeight="1" x14ac:dyDescent="0.2">
      <c r="D156" s="53"/>
      <c r="E156" s="53"/>
      <c r="F156" s="53"/>
      <c r="G156" s="53"/>
      <c r="H156" s="53"/>
      <c r="I156" s="53"/>
      <c r="J156" s="53"/>
      <c r="K156" s="53"/>
    </row>
    <row r="157" spans="4:11" ht="15.95" customHeight="1" x14ac:dyDescent="0.2">
      <c r="D157" s="53"/>
      <c r="E157" s="53"/>
      <c r="F157" s="53"/>
      <c r="G157" s="53"/>
      <c r="H157" s="53"/>
      <c r="I157" s="53"/>
      <c r="J157" s="53"/>
      <c r="K157" s="53"/>
    </row>
    <row r="158" spans="4:11" ht="15.95" customHeight="1" x14ac:dyDescent="0.2">
      <c r="D158" s="53"/>
      <c r="E158" s="53"/>
      <c r="F158" s="53"/>
      <c r="G158" s="53"/>
      <c r="H158" s="53"/>
      <c r="I158" s="53"/>
      <c r="J158" s="53"/>
      <c r="K158" s="53"/>
    </row>
    <row r="159" spans="4:11" ht="15.95" customHeight="1" x14ac:dyDescent="0.2">
      <c r="D159" s="53"/>
      <c r="E159" s="53"/>
      <c r="F159" s="53"/>
      <c r="G159" s="53"/>
      <c r="H159" s="53"/>
      <c r="I159" s="53"/>
      <c r="J159" s="53"/>
      <c r="K159" s="53"/>
    </row>
    <row r="160" spans="4:11" ht="15.95" customHeight="1" x14ac:dyDescent="0.2">
      <c r="D160" s="53"/>
      <c r="E160" s="53"/>
      <c r="F160" s="53"/>
      <c r="G160" s="53"/>
      <c r="H160" s="53"/>
      <c r="I160" s="53"/>
      <c r="J160" s="53"/>
      <c r="K160" s="53"/>
    </row>
    <row r="161" spans="4:11" ht="15.95" customHeight="1" x14ac:dyDescent="0.2">
      <c r="D161" s="53"/>
      <c r="E161" s="53"/>
      <c r="F161" s="53"/>
      <c r="G161" s="53"/>
      <c r="H161" s="53"/>
      <c r="I161" s="53"/>
      <c r="J161" s="53"/>
      <c r="K161" s="53"/>
    </row>
    <row r="162" spans="4:11" ht="15.95" customHeight="1" x14ac:dyDescent="0.2">
      <c r="D162" s="53"/>
      <c r="E162" s="53"/>
      <c r="F162" s="53"/>
      <c r="G162" s="53"/>
      <c r="H162" s="53"/>
      <c r="I162" s="53"/>
      <c r="J162" s="53"/>
      <c r="K162" s="53"/>
    </row>
    <row r="163" spans="4:11" ht="15.95" customHeight="1" x14ac:dyDescent="0.2">
      <c r="D163" s="53"/>
      <c r="E163" s="53"/>
      <c r="F163" s="53"/>
      <c r="G163" s="53"/>
      <c r="H163" s="53"/>
      <c r="I163" s="53"/>
      <c r="J163" s="53"/>
      <c r="K163" s="53"/>
    </row>
    <row r="164" spans="4:11" ht="15.95" customHeight="1" x14ac:dyDescent="0.2">
      <c r="D164" s="53"/>
      <c r="E164" s="53"/>
      <c r="F164" s="53"/>
      <c r="G164" s="53"/>
      <c r="H164" s="53"/>
      <c r="I164" s="53"/>
      <c r="J164" s="53"/>
      <c r="K164" s="53"/>
    </row>
    <row r="165" spans="4:11" ht="15.95" customHeight="1" x14ac:dyDescent="0.2">
      <c r="D165" s="53"/>
      <c r="E165" s="53"/>
      <c r="F165" s="53"/>
      <c r="G165" s="53"/>
      <c r="H165" s="53"/>
      <c r="I165" s="53"/>
      <c r="J165" s="53"/>
      <c r="K165" s="53"/>
    </row>
    <row r="166" spans="4:11" ht="15.95" customHeight="1" x14ac:dyDescent="0.2">
      <c r="D166" s="53"/>
      <c r="E166" s="53"/>
      <c r="F166" s="53"/>
      <c r="G166" s="53"/>
      <c r="H166" s="53"/>
      <c r="I166" s="53"/>
      <c r="J166" s="53"/>
      <c r="K166" s="53"/>
    </row>
    <row r="167" spans="4:11" ht="15.95" customHeight="1" x14ac:dyDescent="0.2">
      <c r="D167" s="53"/>
      <c r="E167" s="53"/>
      <c r="F167" s="53"/>
      <c r="G167" s="53"/>
      <c r="H167" s="53"/>
      <c r="I167" s="53"/>
      <c r="J167" s="53"/>
      <c r="K167" s="53"/>
    </row>
    <row r="168" spans="4:11" ht="15.95" customHeight="1" x14ac:dyDescent="0.2">
      <c r="D168" s="53"/>
      <c r="E168" s="53"/>
      <c r="F168" s="53"/>
      <c r="G168" s="53"/>
      <c r="H168" s="53"/>
      <c r="I168" s="53"/>
      <c r="J168" s="53"/>
      <c r="K168" s="53"/>
    </row>
    <row r="169" spans="4:11" ht="15.95" customHeight="1" x14ac:dyDescent="0.2">
      <c r="D169" s="53"/>
      <c r="E169" s="53"/>
      <c r="F169" s="53"/>
      <c r="G169" s="53"/>
      <c r="H169" s="53"/>
      <c r="I169" s="53"/>
      <c r="J169" s="53"/>
      <c r="K169" s="53"/>
    </row>
    <row r="170" spans="4:11" ht="15.95" customHeight="1" x14ac:dyDescent="0.2">
      <c r="D170" s="53"/>
      <c r="E170" s="53"/>
      <c r="F170" s="53"/>
      <c r="G170" s="53"/>
      <c r="H170" s="53"/>
      <c r="I170" s="53"/>
      <c r="J170" s="53"/>
      <c r="K170" s="53"/>
    </row>
    <row r="171" spans="4:11" ht="15.95" customHeight="1" x14ac:dyDescent="0.2">
      <c r="D171" s="53"/>
      <c r="E171" s="53"/>
      <c r="F171" s="53"/>
      <c r="G171" s="53"/>
      <c r="H171" s="53"/>
      <c r="I171" s="53"/>
      <c r="J171" s="53"/>
      <c r="K171" s="53"/>
    </row>
    <row r="172" spans="4:11" ht="15.95" customHeight="1" x14ac:dyDescent="0.2">
      <c r="D172" s="53"/>
      <c r="E172" s="53"/>
      <c r="F172" s="53"/>
      <c r="G172" s="53"/>
      <c r="H172" s="53"/>
      <c r="I172" s="53"/>
      <c r="J172" s="53"/>
      <c r="K172" s="53"/>
    </row>
    <row r="173" spans="4:11" ht="15.95" customHeight="1" x14ac:dyDescent="0.2">
      <c r="D173" s="53"/>
      <c r="E173" s="53"/>
      <c r="F173" s="53"/>
      <c r="G173" s="53"/>
      <c r="H173" s="53"/>
      <c r="I173" s="53"/>
      <c r="J173" s="53"/>
      <c r="K173" s="53"/>
    </row>
    <row r="174" spans="4:11" ht="15.95" customHeight="1" x14ac:dyDescent="0.2">
      <c r="D174" s="53"/>
      <c r="E174" s="53"/>
      <c r="F174" s="53"/>
      <c r="G174" s="53"/>
      <c r="H174" s="53"/>
      <c r="I174" s="53"/>
      <c r="J174" s="53"/>
      <c r="K174" s="53"/>
    </row>
    <row r="175" spans="4:11" ht="15.95" customHeight="1" x14ac:dyDescent="0.2">
      <c r="D175" s="53"/>
      <c r="E175" s="53"/>
      <c r="F175" s="53"/>
      <c r="G175" s="53"/>
      <c r="H175" s="53"/>
      <c r="I175" s="53"/>
      <c r="J175" s="53"/>
      <c r="K175" s="53"/>
    </row>
    <row r="176" spans="4:11" ht="15.95" customHeight="1" x14ac:dyDescent="0.2">
      <c r="D176" s="53"/>
      <c r="E176" s="53"/>
      <c r="F176" s="53"/>
      <c r="G176" s="53"/>
      <c r="H176" s="53"/>
      <c r="I176" s="53"/>
      <c r="J176" s="53"/>
      <c r="K176" s="53"/>
    </row>
    <row r="177" spans="4:11" ht="15.95" customHeight="1" x14ac:dyDescent="0.2">
      <c r="D177" s="53"/>
      <c r="E177" s="53"/>
      <c r="F177" s="53"/>
      <c r="G177" s="53"/>
      <c r="H177" s="53"/>
      <c r="I177" s="53"/>
      <c r="J177" s="53"/>
      <c r="K177" s="53"/>
    </row>
    <row r="178" spans="4:11" ht="15.95" customHeight="1" x14ac:dyDescent="0.2">
      <c r="D178" s="53"/>
      <c r="E178" s="53"/>
      <c r="F178" s="53"/>
      <c r="G178" s="53"/>
      <c r="H178" s="53"/>
      <c r="I178" s="53"/>
      <c r="J178" s="53"/>
      <c r="K178" s="53"/>
    </row>
    <row r="179" spans="4:11" ht="15.95" customHeight="1" x14ac:dyDescent="0.2">
      <c r="D179" s="53"/>
      <c r="E179" s="53"/>
      <c r="F179" s="53"/>
      <c r="G179" s="53"/>
      <c r="H179" s="53"/>
      <c r="I179" s="53"/>
      <c r="J179" s="53"/>
      <c r="K179" s="53"/>
    </row>
    <row r="180" spans="4:11" ht="15.95" customHeight="1" x14ac:dyDescent="0.2">
      <c r="D180" s="53"/>
      <c r="E180" s="53"/>
      <c r="F180" s="53"/>
      <c r="G180" s="53"/>
      <c r="H180" s="53"/>
      <c r="I180" s="53"/>
      <c r="J180" s="53"/>
      <c r="K180" s="53"/>
    </row>
    <row r="181" spans="4:11" ht="15.95" customHeight="1" x14ac:dyDescent="0.2">
      <c r="D181" s="53"/>
      <c r="E181" s="53"/>
      <c r="F181" s="53"/>
      <c r="G181" s="53"/>
      <c r="H181" s="53"/>
      <c r="I181" s="53"/>
      <c r="J181" s="53"/>
      <c r="K181" s="53"/>
    </row>
    <row r="182" spans="4:11" ht="15.95" customHeight="1" x14ac:dyDescent="0.2">
      <c r="D182" s="53"/>
      <c r="E182" s="53"/>
      <c r="F182" s="53"/>
      <c r="G182" s="53"/>
      <c r="H182" s="53"/>
      <c r="I182" s="53"/>
      <c r="J182" s="53"/>
      <c r="K182" s="53"/>
    </row>
    <row r="183" spans="4:11" ht="15.95" customHeight="1" x14ac:dyDescent="0.2">
      <c r="D183" s="53"/>
      <c r="E183" s="53"/>
      <c r="F183" s="53"/>
      <c r="G183" s="53"/>
      <c r="H183" s="53"/>
      <c r="I183" s="53"/>
      <c r="J183" s="53"/>
      <c r="K183" s="53"/>
    </row>
    <row r="184" spans="4:11" ht="15.95" customHeight="1" x14ac:dyDescent="0.2">
      <c r="D184" s="53"/>
      <c r="E184" s="53"/>
      <c r="F184" s="53"/>
      <c r="G184" s="53"/>
      <c r="H184" s="53"/>
      <c r="I184" s="53"/>
      <c r="J184" s="53"/>
      <c r="K184" s="53"/>
    </row>
    <row r="185" spans="4:11" ht="15.95" customHeight="1" x14ac:dyDescent="0.2">
      <c r="D185" s="53"/>
      <c r="E185" s="53"/>
      <c r="F185" s="53"/>
      <c r="G185" s="53"/>
      <c r="H185" s="53"/>
      <c r="I185" s="53"/>
      <c r="J185" s="53"/>
      <c r="K185" s="53"/>
    </row>
    <row r="186" spans="4:11" ht="15.95" customHeight="1" x14ac:dyDescent="0.2">
      <c r="D186" s="53"/>
      <c r="E186" s="53"/>
      <c r="F186" s="53"/>
      <c r="G186" s="53"/>
      <c r="H186" s="53"/>
      <c r="I186" s="53"/>
      <c r="J186" s="53"/>
      <c r="K186" s="53"/>
    </row>
    <row r="187" spans="4:11" ht="15.95" customHeight="1" x14ac:dyDescent="0.2">
      <c r="D187" s="53"/>
      <c r="E187" s="53"/>
      <c r="F187" s="53"/>
      <c r="G187" s="53"/>
      <c r="H187" s="53"/>
      <c r="I187" s="53"/>
      <c r="J187" s="53"/>
      <c r="K187" s="53"/>
    </row>
    <row r="188" spans="4:11" ht="15.95" customHeight="1" x14ac:dyDescent="0.2">
      <c r="D188" s="53"/>
      <c r="E188" s="53"/>
      <c r="F188" s="53"/>
      <c r="G188" s="53"/>
      <c r="H188" s="53"/>
      <c r="I188" s="53"/>
      <c r="J188" s="53"/>
      <c r="K188" s="53"/>
    </row>
    <row r="189" spans="4:11" ht="15.95" customHeight="1" x14ac:dyDescent="0.2">
      <c r="D189" s="53"/>
      <c r="E189" s="53"/>
      <c r="F189" s="53"/>
      <c r="G189" s="53"/>
      <c r="H189" s="53"/>
      <c r="I189" s="53"/>
      <c r="J189" s="53"/>
      <c r="K189" s="53"/>
    </row>
    <row r="190" spans="4:11" ht="15.95" customHeight="1" x14ac:dyDescent="0.2">
      <c r="D190" s="53"/>
      <c r="E190" s="53"/>
      <c r="F190" s="53"/>
      <c r="G190" s="53"/>
      <c r="H190" s="53"/>
      <c r="I190" s="53"/>
      <c r="J190" s="53"/>
      <c r="K190" s="53"/>
    </row>
    <row r="191" spans="4:11" ht="15.95" customHeight="1" x14ac:dyDescent="0.2">
      <c r="D191" s="53"/>
      <c r="E191" s="53"/>
      <c r="F191" s="53"/>
      <c r="G191" s="53"/>
      <c r="H191" s="53"/>
      <c r="I191" s="53"/>
      <c r="J191" s="53"/>
      <c r="K191" s="53"/>
    </row>
    <row r="192" spans="4:11" ht="15.95" customHeight="1" x14ac:dyDescent="0.2">
      <c r="D192" s="53"/>
      <c r="E192" s="53"/>
      <c r="F192" s="53"/>
      <c r="G192" s="53"/>
      <c r="H192" s="53"/>
      <c r="I192" s="53"/>
      <c r="J192" s="53"/>
      <c r="K192" s="53"/>
    </row>
    <row r="193" spans="4:11" ht="15.95" customHeight="1" x14ac:dyDescent="0.2">
      <c r="D193" s="53"/>
      <c r="E193" s="53"/>
      <c r="F193" s="53"/>
      <c r="G193" s="53"/>
      <c r="H193" s="53"/>
      <c r="I193" s="53"/>
      <c r="J193" s="53"/>
      <c r="K193" s="53"/>
    </row>
    <row r="194" spans="4:11" ht="15.95" customHeight="1" x14ac:dyDescent="0.2">
      <c r="D194" s="53"/>
      <c r="E194" s="53"/>
      <c r="F194" s="53"/>
      <c r="G194" s="53"/>
      <c r="H194" s="53"/>
      <c r="I194" s="53"/>
      <c r="J194" s="53"/>
      <c r="K194" s="53"/>
    </row>
    <row r="195" spans="4:11" ht="15.95" customHeight="1" x14ac:dyDescent="0.2">
      <c r="D195" s="53"/>
      <c r="E195" s="53"/>
      <c r="F195" s="53"/>
      <c r="G195" s="53"/>
      <c r="H195" s="53"/>
      <c r="I195" s="53"/>
      <c r="J195" s="53"/>
      <c r="K195" s="53"/>
    </row>
    <row r="196" spans="4:11" ht="15.95" customHeight="1" x14ac:dyDescent="0.2">
      <c r="D196" s="53"/>
      <c r="E196" s="53"/>
      <c r="F196" s="53"/>
      <c r="G196" s="53"/>
      <c r="H196" s="53"/>
      <c r="I196" s="53"/>
      <c r="J196" s="53"/>
      <c r="K196" s="53"/>
    </row>
    <row r="197" spans="4:11" ht="15.95" customHeight="1" x14ac:dyDescent="0.2">
      <c r="D197" s="53"/>
      <c r="E197" s="53"/>
      <c r="F197" s="53"/>
      <c r="G197" s="53"/>
      <c r="H197" s="53"/>
      <c r="I197" s="53"/>
      <c r="J197" s="53"/>
      <c r="K197" s="53"/>
    </row>
    <row r="198" spans="4:11" ht="15.95" customHeight="1" x14ac:dyDescent="0.2">
      <c r="D198" s="53"/>
      <c r="E198" s="53"/>
      <c r="F198" s="53"/>
      <c r="G198" s="53"/>
      <c r="H198" s="53"/>
      <c r="I198" s="53"/>
      <c r="J198" s="53"/>
      <c r="K198" s="53"/>
    </row>
    <row r="199" spans="4:11" ht="15.95" customHeight="1" x14ac:dyDescent="0.2">
      <c r="D199" s="53"/>
      <c r="E199" s="53"/>
      <c r="F199" s="53"/>
      <c r="G199" s="53"/>
      <c r="H199" s="53"/>
      <c r="I199" s="53"/>
      <c r="J199" s="53"/>
      <c r="K199" s="53"/>
    </row>
    <row r="200" spans="4:11" ht="15.95" customHeight="1" x14ac:dyDescent="0.2">
      <c r="D200" s="53"/>
      <c r="E200" s="53"/>
      <c r="F200" s="53"/>
      <c r="G200" s="53"/>
      <c r="H200" s="53"/>
      <c r="I200" s="53"/>
      <c r="J200" s="53"/>
      <c r="K200" s="53"/>
    </row>
    <row r="201" spans="4:11" ht="15.95" customHeight="1" x14ac:dyDescent="0.2">
      <c r="D201" s="53"/>
      <c r="E201" s="53"/>
      <c r="F201" s="53"/>
      <c r="G201" s="53"/>
      <c r="H201" s="53"/>
      <c r="I201" s="53"/>
      <c r="J201" s="53"/>
      <c r="K201" s="53"/>
    </row>
    <row r="202" spans="4:11" ht="15.95" customHeight="1" x14ac:dyDescent="0.2">
      <c r="D202" s="53"/>
      <c r="E202" s="53"/>
      <c r="F202" s="53"/>
      <c r="G202" s="53"/>
      <c r="H202" s="53"/>
      <c r="I202" s="53"/>
      <c r="J202" s="53"/>
      <c r="K202" s="53"/>
    </row>
    <row r="203" spans="4:11" ht="15.95" customHeight="1" x14ac:dyDescent="0.2">
      <c r="D203" s="53"/>
      <c r="E203" s="53"/>
      <c r="F203" s="53"/>
      <c r="G203" s="53"/>
      <c r="H203" s="53"/>
      <c r="I203" s="53"/>
      <c r="J203" s="53"/>
      <c r="K203" s="53"/>
    </row>
    <row r="204" spans="4:11" ht="15.95" customHeight="1" x14ac:dyDescent="0.2">
      <c r="D204" s="53"/>
      <c r="E204" s="53"/>
      <c r="F204" s="53"/>
      <c r="G204" s="53"/>
      <c r="H204" s="53"/>
      <c r="I204" s="53"/>
      <c r="J204" s="53"/>
      <c r="K204" s="53"/>
    </row>
  </sheetData>
  <mergeCells count="16">
    <mergeCell ref="H8:H9"/>
    <mergeCell ref="I8:I9"/>
    <mergeCell ref="A89:K89"/>
    <mergeCell ref="A90:K90"/>
    <mergeCell ref="A91:K91"/>
    <mergeCell ref="A92:K92"/>
    <mergeCell ref="A3:K3"/>
    <mergeCell ref="A4:K4"/>
    <mergeCell ref="A5:E5"/>
    <mergeCell ref="A7:C10"/>
    <mergeCell ref="D7:D10"/>
    <mergeCell ref="E7:I7"/>
    <mergeCell ref="J7:K8"/>
    <mergeCell ref="E8:E9"/>
    <mergeCell ref="F8:F9"/>
    <mergeCell ref="G8:G9"/>
  </mergeCells>
  <printOptions horizontalCentered="1"/>
  <pageMargins left="0.70866141732283472" right="0.31496062992125984" top="0.74803149606299213" bottom="0.74803149606299213" header="0.31496062992125984" footer="0.31496062992125984"/>
  <pageSetup paperSize="9" scale="82" fitToHeight="0" orientation="portrait" r:id="rId1"/>
  <headerFooter alignWithMargins="0"/>
  <rowBreaks count="1" manualBreakCount="1">
    <brk id="57" max="10" man="1"/>
  </row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26</vt:i4>
      </vt:variant>
      <vt:variant>
        <vt:lpstr>Benannte Bereiche</vt:lpstr>
      </vt:variant>
      <vt:variant>
        <vt:i4>30</vt:i4>
      </vt:variant>
    </vt:vector>
  </HeadingPairs>
  <TitlesOfParts>
    <vt:vector size="56" baseType="lpstr">
      <vt:lpstr>Deckblatt</vt:lpstr>
      <vt:lpstr>Impressum</vt:lpstr>
      <vt:lpstr>Inhaltsverzeichnis</vt:lpstr>
      <vt:lpstr>Tabelle 1</vt:lpstr>
      <vt:lpstr>Diagramm</vt:lpstr>
      <vt:lpstr>Tabelle 2.1</vt:lpstr>
      <vt:lpstr>Tabelle 2.2</vt:lpstr>
      <vt:lpstr>Tabelle 2.3</vt:lpstr>
      <vt:lpstr>Tabelle 2.4</vt:lpstr>
      <vt:lpstr>Tabelle 3.1</vt:lpstr>
      <vt:lpstr>Tabelle 3.2</vt:lpstr>
      <vt:lpstr>Tabelle 3.3</vt:lpstr>
      <vt:lpstr>Tabelle 3.4</vt:lpstr>
      <vt:lpstr>Tabelle 4.1</vt:lpstr>
      <vt:lpstr>Tabelle 4.2</vt:lpstr>
      <vt:lpstr>Tabelle 4.3</vt:lpstr>
      <vt:lpstr>Tabelle 5.1</vt:lpstr>
      <vt:lpstr>Tabelle 5.2</vt:lpstr>
      <vt:lpstr>Tabelle 6</vt:lpstr>
      <vt:lpstr>Hinweis - Berufsaggregate</vt:lpstr>
      <vt:lpstr>Hinweis_Befristung</vt:lpstr>
      <vt:lpstr>Hinweis_beg_been_BV</vt:lpstr>
      <vt:lpstr>Hinweise_BST-Revisionen</vt:lpstr>
      <vt:lpstr>Hinweise_SvB_GB</vt:lpstr>
      <vt:lpstr>Daten_Diagramme</vt:lpstr>
      <vt:lpstr>Statistik-Infoseite</vt:lpstr>
      <vt:lpstr>Deckblatt!Druckbereich</vt:lpstr>
      <vt:lpstr>Diagramm!Druckbereich</vt:lpstr>
      <vt:lpstr>'Hinweis - Berufsaggregate'!Druckbereich</vt:lpstr>
      <vt:lpstr>Hinweis_beg_been_BV!Druckbereich</vt:lpstr>
      <vt:lpstr>'Hinweise_BST-Revisionen'!Druckbereich</vt:lpstr>
      <vt:lpstr>Hinweise_SvB_GB!Druckbereich</vt:lpstr>
      <vt:lpstr>Inhaltsverzeichnis!Druckbereich</vt:lpstr>
      <vt:lpstr>'Tabelle 1'!Druckbereich</vt:lpstr>
      <vt:lpstr>'Tabelle 2.1'!Druckbereich</vt:lpstr>
      <vt:lpstr>'Tabelle 2.2'!Druckbereich</vt:lpstr>
      <vt:lpstr>'Tabelle 2.3'!Druckbereich</vt:lpstr>
      <vt:lpstr>'Tabelle 2.4'!Druckbereich</vt:lpstr>
      <vt:lpstr>'Tabelle 3.1'!Druckbereich</vt:lpstr>
      <vt:lpstr>'Tabelle 3.2'!Druckbereich</vt:lpstr>
      <vt:lpstr>'Tabelle 3.3'!Druckbereich</vt:lpstr>
      <vt:lpstr>'Tabelle 3.4'!Druckbereich</vt:lpstr>
      <vt:lpstr>'Tabelle 4.1'!Druckbereich</vt:lpstr>
      <vt:lpstr>'Tabelle 4.2'!Druckbereich</vt:lpstr>
      <vt:lpstr>'Tabelle 4.3'!Druckbereich</vt:lpstr>
      <vt:lpstr>'Tabelle 5.1'!Druckbereich</vt:lpstr>
      <vt:lpstr>'Tabelle 5.2'!Druckbereich</vt:lpstr>
      <vt:lpstr>'Tabelle 6'!Druckbereich</vt:lpstr>
      <vt:lpstr>'Hinweis - Berufsaggregate'!Drucktitel</vt:lpstr>
      <vt:lpstr>Hinweis_beg_been_BV!Drucktitel</vt:lpstr>
      <vt:lpstr>Hinweise_SvB_GB!Drucktitel</vt:lpstr>
      <vt:lpstr>'Tabelle 2.2'!Drucktitel</vt:lpstr>
      <vt:lpstr>'Tabelle 2.4'!Drucktitel</vt:lpstr>
      <vt:lpstr>'Tabelle 3.4'!Drucktitel</vt:lpstr>
      <vt:lpstr>'Tabelle 4.3'!Drucktitel</vt:lpstr>
      <vt:lpstr>'Tabelle 5.2'!Drucktitel</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2026-06-22T09:17:16Z</dcterms:created>
  <dcterms:modified xsi:type="dcterms:W3CDTF">2026-06-22T09:18:45Z</dcterms:modified>
</cp:coreProperties>
</file>