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28AD3D30-FBA9-4274-844B-A761EC1CB645}" xr6:coauthVersionLast="47" xr6:coauthVersionMax="47" xr10:uidLastSave="{00000000-0000-0000-0000-000000000000}"/>
  <bookViews>
    <workbookView xWindow="780" yWindow="780" windowWidth="17550" windowHeight="15090" xr2:uid="{9A755EA9-92DD-471A-A534-38D17BE47FC2}"/>
  </bookViews>
  <sheets>
    <sheet name="Deckblatt" sheetId="1" r:id="rId1"/>
    <sheet name="Impressum" sheetId="2" r:id="rId2"/>
    <sheet name="Inhaltsverzeichnis" sheetId="3" r:id="rId3"/>
    <sheet name="Tabelle 1" sheetId="4" r:id="rId4"/>
    <sheet name="Diagramm" sheetId="5" r:id="rId5"/>
    <sheet name="Tabelle 2.1" sheetId="6" r:id="rId6"/>
    <sheet name="Tabelle 2.2" sheetId="7" r:id="rId7"/>
    <sheet name="Tabelle 2.3" sheetId="8" r:id="rId8"/>
    <sheet name="Tabelle 2.4" sheetId="9" r:id="rId9"/>
    <sheet name="Tabelle 3.1" sheetId="10" r:id="rId10"/>
    <sheet name="Tabelle 3.2" sheetId="11" r:id="rId11"/>
    <sheet name="Tabelle 3.3" sheetId="12" r:id="rId12"/>
    <sheet name="Tabelle 3.4" sheetId="13" r:id="rId13"/>
    <sheet name="Tabelle 4.1" sheetId="14" r:id="rId14"/>
    <sheet name="Tabelle 4.2" sheetId="15" r:id="rId15"/>
    <sheet name="Tabelle 4.3" sheetId="16" r:id="rId16"/>
    <sheet name="Tabelle 5.1" sheetId="17" r:id="rId17"/>
    <sheet name="Tabelle 5.2" sheetId="18" r:id="rId18"/>
    <sheet name="Tabelle 6" sheetId="19" r:id="rId19"/>
    <sheet name="Hinweis - Berufsaggregate" sheetId="20" r:id="rId20"/>
    <sheet name="Hinweis_Befristung" sheetId="21" r:id="rId21"/>
    <sheet name="Hinweis_beg_been_BV" sheetId="22" r:id="rId22"/>
    <sheet name="Hinweise_BST-Revisionen" sheetId="23" r:id="rId23"/>
    <sheet name="Hinweise_SvB_GB" sheetId="24" r:id="rId24"/>
    <sheet name="Daten_Diagramme" sheetId="25" state="hidden" r:id="rId25"/>
    <sheet name="Statistik-Infoseite" sheetId="26" r:id="rId26"/>
  </sheets>
  <definedNames>
    <definedName name="_xlnm.Print_Area" localSheetId="0">Deckblatt!$A$1:$H$59</definedName>
    <definedName name="_xlnm.Print_Area" localSheetId="4">Diagramm!$A$1:$I$46</definedName>
    <definedName name="_xlnm.Print_Area" localSheetId="19">'Hinweis - Berufsaggregate'!$A$1:$B$26</definedName>
    <definedName name="_xlnm.Print_Area" localSheetId="21">Hinweis_beg_been_BV!$A$1:$B$20</definedName>
    <definedName name="_xlnm.Print_Area" localSheetId="22">'Hinweise_BST-Revisionen'!$A$1:$B$10</definedName>
    <definedName name="_xlnm.Print_Area" localSheetId="23">Hinweise_SvB_GB!$A$1:$B$22</definedName>
    <definedName name="_xlnm.Print_Area" localSheetId="2">Inhaltsverzeichnis!$A$1:$G$50</definedName>
    <definedName name="_xlnm.Print_Area" localSheetId="3">'Tabelle 1'!$A$1:$J$62</definedName>
    <definedName name="_xlnm.Print_Area" localSheetId="5">'Tabelle 2.1'!$A$1:$J$80</definedName>
    <definedName name="_xlnm.Print_Area" localSheetId="6">'Tabelle 2.2'!$A$1:$L$87</definedName>
    <definedName name="_xlnm.Print_Area" localSheetId="7">'Tabelle 2.3'!$A$1:$J$41</definedName>
    <definedName name="_xlnm.Print_Area" localSheetId="8">'Tabelle 2.4'!$A$1:$K$91</definedName>
    <definedName name="_xlnm.Print_Area" localSheetId="9">'Tabelle 3.1'!$A$1:$J$69</definedName>
    <definedName name="_xlnm.Print_Area" localSheetId="10">'Tabelle 3.2'!$A$1:$L$54</definedName>
    <definedName name="_xlnm.Print_Area" localSheetId="11">'Tabelle 3.3'!$A$1:$J$42</definedName>
    <definedName name="_xlnm.Print_Area" localSheetId="12">'Tabelle 3.4'!$A$1:$K$91</definedName>
    <definedName name="_xlnm.Print_Area" localSheetId="13">'Tabelle 4.1'!$A$1:$L$62</definedName>
    <definedName name="_xlnm.Print_Area" localSheetId="14">'Tabelle 4.2'!$A$1:$J$42</definedName>
    <definedName name="_xlnm.Print_Area" localSheetId="15">'Tabelle 4.3'!$A$1:$K$89</definedName>
    <definedName name="_xlnm.Print_Area" localSheetId="16">'Tabelle 5.1'!$A$1:$J$42</definedName>
    <definedName name="_xlnm.Print_Area" localSheetId="17">'Tabelle 5.2'!$A$1:$K$89</definedName>
    <definedName name="_xlnm.Print_Area" localSheetId="18">'Tabelle 6'!$A$1:$M$75</definedName>
    <definedName name="_xlnm.Print_Titles" localSheetId="19">'Hinweis - Berufsaggregate'!$1:$7</definedName>
    <definedName name="_xlnm.Print_Titles" localSheetId="21">Hinweis_beg_been_BV!$1:$3</definedName>
    <definedName name="_xlnm.Print_Titles" localSheetId="23">Hinweise_SvB_GB!$1:$3</definedName>
    <definedName name="_xlnm.Print_Titles" localSheetId="6">'Tabelle 2.2'!$1:$11</definedName>
    <definedName name="_xlnm.Print_Titles" localSheetId="8">'Tabelle 2.4'!$1:$23</definedName>
    <definedName name="_xlnm.Print_Titles" localSheetId="12">'Tabelle 3.4'!$1:$23</definedName>
    <definedName name="_xlnm.Print_Titles" localSheetId="15">'Tabelle 4.3'!$1:$17</definedName>
    <definedName name="_xlnm.Print_Titles" localSheetId="17">'Tabelle 5.2'!$1:$17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76" i="25" l="1"/>
  <c r="H76" i="25" s="1"/>
  <c r="K76" i="25" s="1"/>
  <c r="G76" i="25"/>
  <c r="F76" i="25"/>
  <c r="E76" i="25"/>
  <c r="L75" i="25"/>
  <c r="H75" i="25" s="1"/>
  <c r="G75" i="25"/>
  <c r="K75" i="25" s="1"/>
  <c r="F75" i="25"/>
  <c r="E75" i="25"/>
  <c r="L74" i="25"/>
  <c r="H74" i="25" s="1"/>
  <c r="K74" i="25" s="1"/>
  <c r="G74" i="25"/>
  <c r="F74" i="25"/>
  <c r="E74" i="25"/>
  <c r="L73" i="25"/>
  <c r="H73" i="25" s="1"/>
  <c r="K73" i="25"/>
  <c r="G73" i="25"/>
  <c r="F73" i="25"/>
  <c r="E73" i="25"/>
  <c r="L72" i="25"/>
  <c r="H72" i="25" s="1"/>
  <c r="K72" i="25" s="1"/>
  <c r="G72" i="25"/>
  <c r="F72" i="25"/>
  <c r="E72" i="25"/>
  <c r="L71" i="25"/>
  <c r="H71" i="25" s="1"/>
  <c r="G71" i="25"/>
  <c r="K71" i="25" s="1"/>
  <c r="F71" i="25"/>
  <c r="E71" i="25"/>
  <c r="L70" i="25"/>
  <c r="H70" i="25" s="1"/>
  <c r="K70" i="25"/>
  <c r="G70" i="25"/>
  <c r="F70" i="25"/>
  <c r="E70" i="25"/>
  <c r="L69" i="25"/>
  <c r="H69" i="25" s="1"/>
  <c r="K69" i="25"/>
  <c r="G69" i="25"/>
  <c r="F69" i="25"/>
  <c r="E69" i="25"/>
  <c r="L68" i="25"/>
  <c r="H68" i="25" s="1"/>
  <c r="K68" i="25" s="1"/>
  <c r="G68" i="25"/>
  <c r="F68" i="25"/>
  <c r="E68" i="25"/>
  <c r="L67" i="25"/>
  <c r="H67" i="25" s="1"/>
  <c r="G67" i="25"/>
  <c r="K67" i="25" s="1"/>
  <c r="F67" i="25"/>
  <c r="E67" i="25"/>
  <c r="L66" i="25"/>
  <c r="H66" i="25" s="1"/>
  <c r="K66" i="25"/>
  <c r="G66" i="25"/>
  <c r="F66" i="25"/>
  <c r="E66" i="25"/>
  <c r="L65" i="25"/>
  <c r="H65" i="25" s="1"/>
  <c r="K65" i="25"/>
  <c r="G65" i="25"/>
  <c r="F65" i="25"/>
  <c r="E65" i="25"/>
  <c r="L64" i="25"/>
  <c r="H64" i="25" s="1"/>
  <c r="K64" i="25" s="1"/>
  <c r="G64" i="25"/>
  <c r="F64" i="25"/>
  <c r="E64" i="25"/>
  <c r="L63" i="25"/>
  <c r="H63" i="25" s="1"/>
  <c r="G63" i="25"/>
  <c r="K63" i="25" s="1"/>
  <c r="F63" i="25"/>
  <c r="E63" i="25"/>
  <c r="L62" i="25"/>
  <c r="H62" i="25" s="1"/>
  <c r="K62" i="25"/>
  <c r="G62" i="25"/>
  <c r="F62" i="25"/>
  <c r="E62" i="25"/>
  <c r="L61" i="25"/>
  <c r="H61" i="25" s="1"/>
  <c r="K61" i="25"/>
  <c r="G61" i="25"/>
  <c r="F61" i="25"/>
  <c r="E61" i="25"/>
  <c r="L60" i="25"/>
  <c r="H60" i="25" s="1"/>
  <c r="K60" i="25" s="1"/>
  <c r="G60" i="25"/>
  <c r="F60" i="25"/>
  <c r="E60" i="25"/>
  <c r="L59" i="25"/>
  <c r="H59" i="25" s="1"/>
  <c r="G59" i="25"/>
  <c r="K59" i="25" s="1"/>
  <c r="F59" i="25"/>
  <c r="E59" i="25"/>
  <c r="L58" i="25"/>
  <c r="H58" i="25" s="1"/>
  <c r="K58" i="25"/>
  <c r="G58" i="25"/>
  <c r="F58" i="25"/>
  <c r="E58" i="25"/>
  <c r="L57" i="25"/>
  <c r="H57" i="25" s="1"/>
  <c r="K57" i="25"/>
  <c r="G57" i="25"/>
  <c r="F57" i="25"/>
  <c r="E57" i="25"/>
  <c r="L56" i="25"/>
  <c r="H56" i="25" s="1"/>
  <c r="K56" i="25" s="1"/>
  <c r="G56" i="25"/>
  <c r="F56" i="25"/>
  <c r="E56" i="25"/>
  <c r="L55" i="25"/>
  <c r="H55" i="25" s="1"/>
  <c r="G55" i="25"/>
  <c r="K55" i="25" s="1"/>
  <c r="F55" i="25"/>
  <c r="E55" i="25"/>
  <c r="L54" i="25"/>
  <c r="H54" i="25" s="1"/>
  <c r="K54" i="25"/>
  <c r="G54" i="25"/>
  <c r="F54" i="25"/>
  <c r="E54" i="25"/>
  <c r="L53" i="25"/>
  <c r="H53" i="25" s="1"/>
  <c r="K53" i="25"/>
  <c r="G53" i="25"/>
  <c r="F53" i="25"/>
  <c r="E53" i="25"/>
  <c r="L52" i="25"/>
  <c r="H52" i="25" s="1"/>
  <c r="K52" i="25" s="1"/>
  <c r="G52" i="25"/>
  <c r="F52" i="25"/>
  <c r="E52" i="25"/>
  <c r="H46" i="25"/>
  <c r="D46" i="25"/>
  <c r="C46" i="25"/>
  <c r="L46" i="25" s="1"/>
  <c r="B46" i="25"/>
  <c r="K46" i="25" s="1"/>
  <c r="L45" i="25"/>
  <c r="K45" i="25"/>
  <c r="I45" i="25"/>
  <c r="H45" i="25"/>
  <c r="D45" i="25"/>
  <c r="C45" i="25"/>
  <c r="B45" i="25"/>
  <c r="F45" i="25" s="1"/>
  <c r="M44" i="25"/>
  <c r="L44" i="25"/>
  <c r="I44" i="25"/>
  <c r="H44" i="25"/>
  <c r="G44" i="25"/>
  <c r="F44" i="25"/>
  <c r="E44" i="25"/>
  <c r="D44" i="25"/>
  <c r="C44" i="25"/>
  <c r="B44" i="25"/>
  <c r="K44" i="25" s="1"/>
  <c r="I43" i="25"/>
  <c r="C43" i="25"/>
  <c r="L43" i="25" s="1"/>
  <c r="B43" i="25"/>
  <c r="F43" i="25" s="1"/>
  <c r="M42" i="25"/>
  <c r="L42" i="25"/>
  <c r="I42" i="25"/>
  <c r="H42" i="25"/>
  <c r="G42" i="25"/>
  <c r="F42" i="25"/>
  <c r="E42" i="25"/>
  <c r="D42" i="25"/>
  <c r="C42" i="25"/>
  <c r="B42" i="25"/>
  <c r="K42" i="25" s="1"/>
  <c r="L41" i="25"/>
  <c r="K41" i="25"/>
  <c r="I41" i="25"/>
  <c r="H41" i="25"/>
  <c r="D41" i="25"/>
  <c r="C41" i="25"/>
  <c r="B41" i="25"/>
  <c r="F41" i="25" s="1"/>
  <c r="M40" i="25"/>
  <c r="L40" i="25"/>
  <c r="H40" i="25"/>
  <c r="G40" i="25"/>
  <c r="E40" i="25"/>
  <c r="D40" i="25"/>
  <c r="C40" i="25"/>
  <c r="I40" i="25" s="1"/>
  <c r="B40" i="25"/>
  <c r="K40" i="25" s="1"/>
  <c r="I39" i="25"/>
  <c r="C39" i="25"/>
  <c r="L39" i="25" s="1"/>
  <c r="B39" i="25"/>
  <c r="F39" i="25" s="1"/>
  <c r="M38" i="25"/>
  <c r="L38" i="25"/>
  <c r="H38" i="25"/>
  <c r="G38" i="25"/>
  <c r="E38" i="25"/>
  <c r="D38" i="25"/>
  <c r="C38" i="25"/>
  <c r="I38" i="25" s="1"/>
  <c r="B38" i="25"/>
  <c r="K38" i="25" s="1"/>
  <c r="E37" i="25"/>
  <c r="D37" i="25"/>
  <c r="C35" i="25"/>
  <c r="M35" i="25" s="1"/>
  <c r="B35" i="25"/>
  <c r="J35" i="25" s="1"/>
  <c r="J34" i="25"/>
  <c r="F34" i="25"/>
  <c r="D34" i="25"/>
  <c r="C34" i="25"/>
  <c r="M34" i="25" s="1"/>
  <c r="B34" i="25"/>
  <c r="H34" i="25" s="1"/>
  <c r="I33" i="25"/>
  <c r="G33" i="25"/>
  <c r="C33" i="25"/>
  <c r="M33" i="25" s="1"/>
  <c r="B33" i="25"/>
  <c r="J32" i="25"/>
  <c r="C32" i="25"/>
  <c r="M32" i="25" s="1"/>
  <c r="B32" i="25"/>
  <c r="H32" i="25" s="1"/>
  <c r="C31" i="25"/>
  <c r="M31" i="25" s="1"/>
  <c r="B31" i="25"/>
  <c r="J31" i="25" s="1"/>
  <c r="J30" i="25"/>
  <c r="F30" i="25"/>
  <c r="D30" i="25"/>
  <c r="C30" i="25"/>
  <c r="E30" i="25" s="1"/>
  <c r="B30" i="25"/>
  <c r="H30" i="25" s="1"/>
  <c r="C29" i="25"/>
  <c r="B29" i="25"/>
  <c r="J29" i="25" s="1"/>
  <c r="C28" i="25"/>
  <c r="I28" i="25" s="1"/>
  <c r="B28" i="25"/>
  <c r="H28" i="25" s="1"/>
  <c r="C27" i="25"/>
  <c r="I27" i="25" s="1"/>
  <c r="B27" i="25"/>
  <c r="D27" i="25" s="1"/>
  <c r="C26" i="25"/>
  <c r="I26" i="25" s="1"/>
  <c r="B26" i="25"/>
  <c r="H26" i="25" s="1"/>
  <c r="C25" i="25"/>
  <c r="I25" i="25" s="1"/>
  <c r="B25" i="25"/>
  <c r="D25" i="25" s="1"/>
  <c r="L24" i="25"/>
  <c r="E24" i="25"/>
  <c r="C24" i="25"/>
  <c r="I24" i="25" s="1"/>
  <c r="B24" i="25"/>
  <c r="H24" i="25" s="1"/>
  <c r="H23" i="25"/>
  <c r="G23" i="25"/>
  <c r="C23" i="25"/>
  <c r="I23" i="25" s="1"/>
  <c r="B23" i="25"/>
  <c r="D23" i="25" s="1"/>
  <c r="L22" i="25"/>
  <c r="G22" i="25"/>
  <c r="C22" i="25"/>
  <c r="I22" i="25" s="1"/>
  <c r="B22" i="25"/>
  <c r="H22" i="25" s="1"/>
  <c r="C21" i="25"/>
  <c r="I21" i="25" s="1"/>
  <c r="B21" i="25"/>
  <c r="D21" i="25" s="1"/>
  <c r="L20" i="25"/>
  <c r="G20" i="25"/>
  <c r="E20" i="25"/>
  <c r="C20" i="25"/>
  <c r="I20" i="25" s="1"/>
  <c r="B20" i="25"/>
  <c r="H20" i="25" s="1"/>
  <c r="I19" i="25"/>
  <c r="G19" i="25"/>
  <c r="C19" i="25"/>
  <c r="B19" i="25"/>
  <c r="D19" i="25" s="1"/>
  <c r="C18" i="25"/>
  <c r="I18" i="25" s="1"/>
  <c r="B18" i="25"/>
  <c r="H18" i="25" s="1"/>
  <c r="C17" i="25"/>
  <c r="I17" i="25" s="1"/>
  <c r="B17" i="25"/>
  <c r="D17" i="25" s="1"/>
  <c r="L16" i="25"/>
  <c r="C16" i="25"/>
  <c r="I16" i="25" s="1"/>
  <c r="B16" i="25"/>
  <c r="H16" i="25" s="1"/>
  <c r="G15" i="25"/>
  <c r="C15" i="25"/>
  <c r="I15" i="25" s="1"/>
  <c r="B15" i="25"/>
  <c r="D15" i="25" s="1"/>
  <c r="L14" i="25"/>
  <c r="G14" i="25"/>
  <c r="C14" i="25"/>
  <c r="I14" i="25" s="1"/>
  <c r="B14" i="25"/>
  <c r="H14" i="25" s="1"/>
  <c r="I9" i="25"/>
  <c r="H9" i="25"/>
  <c r="C9" i="25"/>
  <c r="B9" i="25"/>
  <c r="D9" i="25" s="1"/>
  <c r="K8" i="25"/>
  <c r="D8" i="25"/>
  <c r="C8" i="25"/>
  <c r="I8" i="25" s="1"/>
  <c r="B8" i="25"/>
  <c r="H8" i="25" s="1"/>
  <c r="K7" i="25"/>
  <c r="J7" i="25"/>
  <c r="I7" i="25"/>
  <c r="C7" i="25"/>
  <c r="G7" i="25" s="1"/>
  <c r="B7" i="25"/>
  <c r="D7" i="25" s="1"/>
  <c r="L6" i="25"/>
  <c r="C6" i="25"/>
  <c r="I6" i="25" s="1"/>
  <c r="B6" i="25"/>
  <c r="H6" i="25" s="1"/>
  <c r="C36" i="25"/>
  <c r="M36" i="25" s="1"/>
  <c r="B36" i="25"/>
  <c r="E28" i="25" l="1"/>
  <c r="I46" i="25"/>
  <c r="L26" i="25"/>
  <c r="G28" i="25"/>
  <c r="L28" i="25"/>
  <c r="M46" i="25"/>
  <c r="L18" i="25"/>
  <c r="G31" i="25"/>
  <c r="E46" i="25"/>
  <c r="G27" i="25"/>
  <c r="G35" i="25"/>
  <c r="I31" i="25"/>
  <c r="I35" i="25"/>
  <c r="E16" i="25"/>
  <c r="G46" i="25"/>
  <c r="E8" i="25"/>
  <c r="G8" i="25"/>
  <c r="L8" i="25"/>
  <c r="F16" i="25"/>
  <c r="J28" i="25"/>
  <c r="K15" i="25"/>
  <c r="F19" i="25"/>
  <c r="F23" i="25"/>
  <c r="K27" i="25"/>
  <c r="K30" i="25"/>
  <c r="F32" i="25"/>
  <c r="F24" i="25"/>
  <c r="J20" i="25"/>
  <c r="J24" i="25"/>
  <c r="D16" i="25"/>
  <c r="J19" i="25"/>
  <c r="K20" i="25"/>
  <c r="F22" i="25"/>
  <c r="J23" i="25"/>
  <c r="K24" i="25"/>
  <c r="D28" i="25"/>
  <c r="F46" i="25"/>
  <c r="K32" i="25"/>
  <c r="F15" i="25"/>
  <c r="K19" i="25"/>
  <c r="K23" i="25"/>
  <c r="F27" i="25"/>
  <c r="K34" i="25"/>
  <c r="F40" i="25"/>
  <c r="H15" i="25"/>
  <c r="J16" i="25"/>
  <c r="F14" i="25"/>
  <c r="J15" i="25"/>
  <c r="K16" i="25"/>
  <c r="D20" i="25"/>
  <c r="H21" i="25"/>
  <c r="D24" i="25"/>
  <c r="J27" i="25"/>
  <c r="K28" i="25"/>
  <c r="D32" i="25"/>
  <c r="F38" i="25"/>
  <c r="F7" i="25"/>
  <c r="J8" i="25"/>
  <c r="H36" i="25"/>
  <c r="D36" i="25"/>
  <c r="K36" i="25"/>
  <c r="J36" i="25"/>
  <c r="F36" i="25"/>
  <c r="K78" i="25"/>
  <c r="M18" i="25"/>
  <c r="J9" i="25"/>
  <c r="J14" i="25"/>
  <c r="F17" i="25"/>
  <c r="D18" i="25"/>
  <c r="J21" i="25"/>
  <c r="J22" i="25"/>
  <c r="F25" i="25"/>
  <c r="D26" i="25"/>
  <c r="L32" i="25"/>
  <c r="L34" i="25"/>
  <c r="L36" i="25"/>
  <c r="J58" i="25"/>
  <c r="I58" i="25"/>
  <c r="J66" i="25"/>
  <c r="I66" i="25"/>
  <c r="E6" i="25"/>
  <c r="M7" i="25"/>
  <c r="E7" i="25"/>
  <c r="L7" i="25"/>
  <c r="M8" i="25"/>
  <c r="K9" i="25"/>
  <c r="K14" i="25"/>
  <c r="G16" i="25"/>
  <c r="G17" i="25"/>
  <c r="E18" i="25"/>
  <c r="M19" i="25"/>
  <c r="E19" i="25"/>
  <c r="L19" i="25"/>
  <c r="M20" i="25"/>
  <c r="K21" i="25"/>
  <c r="K22" i="25"/>
  <c r="G24" i="25"/>
  <c r="G25" i="25"/>
  <c r="E26" i="25"/>
  <c r="M27" i="25"/>
  <c r="E27" i="25"/>
  <c r="L27" i="25"/>
  <c r="M28" i="25"/>
  <c r="M30" i="25"/>
  <c r="H39" i="25"/>
  <c r="E41" i="25"/>
  <c r="G41" i="25"/>
  <c r="M41" i="25"/>
  <c r="J45" i="25"/>
  <c r="J55" i="25"/>
  <c r="I55" i="25"/>
  <c r="J63" i="25"/>
  <c r="I63" i="25"/>
  <c r="J71" i="25"/>
  <c r="I71" i="25"/>
  <c r="D33" i="25"/>
  <c r="K33" i="25"/>
  <c r="J52" i="25"/>
  <c r="I52" i="25"/>
  <c r="J60" i="25"/>
  <c r="I60" i="25"/>
  <c r="J68" i="25"/>
  <c r="I68" i="25"/>
  <c r="J76" i="25"/>
  <c r="I76" i="25"/>
  <c r="I78" i="25" s="1"/>
  <c r="H25" i="25"/>
  <c r="D29" i="25"/>
  <c r="K29" i="25"/>
  <c r="I32" i="25"/>
  <c r="G32" i="25"/>
  <c r="I34" i="25"/>
  <c r="G34" i="25"/>
  <c r="G36" i="25"/>
  <c r="I36" i="25"/>
  <c r="M9" i="25"/>
  <c r="E9" i="25"/>
  <c r="L9" i="25"/>
  <c r="M21" i="25"/>
  <c r="E21" i="25"/>
  <c r="L21" i="25"/>
  <c r="M22" i="25"/>
  <c r="G26" i="25"/>
  <c r="M29" i="25"/>
  <c r="E29" i="25"/>
  <c r="L29" i="25"/>
  <c r="M43" i="25"/>
  <c r="G43" i="25"/>
  <c r="E43" i="25"/>
  <c r="J57" i="25"/>
  <c r="I57" i="25"/>
  <c r="J65" i="25"/>
  <c r="I65" i="25"/>
  <c r="J73" i="25"/>
  <c r="I73" i="25"/>
  <c r="F6" i="25"/>
  <c r="F18" i="25"/>
  <c r="D31" i="25"/>
  <c r="K31" i="25"/>
  <c r="D35" i="25"/>
  <c r="K35" i="25"/>
  <c r="M14" i="25"/>
  <c r="J39" i="25"/>
  <c r="H19" i="25"/>
  <c r="H27" i="25"/>
  <c r="E32" i="25"/>
  <c r="F35" i="25"/>
  <c r="K39" i="25"/>
  <c r="J62" i="25"/>
  <c r="I62" i="25"/>
  <c r="H17" i="25"/>
  <c r="F26" i="25"/>
  <c r="I30" i="25"/>
  <c r="G30" i="25"/>
  <c r="G6" i="25"/>
  <c r="G18" i="25"/>
  <c r="J6" i="25"/>
  <c r="H7" i="25"/>
  <c r="F8" i="25"/>
  <c r="F9" i="25"/>
  <c r="D14" i="25"/>
  <c r="J17" i="25"/>
  <c r="J18" i="25"/>
  <c r="F20" i="25"/>
  <c r="F21" i="25"/>
  <c r="D22" i="25"/>
  <c r="J25" i="25"/>
  <c r="J26" i="25"/>
  <c r="F28" i="25"/>
  <c r="F29" i="25"/>
  <c r="F31" i="25"/>
  <c r="F33" i="25"/>
  <c r="E34" i="25"/>
  <c r="E36" i="25"/>
  <c r="D43" i="25"/>
  <c r="J54" i="25"/>
  <c r="I54" i="25"/>
  <c r="J70" i="25"/>
  <c r="I70" i="25"/>
  <c r="K6" i="25"/>
  <c r="G9" i="25"/>
  <c r="E14" i="25"/>
  <c r="M15" i="25"/>
  <c r="E15" i="25"/>
  <c r="L15" i="25"/>
  <c r="M16" i="25"/>
  <c r="K17" i="25"/>
  <c r="K18" i="25"/>
  <c r="G21" i="25"/>
  <c r="E22" i="25"/>
  <c r="M23" i="25"/>
  <c r="E23" i="25"/>
  <c r="L23" i="25"/>
  <c r="M24" i="25"/>
  <c r="K25" i="25"/>
  <c r="K26" i="25"/>
  <c r="G29" i="25"/>
  <c r="J41" i="25"/>
  <c r="H43" i="25"/>
  <c r="G45" i="25"/>
  <c r="E45" i="25"/>
  <c r="M45" i="25"/>
  <c r="J59" i="25"/>
  <c r="I59" i="25"/>
  <c r="J67" i="25"/>
  <c r="I67" i="25"/>
  <c r="J75" i="25"/>
  <c r="I75" i="25"/>
  <c r="J56" i="25"/>
  <c r="I56" i="25"/>
  <c r="J64" i="25"/>
  <c r="I64" i="25"/>
  <c r="J72" i="25"/>
  <c r="I72" i="25"/>
  <c r="M17" i="25"/>
  <c r="E17" i="25"/>
  <c r="L17" i="25"/>
  <c r="M25" i="25"/>
  <c r="E25" i="25"/>
  <c r="L25" i="25"/>
  <c r="M26" i="25"/>
  <c r="I29" i="25"/>
  <c r="M39" i="25"/>
  <c r="E39" i="25"/>
  <c r="G39" i="25"/>
  <c r="J43" i="25"/>
  <c r="J53" i="25"/>
  <c r="I53" i="25"/>
  <c r="J61" i="25"/>
  <c r="I61" i="25"/>
  <c r="J69" i="25"/>
  <c r="I69" i="25"/>
  <c r="H29" i="25"/>
  <c r="H31" i="25"/>
  <c r="H33" i="25"/>
  <c r="H35" i="25"/>
  <c r="M6" i="25"/>
  <c r="D6" i="25"/>
  <c r="L30" i="25"/>
  <c r="J33" i="25"/>
  <c r="D39" i="25"/>
  <c r="K43" i="25"/>
  <c r="J74" i="25"/>
  <c r="I74" i="25"/>
  <c r="L31" i="25"/>
  <c r="L33" i="25"/>
  <c r="L35" i="25"/>
  <c r="J38" i="25"/>
  <c r="J40" i="25"/>
  <c r="J42" i="25"/>
  <c r="J44" i="25"/>
  <c r="J46" i="25"/>
  <c r="E31" i="25"/>
  <c r="E33" i="25"/>
  <c r="E35" i="25"/>
  <c r="I80" i="25" l="1"/>
  <c r="J78" i="25"/>
  <c r="K80" i="25"/>
  <c r="K79" i="25"/>
  <c r="J79" i="25" l="1"/>
  <c r="J80" i="25"/>
  <c r="I79" i="25"/>
  <c r="I84" i="25" l="1"/>
  <c r="I83" i="25"/>
  <c r="I82" i="25"/>
</calcChain>
</file>

<file path=xl/sharedStrings.xml><?xml version="1.0" encoding="utf-8"?>
<sst xmlns="http://schemas.openxmlformats.org/spreadsheetml/2006/main" count="1685" uniqueCount="554">
  <si>
    <t>Impressum</t>
  </si>
  <si>
    <t>Produktlinie/Reihe:</t>
  </si>
  <si>
    <t>Tabellen</t>
  </si>
  <si>
    <t>Produkt-ID:</t>
  </si>
  <si>
    <t>Titel:</t>
  </si>
  <si>
    <t>Regionalreport über Beschäftigte (Quartalszahlen)</t>
  </si>
  <si>
    <t>Region:</t>
  </si>
  <si>
    <t>Agentur für Arbeit Aalen (611)</t>
  </si>
  <si>
    <t>Berichtsmonat:</t>
  </si>
  <si>
    <t>31. Dezember 2025</t>
  </si>
  <si>
    <t>Erstellungsdatum:</t>
  </si>
  <si>
    <t>10.07.2026</t>
  </si>
  <si>
    <t>Periodizität:</t>
  </si>
  <si>
    <t>vierteljährlich</t>
  </si>
  <si>
    <t>Nächster Veröffentlichungstermin:</t>
  </si>
  <si>
    <t>10.10.2026</t>
  </si>
  <si>
    <t>Hinweise:</t>
  </si>
  <si>
    <t xml:space="preserve">In dieser Publikation wird über die sozialversicherungspflichtig und geringfügig entlohnten Beschäftigten berichtet. Eine weitere Unterteilung der geringfügig entlohnten Beschäftigten in ausschließlich geringfügig entlohnte und im Nebenjob tätige Beschäftigte ist bei ausgewählten Merkmalen, wie dem Beruf, aus Geheimhaltungsgründen nicht möglich. Weitergehende Informationen erhalten Sie über Ihren regionalen Statistik-Service. Soweit nicht anders angegeben, beziehen sich alle Zahlen auf den Arbeitsort. </t>
  </si>
  <si>
    <t>Herausgeberin:</t>
  </si>
  <si>
    <t>Bundesagentur für Arbeit</t>
  </si>
  <si>
    <t>Statistik</t>
  </si>
  <si>
    <t>Rückfragen an:</t>
  </si>
  <si>
    <t>Statistik-Service Südwest</t>
  </si>
  <si>
    <t>Saonestr. 2-4</t>
  </si>
  <si>
    <t>60528 Frankfurt a.M.</t>
  </si>
  <si>
    <t>E-Mail:</t>
  </si>
  <si>
    <t>Statistik-Service-Suedwest@arbeitsagentur.de</t>
  </si>
  <si>
    <t>Hotline:</t>
  </si>
  <si>
    <t>069/6670-601</t>
  </si>
  <si>
    <t>Internet:</t>
  </si>
  <si>
    <t>https://statistik.arbeitsagentur.de</t>
  </si>
  <si>
    <t>Zitierhinweis:</t>
  </si>
  <si>
    <t>Statistik der Bundesagentur für Arbeit,</t>
  </si>
  <si>
    <t>Tabellen, Regionalreport über Beschäftigte (Quartalszahlen), Frankfurt a.M.,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</si>
  <si>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</si>
  <si>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</si>
  <si>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</si>
  <si>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</si>
  <si>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</si>
  <si>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</si>
  <si>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Stichtag: 31. Dezember 2025</t>
  </si>
  <si>
    <t>Quartalszahlen im Überblick</t>
  </si>
  <si>
    <t>Sozialversicherungspflichtig und geringfügig entlohnte Beschäftigte</t>
  </si>
  <si>
    <t>nach ausgewählten Merkmalen</t>
  </si>
  <si>
    <t>Tabelle 1</t>
  </si>
  <si>
    <t>Diagramm: Entwicklung sozialversicherungspflichtig Beschäftigter</t>
  </si>
  <si>
    <t>und geringfügig entlohnter Beschäftigter nach Regionen und nach</t>
  </si>
  <si>
    <t>der Klassifikation der Wirtschaftszweige (WZ 2008)</t>
  </si>
  <si>
    <t>Diagramm</t>
  </si>
  <si>
    <t>Sozialversicherungspflichtig Beschäftigte</t>
  </si>
  <si>
    <t>nach Regionen und ausgewählten Merkmalen</t>
  </si>
  <si>
    <t>Tabelle 2.1</t>
  </si>
  <si>
    <t>Tabelle 2.2</t>
  </si>
  <si>
    <t>nach der Klassifikation der Wirtschaftszweige 2008 (WZ 2008)</t>
  </si>
  <si>
    <t>Tabelle 2.3</t>
  </si>
  <si>
    <t>nach der Klassifikation der Berufe (KldB 2010)</t>
  </si>
  <si>
    <t>Tabelle 2.4</t>
  </si>
  <si>
    <t>Geringfügig entlohnte Beschäftigte</t>
  </si>
  <si>
    <t>Tabelle 3.1</t>
  </si>
  <si>
    <t>Tabelle 3.2</t>
  </si>
  <si>
    <t>Tabelle 3.3</t>
  </si>
  <si>
    <t xml:space="preserve"> </t>
  </si>
  <si>
    <t>Tabelle 3.4</t>
  </si>
  <si>
    <t>Begonnene sozialversicherungspflichtige Beschäftigungsverhältnisse</t>
  </si>
  <si>
    <t xml:space="preserve">Insgesamt / darunter befristet nach ausgewählten Merkmalen </t>
  </si>
  <si>
    <t>Tabelle 4.1</t>
  </si>
  <si>
    <t>Tabelle 4.2</t>
  </si>
  <si>
    <t>Tabelle 4.3</t>
  </si>
  <si>
    <t xml:space="preserve">Beendete sozialversicherungspflichtige Beschäftigungsverhältnisse </t>
  </si>
  <si>
    <t>Tabelle 5.1</t>
  </si>
  <si>
    <t>Tabelle 5.2</t>
  </si>
  <si>
    <t>Zeitreihe</t>
  </si>
  <si>
    <t>Sozialversicherungspflichtig und geringfügig entlohnte Beschäftigte sowie begonnene und beendete Beschäftigungsverhältnisse</t>
  </si>
  <si>
    <t>Tabelle 6</t>
  </si>
  <si>
    <t>Hinweisblätter</t>
  </si>
  <si>
    <t>Methodische Hinweise Berufsaggregate</t>
  </si>
  <si>
    <t>Hinw Berufsagg</t>
  </si>
  <si>
    <t>Methodische Hinweise Befristung</t>
  </si>
  <si>
    <t>Hinw Befristung</t>
  </si>
  <si>
    <t xml:space="preserve">Methodische Hinweise zu begonnenen und beendeten Beschäftigungsverhältnissen </t>
  </si>
  <si>
    <t>Hinw beg_been_BV</t>
  </si>
  <si>
    <t>Methodische Hinweise zu sozialversicherungspflichtig und geringfügig Beschäftigten</t>
  </si>
  <si>
    <t>Hinw SvB GB</t>
  </si>
  <si>
    <t>1. Sozialversicherungspflichtig und geringfügig entlohnte Beschäftigte nach
ausgewählten Merkmalen</t>
  </si>
  <si>
    <t>Agentur für Arbeit Aalen (611); Gebietsstand des jeweiligen Stichtags</t>
  </si>
  <si>
    <t>Merkmale</t>
  </si>
  <si>
    <r>
      <t xml:space="preserve">Anteile
in % </t>
    </r>
    <r>
      <rPr>
        <vertAlign val="superscript"/>
        <sz val="8"/>
        <rFont val="Arial"/>
        <family val="2"/>
      </rPr>
      <t>1)</t>
    </r>
  </si>
  <si>
    <r>
      <t xml:space="preserve">Beschäftigte am Stichtag </t>
    </r>
    <r>
      <rPr>
        <sz val="8"/>
        <rFont val="Arial"/>
        <family val="2"/>
      </rPr>
      <t xml:space="preserve">Ende ... </t>
    </r>
  </si>
  <si>
    <t>Veränderung 
gegenüber dem 
Vorjahresstichtag 
(Sp. 1 zu Sp. 5)</t>
  </si>
  <si>
    <t>Dez. 25</t>
  </si>
  <si>
    <t>Sep. 25</t>
  </si>
  <si>
    <t>Jun. 25</t>
  </si>
  <si>
    <t>Mrz. 25</t>
  </si>
  <si>
    <t>Dez. 24</t>
  </si>
  <si>
    <t>absolut</t>
  </si>
  <si>
    <t>in %</t>
  </si>
  <si>
    <t>Insgesamt</t>
  </si>
  <si>
    <t>dav.</t>
  </si>
  <si>
    <t>Männer</t>
  </si>
  <si>
    <t>Frauen</t>
  </si>
  <si>
    <t>unter 25 Jahre</t>
  </si>
  <si>
    <t>25 bis unter 55 Jahre</t>
  </si>
  <si>
    <t>55 bis unter 65 Jahre</t>
  </si>
  <si>
    <t>65 Jahre und älter</t>
  </si>
  <si>
    <t>dar.: bis zur Altersgrenze</t>
  </si>
  <si>
    <t>dar.</t>
  </si>
  <si>
    <t>Vollzeitbeschäftigte</t>
  </si>
  <si>
    <t>Teilzeitbeschäftigte</t>
  </si>
  <si>
    <t>Deutsche</t>
  </si>
  <si>
    <t>Ausländer</t>
  </si>
  <si>
    <t>Geringfügig entlohnte Beschäftigte (GeB)</t>
  </si>
  <si>
    <t>GeB - Insgesamt</t>
  </si>
  <si>
    <t>GeB - ausschließlich</t>
  </si>
  <si>
    <t>GeB - im Nebenjob</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</si>
  <si>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</si>
  <si>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</si>
  <si>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Entwicklung sozialversicherungspflichtig Beschäftigter und geringfügig entlohnter Beschäftigter nach Regionen</t>
  </si>
  <si>
    <t xml:space="preserve">und nach der Klassifikation der Wirtschaftszweige 2008 (WZ 2008) </t>
  </si>
  <si>
    <t>ausgewählte Regionen; Gebietsstand des jeweiligen Stichtags</t>
  </si>
  <si>
    <t>Veränderung gegenüber dem Vorjahresstichtag in %</t>
  </si>
  <si>
    <t>Geringfügig entlohnte Beschäftigte (insgesamt)</t>
  </si>
  <si>
    <t>Regionaldirektion RD Baden-Württemberg</t>
  </si>
  <si>
    <t>Westdeutschland</t>
  </si>
  <si>
    <t>Deutschland</t>
  </si>
  <si>
    <t>A</t>
  </si>
  <si>
    <t>Land-, Forstwirtschaft und Fischerei</t>
  </si>
  <si>
    <t>B,D,E</t>
  </si>
  <si>
    <t>Bergbau, Energie- und Wasserversorgung, Energiewirtschaft</t>
  </si>
  <si>
    <t>C
dav.</t>
  </si>
  <si>
    <t>Verarbeitendes Gewerbe</t>
  </si>
  <si>
    <t>10-15, 18, 21, 31</t>
  </si>
  <si>
    <t>Herstellung von überwiegend häuslich konsumierten Gütern (ohne Güter der Metall-, Elektro- und Chemieindustrie)</t>
  </si>
  <si>
    <t>24-30,32,33</t>
  </si>
  <si>
    <t>Metall- und Elektroindustrie sowie Stahlindustrie</t>
  </si>
  <si>
    <t>16, 17, 19, 
20, ,22, 23</t>
  </si>
  <si>
    <t>Hrst. v. Vorleistungsgütern, insb. v. chem. Erzeugnissen u. Kunsstoffwaren (ohne Güter der Metall- u. Elektroindustrie)</t>
  </si>
  <si>
    <t>F</t>
  </si>
  <si>
    <t>Baugewerbe</t>
  </si>
  <si>
    <t>G</t>
  </si>
  <si>
    <t>Handel, Instandhaltung, Reparatur von Kfz</t>
  </si>
  <si>
    <t>H</t>
  </si>
  <si>
    <t>Verkehr und Lagerei</t>
  </si>
  <si>
    <t>I</t>
  </si>
  <si>
    <t>Gastgewerbe</t>
  </si>
  <si>
    <t>J</t>
  </si>
  <si>
    <t>Information und Kommunikation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</si>
  <si>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</si>
  <si>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</si>
  <si>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</si>
  <si>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</si>
  <si>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</si>
  <si>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</si>
  <si>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</si>
  <si>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</si>
  <si>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</si>
  <si>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</si>
  <si>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</si>
  <si>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</si>
  <si>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</si>
  <si>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</si>
  <si>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</si>
  <si>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</si>
  <si>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</si>
  <si>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keine Zuordnung möglich</t>
  </si>
  <si>
    <t>davon nach Sektoren:</t>
  </si>
  <si>
    <t>B - F</t>
  </si>
  <si>
    <t>Produzierendes Gewerbe</t>
  </si>
  <si>
    <t>G - U</t>
  </si>
  <si>
    <t>Dienstleistungsbereich</t>
  </si>
  <si>
    <t>*) 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</si>
  <si>
    <t>2.1 Sozialversicherungspflichtig Beschäftigte nach Regionen und ausgewählten
Merkmalen</t>
  </si>
  <si>
    <t xml:space="preserve">Regionen / Merkmale </t>
  </si>
  <si>
    <r>
      <t xml:space="preserve">Anteile in % </t>
    </r>
    <r>
      <rPr>
        <vertAlign val="superscript"/>
        <sz val="8"/>
        <rFont val="Arial"/>
        <family val="2"/>
      </rPr>
      <t>1)</t>
    </r>
  </si>
  <si>
    <t xml:space="preserve">sozialversicherungspflichtig Beschäftigte am Stichtag Ende ... </t>
  </si>
  <si>
    <t>Veränderung gegenüber
dem Vorjahresstichtag (Spalte 1 zu Spalte 5)</t>
  </si>
  <si>
    <t>in Vollzeit</t>
  </si>
  <si>
    <t>in Teilzeit</t>
  </si>
  <si>
    <t>Agentur für Arbeit Aalen (611) am Wohnort</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</si>
  <si>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</si>
  <si>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2.2 Sozialversicherungspflichtig Beschäftigte nach ausgewählten Merkmalen</t>
  </si>
  <si>
    <r>
      <t xml:space="preserve">nach dem Geschlecht
</t>
    </r>
    <r>
      <rPr>
        <sz val="8"/>
        <rFont val="Arial"/>
        <family val="2"/>
      </rPr>
      <t>dav.  Männer</t>
    </r>
  </si>
  <si>
    <r>
      <t xml:space="preserve">nach Altersgruppen und Geschlecht
</t>
    </r>
    <r>
      <rPr>
        <sz val="8"/>
        <rFont val="Arial"/>
        <family val="2"/>
      </rPr>
      <t>dav.  unter 25 Jahre</t>
    </r>
  </si>
  <si>
    <t xml:space="preserve">dar. </t>
  </si>
  <si>
    <t>bis zur Altersgrenze</t>
  </si>
  <si>
    <r>
      <t xml:space="preserve">nach Nationalität und Geschlecht
</t>
    </r>
    <r>
      <rPr>
        <sz val="8"/>
        <rFont val="Arial"/>
        <family val="2"/>
      </rPr>
      <t>dar.  Deutsche</t>
    </r>
  </si>
  <si>
    <r>
      <t>nach der Arbeitszeit und Geschlecht</t>
    </r>
    <r>
      <rPr>
        <sz val="8"/>
        <rFont val="Arial"/>
        <family val="2"/>
      </rPr>
      <t xml:space="preserve">
dar.  in Vollzeit</t>
    </r>
  </si>
  <si>
    <r>
      <t xml:space="preserve">Sozialversicherungspflichtig Beschäftigte in 
Werkstätten oder gleichartigen Einrichtungen für Menschen mit Behinderung </t>
    </r>
    <r>
      <rPr>
        <b/>
        <vertAlign val="superscript"/>
        <sz val="8"/>
        <rFont val="Arial"/>
        <family val="2"/>
      </rPr>
      <t>2)</t>
    </r>
    <r>
      <rPr>
        <sz val="8"/>
        <rFont val="Arial"/>
        <family val="2"/>
      </rPr>
      <t xml:space="preserve">
         Insgesamt                  </t>
    </r>
  </si>
  <si>
    <r>
      <t>nach dem Berufsabschluss und Geschlecht</t>
    </r>
    <r>
      <rPr>
        <sz val="8"/>
        <rFont val="Arial"/>
        <family val="2"/>
      </rPr>
      <t xml:space="preserve">
dav.  ohne beruflichen Ausbildungsabschluss</t>
    </r>
  </si>
  <si>
    <t>Auszubildende</t>
  </si>
  <si>
    <t xml:space="preserve">   Männer</t>
  </si>
  <si>
    <t xml:space="preserve">   Frauen</t>
  </si>
  <si>
    <r>
      <t xml:space="preserve">mit anerkanntem Berufsabschluss </t>
    </r>
    <r>
      <rPr>
        <vertAlign val="superscript"/>
        <sz val="8"/>
        <rFont val="Arial"/>
        <family val="2"/>
      </rPr>
      <t>3)</t>
    </r>
  </si>
  <si>
    <t>Abschluss anerkannte Berufsausbildung</t>
  </si>
  <si>
    <t xml:space="preserve">    Männer</t>
  </si>
  <si>
    <t xml:space="preserve">    Frauen</t>
  </si>
  <si>
    <t>Meister- / Techn . / gleichw. Fachschulabschl.</t>
  </si>
  <si>
    <r>
      <t xml:space="preserve">mit akademischem Abschluss </t>
    </r>
    <r>
      <rPr>
        <vertAlign val="superscript"/>
        <sz val="8"/>
        <rFont val="Arial"/>
        <family val="2"/>
      </rPr>
      <t>4)</t>
    </r>
  </si>
  <si>
    <t>Bachelor</t>
  </si>
  <si>
    <t>Diplom/Magister/Master/Staatsexamen</t>
  </si>
  <si>
    <t>Promotion</t>
  </si>
  <si>
    <t>Ausbildung unbekannt</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</si>
  <si>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</si>
  <si>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</si>
  <si>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r>
      <rPr>
        <vertAlign val="superscript"/>
        <sz val="7"/>
        <rFont val="Arial"/>
        <family val="2"/>
      </rPr>
      <t xml:space="preserve">3) </t>
    </r>
    <r>
      <rPr>
        <sz val="7"/>
        <rFont val="Arial"/>
        <family val="2"/>
      </rPr>
      <t>"mit anerkanntem Berufsabschluss" ist die Summe aus "mit anerkannter Berufsausbildung" und "Meister-/Techniker-/gleichw. Fachschulabschluss"</t>
    </r>
  </si>
  <si>
    <r>
      <rPr>
        <vertAlign val="superscript"/>
        <sz val="7"/>
        <rFont val="Arial"/>
        <family val="2"/>
      </rPr>
      <t>4)</t>
    </r>
    <r>
      <rPr>
        <sz val="7"/>
        <rFont val="Arial"/>
        <family val="2"/>
      </rPr>
      <t xml:space="preserve"> "mit akademischem Abschluss" ist die Summe aus "Bachelor", "Diplom/Magister/Master/Staatsexamen" und "Promotion"</t>
    </r>
  </si>
  <si>
    <r>
      <rPr>
        <vertAlign val="superscript"/>
        <sz val="7"/>
        <rFont val="Arial"/>
        <family val="2"/>
      </rPr>
      <t>.X)</t>
    </r>
    <r>
      <rPr>
        <sz val="7"/>
        <rFont val="Arial"/>
        <family val="2"/>
      </rPr>
      <t xml:space="preserve"> Nachweis von Veränderungswerten &lt; -250% bzw. &gt; 250% nicht sinnvoll</t>
    </r>
  </si>
  <si>
    <t>2.3 Sozialversicherungspflichtig Beschäftigte nach der Klassifikation der Wirtschaftszweige 2008 (WZ 2008)</t>
  </si>
  <si>
    <t>Wirtschaftsabschnitte / Wirtschaftsabteilungen / Wirtschaftsgruppen WZ 2008</t>
  </si>
  <si>
    <t>Bergbau, Energie- und Wasserversorgung, Entsorgungswirtschaft</t>
  </si>
  <si>
    <t>C</t>
  </si>
  <si>
    <t>dav. 10-15,
18, 21, 31</t>
  </si>
  <si>
    <t>Herstellung von überwiegend häuslich konsumierten Gütern 
(ohne Güter der Metall-, Elektro- und Chemieindustrie)</t>
  </si>
  <si>
    <t>24-30,
32, 33</t>
  </si>
  <si>
    <t>16, 17, 19, 
20, 22, 23</t>
  </si>
  <si>
    <t>Hrst. v. Vorleistungsgütern, insb. v. chem. Erzeugnissen u. Kunststoffwaren (ohne Güter der Metall- u. Elektroindustrie)</t>
  </si>
  <si>
    <t>Immobilien, freiberufliche wissenschaftliche und technische Dienstleistungen</t>
  </si>
  <si>
    <t xml:space="preserve">sonstige wirtschaftliche Dienstleistungen </t>
  </si>
  <si>
    <t>dav. N 
(ohne ANÜ)</t>
  </si>
  <si>
    <t>Öffentliche Verwaltung, Verteidigung, Sozialversicherung, 
Ext. Organisationen</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</si>
  <si>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r>
  </si>
  <si>
    <t>2.4 Sozialversicherungspflichtig Beschäftigte nach der Klassifikation der Berufe (KldB 2010)</t>
  </si>
  <si>
    <t>Anforderungsniveau/
Berufshauptgruppen/-gruppen (KldB2010)</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</si>
  <si>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</si>
  <si>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</si>
  <si>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</si>
  <si>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</si>
  <si>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</si>
  <si>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</si>
  <si>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</si>
  <si>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</si>
  <si>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</si>
  <si>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</si>
  <si>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r>
      <t>Pflegeberufe</t>
    </r>
    <r>
      <rPr>
        <vertAlign val="superscript"/>
        <sz val="8"/>
        <rFont val="Arial"/>
        <family val="2"/>
      </rPr>
      <t>3)</t>
    </r>
  </si>
  <si>
    <t>davon nach Berufsfachlichkeit der ausgeübten Tätigkeit (KldB 2010)</t>
  </si>
  <si>
    <t>Land-, Tier-, Forstwirtschaftsberufe</t>
  </si>
  <si>
    <t>dar. 111</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</si>
  <si>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</si>
  <si>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</si>
  <si>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</si>
  <si>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</si>
  <si>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</si>
  <si>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</si>
  <si>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</si>
  <si>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</si>
  <si>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</si>
  <si>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</si>
  <si>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</si>
  <si>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dar. 292</t>
  </si>
  <si>
    <t>Lebensmittel- u. Genussmittelherstellung</t>
  </si>
  <si>
    <t>dar. 293</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</si>
  <si>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</si>
  <si>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</si>
  <si>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</si>
  <si>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</si>
  <si>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</si>
  <si>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</si>
  <si>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</si>
  <si>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</si>
  <si>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</si>
  <si>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dar. 513</t>
  </si>
  <si>
    <t>Lagerwirt.,Post,Zustellung,Güterumschlag</t>
  </si>
  <si>
    <t>dar. Berufe in der Lagerwirtschaft (5131)</t>
  </si>
  <si>
    <t>Führer von Fahrzeug- u. Transportgeräten</t>
  </si>
  <si>
    <t>dar. 521</t>
  </si>
  <si>
    <t>Fahrzeugführung im Straßenverkehr</t>
  </si>
  <si>
    <t>Schutz-,Sicherheits-, Überwachungsberufe</t>
  </si>
  <si>
    <t>dar. 531</t>
  </si>
  <si>
    <t>Obj.-,Pers.-,Brandschutz,Arbeitssicherh.</t>
  </si>
  <si>
    <t>Reinigungsberufe</t>
  </si>
  <si>
    <t>Einkaufs-, Vertriebs- und Handelsberufe</t>
  </si>
  <si>
    <t>Verkaufsberufe</t>
  </si>
  <si>
    <t>Tourismus-, Hotel- und Gaststättenberufe</t>
  </si>
  <si>
    <t>dar. 632</t>
  </si>
  <si>
    <t>Hotellerie</t>
  </si>
  <si>
    <t>dar. 633</t>
  </si>
  <si>
    <t>Gastronomie</t>
  </si>
  <si>
    <t>Berufe Unternehmensführung,-organisation</t>
  </si>
  <si>
    <t>dar. 713</t>
  </si>
  <si>
    <t>Unternehmensorganisation und -strategie</t>
  </si>
  <si>
    <t>dar. 714</t>
  </si>
  <si>
    <t>Büro und Sekretariat</t>
  </si>
  <si>
    <t>Finanzdienstl.Rechnungsw.,Steuerberatung</t>
  </si>
  <si>
    <t>dar. 721</t>
  </si>
  <si>
    <t>Versicherungs- u. Finanzdienstleistungen</t>
  </si>
  <si>
    <t>dar. 722</t>
  </si>
  <si>
    <t>Rechnungswesen, Controlling und Revision</t>
  </si>
  <si>
    <t>Berufe in Recht und Verwaltung</t>
  </si>
  <si>
    <t>dar. 732</t>
  </si>
  <si>
    <t>Verwaltung</t>
  </si>
  <si>
    <t>Medizinische Gesundheitsberufe</t>
  </si>
  <si>
    <t>dar. 811</t>
  </si>
  <si>
    <t>Arzt- und Praxishilfe</t>
  </si>
  <si>
    <t>dar. 813</t>
  </si>
  <si>
    <r>
      <t xml:space="preserve">Gesundh.,Krankenpfl.,Rettungsd.Geburtsh. </t>
    </r>
    <r>
      <rPr>
        <vertAlign val="superscript"/>
        <sz val="8"/>
        <rFont val="Arial"/>
        <family val="2"/>
      </rPr>
      <t>3)</t>
    </r>
  </si>
  <si>
    <t>dar. 814</t>
  </si>
  <si>
    <t>Human- und Zahnmedizin</t>
  </si>
  <si>
    <t>dar. 817</t>
  </si>
  <si>
    <t>Nicht ärztliche Therapie und Heilkunde</t>
  </si>
  <si>
    <t>Nichtmed.Gesundheit,Körperpfl.,Medizint.</t>
  </si>
  <si>
    <t>dar. 821</t>
  </si>
  <si>
    <t>dar. 823</t>
  </si>
  <si>
    <t>Körperpflege</t>
  </si>
  <si>
    <t>Erziehung,soz.,hauswirt.Berufe,Theologie</t>
  </si>
  <si>
    <t>dar. 831</t>
  </si>
  <si>
    <t>Erziehung,Sozialarb.,Heilerziehungspfl.</t>
  </si>
  <si>
    <t>dar. Berufe i.d. Kinderbetr., -erziehung (8311)</t>
  </si>
  <si>
    <t>Lehrende und ausbildende Berufe</t>
  </si>
  <si>
    <t>dar. 841</t>
  </si>
  <si>
    <t>Lehrtätigkeit an allgemeinbild. Schulen</t>
  </si>
  <si>
    <t>dar. 842</t>
  </si>
  <si>
    <t>Lehrt.berufsb.Fächer,betr.Ausb.,Betr.päd</t>
  </si>
  <si>
    <t>dar. 843</t>
  </si>
  <si>
    <t>Lehr-, Forschungstätigkeit an Hochschulen</t>
  </si>
  <si>
    <t>Geistes-Gesellschafts-Wirtschaftswissen.</t>
  </si>
  <si>
    <t>Werbung,Marketing,kaufm,red.Medienberufe</t>
  </si>
  <si>
    <t>Produktdesign, Kunsthandwerk</t>
  </si>
  <si>
    <t>Darstellende, unterhaltende Berufe</t>
  </si>
  <si>
    <t>XX</t>
  </si>
  <si>
    <t>Sonstige / Keine Angabe</t>
  </si>
  <si>
    <r>
      <t>2)</t>
    </r>
    <r>
      <rPr>
        <sz val="7"/>
        <rFont val="Arial"/>
        <family val="2"/>
      </rPr>
      <t xml:space="preserve"> Beschreibung der Berufsaggregate siehe beigefügtes Hinweisblatt "Berufsaggregate"</t>
    </r>
  </si>
  <si>
    <r>
      <rPr>
        <vertAlign val="superscript"/>
        <sz val="7"/>
        <rFont val="Arial"/>
        <family val="2"/>
      </rPr>
      <t>3)</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8130 Gesundheits-, Krankenpflege (o.S.), 8131 Fachkrankenpflege, 8132 Fachkinderkrankenpflege, 8138 Gesundheits-, Krankenpflege (ssT), 8139 Aufsicht, Führung – Pflege, Rettungsdienst, 821 Altenpflege (einschließlich Führung) der Klassifikation der Berufe 20210 (KldB 2010) verwendet, Fach- und Assistenzkräfte in der operationstechnischen Assistenz, im Rettungsdienst sowie in der Geburtshilfe sind nicht enthalten. Für weitere Informationen siehe auch Hintergrundinfo "Pflegeberufe in den Arbeitsmarktstatistiken 07/2021“.</t>
    </r>
  </si>
  <si>
    <r>
      <rPr>
        <vertAlign val="superscript"/>
        <sz val="7"/>
        <rFont val="Arial"/>
        <family val="2"/>
      </rPr>
      <t xml:space="preserve">*) </t>
    </r>
    <r>
      <rPr>
        <sz val="7"/>
        <rFont val="Arial"/>
        <family val="2"/>
      </rPr>
      <t xml:space="preserve">Aus Datenschutzgründen und Gründen der statistischen Geheimhaltung werden Zahlenwerte von 1 oder 2 und Daten, aus denen rechnerisch auf einen solchen Zahlenwert geschlossen werden kann, anonymisiert. </t>
    </r>
  </si>
  <si>
    <r>
      <rPr>
        <vertAlign val="superscript"/>
        <sz val="7"/>
        <rFont val="Arial"/>
        <family val="2"/>
      </rPr>
      <t xml:space="preserve">() </t>
    </r>
    <r>
      <rPr>
        <sz val="7"/>
        <rFont val="Arial"/>
        <family val="2"/>
      </rPr>
      <t>Eingeschränkte Aussagekraft der beruflichen Tätigkeit nach KldB 2010 bei niedriger Fallzahl.</t>
    </r>
  </si>
  <si>
    <t>3.1 Geringfügig entlohnte Beschäftigte nach Regionen und ausgewählten Merkmalen</t>
  </si>
  <si>
    <t>Regionen / Merkmale</t>
  </si>
  <si>
    <t xml:space="preserve">geringfügig entlohnte Beschäftigte am Stichtag Ende ... </t>
  </si>
  <si>
    <t>Agentur für Arbeit Aalen am Wohnort</t>
  </si>
  <si>
    <t>3.2 Geringfügig entlohnte Beschäftigte nach ausgewählten Merkmalen</t>
  </si>
  <si>
    <r>
      <t xml:space="preserve">mit anerkanntem Berufsabschluss </t>
    </r>
    <r>
      <rPr>
        <vertAlign val="superscript"/>
        <sz val="8"/>
        <rFont val="Arial"/>
        <family val="2"/>
      </rPr>
      <t>2)</t>
    </r>
  </si>
  <si>
    <r>
      <rPr>
        <vertAlign val="superscript"/>
        <sz val="7"/>
        <rFont val="Arial"/>
        <family val="2"/>
      </rPr>
      <t xml:space="preserve">2) </t>
    </r>
    <r>
      <rPr>
        <sz val="7"/>
        <rFont val="Arial"/>
        <family val="2"/>
      </rPr>
      <t>"mit anerkanntem Berufsabschluss" ist die Summe aus "mit anerkannter Berufsausbildung" und "Meister-/Techniker-/gleichw. Fachschulabschluss"</t>
    </r>
  </si>
  <si>
    <r>
      <rPr>
        <vertAlign val="superscript"/>
        <sz val="7"/>
        <rFont val="Arial"/>
        <family val="2"/>
      </rPr>
      <t>3)</t>
    </r>
    <r>
      <rPr>
        <sz val="7"/>
        <rFont val="Arial"/>
        <family val="2"/>
      </rPr>
      <t xml:space="preserve"> "mit akademischem Abschluss" ist die Summe aus "Bachelor", "Diplom/Magister/Master/Staatsexamen" und "Promotion"</t>
    </r>
  </si>
  <si>
    <t>3.3 Geringfügig entlohnte Beschäftigte nach der Klassifikation der Wirtschaftszweige 2008 (WZ 2008)</t>
  </si>
  <si>
    <t>3.4 Geringfügig entlohnte Beschäftigte nach der Klassifikation der Berufe (KldB 2010)</t>
  </si>
  <si>
    <t>Anforderungsniveau/
Berufshauptgruppen/-gruppen
(KldB2010)</t>
  </si>
  <si>
    <t xml:space="preserve">4.1 Begonnene sozialversicherungspflichtige Beschäftigungsverhältnisse und darunter 
befristete Beschäftigungsverhältnisse sowie Befristungsanteile nach ausgewählten Merkmalen </t>
  </si>
  <si>
    <t>4. Quartal 2025</t>
  </si>
  <si>
    <t xml:space="preserve">Merkmale           </t>
  </si>
  <si>
    <t>3. Quartal 2025</t>
  </si>
  <si>
    <t>2. Quartal 2025</t>
  </si>
  <si>
    <t>1. Quartal 2025</t>
  </si>
  <si>
    <t>4. Quartal 2024</t>
  </si>
  <si>
    <t>Veränderung gegenüber
dem Vorjahresquartal 
(Spalte 1 zu Spalte 5)</t>
  </si>
  <si>
    <t>in %(-Pkt.)</t>
  </si>
  <si>
    <t>begonnene sozialversicherungspflichtige 
Beschäftigungsverhältnisse (begBV)</t>
  </si>
  <si>
    <t>dav.:</t>
  </si>
  <si>
    <t xml:space="preserve"> Männer                      </t>
  </si>
  <si>
    <t xml:space="preserve"> Frauen                        </t>
  </si>
  <si>
    <t>dar.:</t>
  </si>
  <si>
    <r>
      <t xml:space="preserve">Befristungsanteil </t>
    </r>
    <r>
      <rPr>
        <b/>
        <vertAlign val="superscript"/>
        <sz val="8"/>
        <rFont val="Arial"/>
        <family val="2"/>
      </rPr>
      <t>2)</t>
    </r>
  </si>
  <si>
    <t>x</t>
  </si>
  <si>
    <r>
      <t xml:space="preserve">dar.: beg. svpfl. BV in der SvB-Kerngruppe </t>
    </r>
    <r>
      <rPr>
        <b/>
        <vertAlign val="superscript"/>
        <sz val="8"/>
        <rFont val="Arial"/>
        <family val="2"/>
      </rPr>
      <t>3)</t>
    </r>
  </si>
  <si>
    <t>befristet</t>
  </si>
  <si>
    <t>dar. befristet</t>
  </si>
  <si>
    <t>unter 25 Jahren</t>
  </si>
  <si>
    <r>
      <t>1)</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</si>
  <si>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r>
      <t>2)</t>
    </r>
    <r>
      <rPr>
        <sz val="7"/>
        <rFont val="Arial"/>
        <family val="2"/>
      </rPr>
      <t xml:space="preserve"> bezogen auf SvB-Kerngruppe-Befristung</t>
    </r>
  </si>
  <si>
    <r>
      <t>3)</t>
    </r>
    <r>
      <rPr>
        <sz val="7"/>
        <color indexed="8"/>
        <rFont val="Arial"/>
        <family val="2"/>
      </rPr>
      <t xml:space="preserve"> SvB-Kerngruppe Befristung - siehe methodische Hinweise</t>
    </r>
  </si>
  <si>
    <t>4.2 Begonnene sozialversicherungspflichtige Beschäftigungsverhältnisse nach der Klassifikation der 
Wirtschaftszweige 2008 (WZ 2008)</t>
  </si>
  <si>
    <r>
      <t>begonnene sozialversicherungspflichtige Beschäftigungsverhältnisse</t>
    </r>
    <r>
      <rPr>
        <vertAlign val="superscript"/>
        <sz val="8"/>
        <rFont val="Arial"/>
        <family val="2"/>
      </rPr>
      <t>2)</t>
    </r>
    <r>
      <rPr>
        <sz val="8"/>
        <rFont val="Arial"/>
        <family val="2"/>
      </rPr>
      <t xml:space="preserve"> im…</t>
    </r>
  </si>
  <si>
    <t>Veränderung gegenüber
dem Vorjahresquartal (Spalte 1 zu Spalte 5)</t>
  </si>
  <si>
    <r>
      <t>2)</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</si>
  <si>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</si>
  <si>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4.3 Begonnene sozialversicherungspflichtige Beschäftigungsverhältnisse nach der Klassifikation der 
Berufe (KldB 2010)</t>
  </si>
  <si>
    <r>
      <t>begonnene sozialversicherungspflichtige
Beschäftigungsverhältnisse</t>
    </r>
    <r>
      <rPr>
        <vertAlign val="superscript"/>
        <sz val="8"/>
        <rFont val="Arial"/>
        <family val="2"/>
      </rPr>
      <t>3)</t>
    </r>
    <r>
      <rPr>
        <sz val="8"/>
        <rFont val="Arial"/>
        <family val="2"/>
      </rPr>
      <t xml:space="preserve"> im…</t>
    </r>
  </si>
  <si>
    <r>
      <t xml:space="preserve">Gesundh.,Krankenpfl.,Rettungsd.Geburtsh. </t>
    </r>
    <r>
      <rPr>
        <vertAlign val="superscript"/>
        <sz val="8"/>
        <rFont val="Arial"/>
        <family val="2"/>
      </rPr>
      <t>2)</t>
    </r>
  </si>
  <si>
    <r>
      <rPr>
        <vertAlign val="superscript"/>
        <sz val="7"/>
        <rFont val="Arial"/>
        <family val="2"/>
      </rPr>
      <t xml:space="preserve">2) </t>
    </r>
    <r>
      <rPr>
        <sz val="7"/>
        <rFont val="Arial"/>
        <family val="2"/>
      </rPr>
      <t>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t>
    </r>
  </si>
  <si>
    <r>
      <t>3)</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</si>
  <si>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.X Veränderungswert &gt;250%. In begründeten Ausnahmefällen kann von der Regel abgewichen werden.</t>
  </si>
  <si>
    <t>5.1 Beendete sozialversicherungspflichtige Beschäftigungsverhältnisse nach der Klassifikation der 
Wirtschaftszweige 2008 (WZ 2008)</t>
  </si>
  <si>
    <r>
      <t>beendete sozialversicherungspflichtige 
Beschäftigungsverhältnisse</t>
    </r>
    <r>
      <rPr>
        <vertAlign val="superscript"/>
        <sz val="8"/>
        <rFont val="Arial"/>
        <family val="2"/>
      </rPr>
      <t>2)</t>
    </r>
    <r>
      <rPr>
        <sz val="8"/>
        <rFont val="Arial"/>
        <family val="2"/>
      </rPr>
      <t xml:space="preserve"> im…</t>
    </r>
  </si>
  <si>
    <r>
      <t>2)</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</si>
  <si>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5.2 Beendete sozialversicherungspflichtige Beschäftigungsverhältnisse nach der Klassifikation der
Berufe (KldB 2010)</t>
  </si>
  <si>
    <r>
      <t>beendete sozialversicherungspflichtige 
Beschäftigungsverhältnisse</t>
    </r>
    <r>
      <rPr>
        <vertAlign val="superscript"/>
        <sz val="8"/>
        <rFont val="Arial"/>
        <family val="2"/>
      </rPr>
      <t>3)</t>
    </r>
    <r>
      <rPr>
        <sz val="8"/>
        <rFont val="Arial"/>
        <family val="2"/>
      </rPr>
      <t xml:space="preserve"> im…</t>
    </r>
  </si>
  <si>
    <r>
      <t>3)</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</si>
  <si>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 xml:space="preserve">6. Sozialversicherungspflichtig und geringfügig entlohnte Beschäftigte sowie begonnene und beendete sv-pflichtige
Beschäftigungsverhältnisse </t>
  </si>
  <si>
    <t>Agentur für Arbeit  Aalen (611); (Gebietsstand Juni 2026)</t>
  </si>
  <si>
    <r>
      <t>Zeitreihe mit fiktivem Gebietsstand</t>
    </r>
    <r>
      <rPr>
        <vertAlign val="superscript"/>
        <sz val="8"/>
        <rFont val="Arial"/>
        <family val="2"/>
      </rPr>
      <t xml:space="preserve"> 1) 2)</t>
    </r>
  </si>
  <si>
    <t>Aufgrund einer rückwirkenden Korrektur der Beschäftigungsstatistik können diese Daten von zuvor veröffentlichten Ergebnissen geringfügig abweichen.</t>
  </si>
  <si>
    <t>Stichtag Ende ... /
Quartal</t>
  </si>
  <si>
    <t>sozialversicherungspflichtig Beschäftigte
(Stichtag)</t>
  </si>
  <si>
    <t>geringfügig entlohnte Beschäftigte 
(Stichtag)</t>
  </si>
  <si>
    <t>Beschäftigungs-
verhältnisse
(Quartal)</t>
  </si>
  <si>
    <t>Vollzeit</t>
  </si>
  <si>
    <t>Teilzeit</t>
  </si>
  <si>
    <t>50 bis unter 65 Jahre</t>
  </si>
  <si>
    <t xml:space="preserve">aus-
schließlich </t>
  </si>
  <si>
    <t>im Nebenjob</t>
  </si>
  <si>
    <t xml:space="preserve">begonnene </t>
  </si>
  <si>
    <t>beendete</t>
  </si>
  <si>
    <t xml:space="preserve">2015 Dez. / 4 . Quartal </t>
  </si>
  <si>
    <t xml:space="preserve">2016 Mrz. / 1 . Quartal </t>
  </si>
  <si>
    <t xml:space="preserve">         Jun. / 2 . Quartal </t>
  </si>
  <si>
    <t xml:space="preserve">         Sep. / 3 . Quartal </t>
  </si>
  <si>
    <t xml:space="preserve">         Dez. / 4 . Quartal </t>
  </si>
  <si>
    <t xml:space="preserve">2017 Mrz. / 1 . Quartal </t>
  </si>
  <si>
    <t xml:space="preserve">2018 Mrz. / 1 . Quartal </t>
  </si>
  <si>
    <t xml:space="preserve">2019 Mrz. / 1 . Quartal </t>
  </si>
  <si>
    <t xml:space="preserve">2020 Mrz. / 1 . Quartal </t>
  </si>
  <si>
    <t xml:space="preserve">2021 Mrz. / 1 . Quartal </t>
  </si>
  <si>
    <t xml:space="preserve">2022 Mrz. / 1 . Quartal </t>
  </si>
  <si>
    <t xml:space="preserve">2023 Mrz. / 1 . Quartal </t>
  </si>
  <si>
    <t xml:space="preserve">2024 Mrz. / 1 . Quartal </t>
  </si>
  <si>
    <t xml:space="preserve">2025 Mrz. / 1 . Quartal </t>
  </si>
  <si>
    <r>
      <rPr>
        <vertAlign val="superscript"/>
        <sz val="7"/>
        <rFont val="Arial"/>
        <family val="2"/>
      </rPr>
      <t xml:space="preserve">1) </t>
    </r>
    <r>
      <rPr>
        <sz val="7"/>
        <rFont val="Arial"/>
        <family val="2"/>
      </rPr>
      <t>Die Zeitreihe bildet abweichend von den anderen Tabellen dieses Produkts nicht den Gebietsstand zum jeweiligen Stichtag sondern zum o. g. festen Zeitpunkt ab und ermöglicht somit einen Vergleich unabhängig von in der Vergangenheit erfolgten Gebietsstandsänderungen.</t>
    </r>
  </si>
  <si>
    <r>
      <t xml:space="preserve">2) </t>
    </r>
    <r>
      <rPr>
        <sz val="7"/>
        <color rgb="FF000000"/>
        <rFont val="Arial"/>
        <family val="2"/>
      </rPr>
      <t>Im Dezember 2023 erfolgte eine partielle Revision der Wohn- und Arbeitsortangaben in der Beschäftigungsstatistik, siehe methodischer Hinweis.</t>
    </r>
  </si>
  <si>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</si>
  <si>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</si>
  <si>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</si>
  <si>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</si>
  <si>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</si>
  <si>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</si>
  <si>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</si>
  <si>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</si>
  <si>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</si>
  <si>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</si>
  <si>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</si>
  <si>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</si>
  <si>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</si>
  <si>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</si>
  <si>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</si>
  <si>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15.07.2025</t>
  </si>
  <si>
    <t xml:space="preserve">Die Information über die Befristung wurde erstmals im Zuge der Umstellung des Tätigkeitsschlüssels (TS 2010) aufgenommen. Auswertungen sind rückwirkend ab Oktober 2012 möglich. 
</t>
  </si>
  <si>
    <r>
      <t xml:space="preserve">Eine Beschäftigung kann befristet oder unbefristet sein. Die genauen Definitionen lauten: 
• </t>
    </r>
    <r>
      <rPr>
        <b/>
        <sz val="9"/>
        <color indexed="8"/>
        <rFont val="Arial"/>
        <family val="2"/>
      </rPr>
      <t>Unbefristete Beschäftigung</t>
    </r>
    <r>
      <rPr>
        <sz val="9"/>
        <color indexed="8"/>
        <rFont val="Arial"/>
        <family val="2"/>
      </rPr>
      <t xml:space="preserve"> 
  Der Arbeitsvertrag wurde auf unbestimmte Zeit abgeschlossen. 
• </t>
    </r>
    <r>
      <rPr>
        <b/>
        <sz val="9"/>
        <color indexed="8"/>
        <rFont val="Arial"/>
        <family val="2"/>
      </rPr>
      <t>Befristete Beschäftigung</t>
    </r>
    <r>
      <rPr>
        <sz val="9"/>
        <color indexed="8"/>
        <rFont val="Arial"/>
        <family val="2"/>
      </rPr>
      <t xml:space="preserve"> 
  Der Arbeitsvertrag wurde auf bestimmte Zeit abgeschlossen (kalendermäßig befristete Arbeitsverträge oder 
  zweckbefristete Arbeitsverträge). 
</t>
    </r>
  </si>
  <si>
    <r>
      <rPr>
        <b/>
        <sz val="9"/>
        <color indexed="8"/>
        <rFont val="Arial"/>
        <family val="2"/>
      </rPr>
      <t xml:space="preserve">Befristung der begonnenen Beschäftigungsverhältnisse </t>
    </r>
    <r>
      <rPr>
        <sz val="9"/>
        <color indexed="8"/>
        <rFont val="Arial"/>
        <family val="2"/>
      </rPr>
      <t xml:space="preserve">
Die Befristung ist für begonnene Beschäftigungsverhältnisse auswertbar. Für Auswertungen empfiehlt sich ein eingeschränkter Personenkreis der sozialversicherungspflichtig Beschäftigten mit dem Ausschluss von Personengruppen, die eine an sich befristete Beschäftigung haben. Diese wären: 
</t>
    </r>
  </si>
  <si>
    <t xml:space="preserve">• sozialversicherungspflichtig Beschäftigte in Ausbildung 
• Praktikanten 
• Personen, die ein freiwilliges soziales, ein freiwilliges ökologisches Jahr oder einen Bundesfreiwilligendienst
  leisten 
• Teilnehmende an zeitlich befristeten arbeitsmarktpolitischen Maßnahmen bei einem Rehabilitationsträger 
  (Personengruppenschlüssel 204) 
</t>
  </si>
  <si>
    <r>
      <rPr>
        <b/>
        <sz val="9"/>
        <color indexed="8"/>
        <rFont val="Arial"/>
        <family val="2"/>
      </rPr>
      <t>Befristung der Beschäftigungsverhältnisse und Beschäftigten im Bestand</t>
    </r>
    <r>
      <rPr>
        <sz val="9"/>
        <color indexed="8"/>
        <rFont val="Arial"/>
        <family val="2"/>
      </rPr>
      <t xml:space="preserve"> 
Für den Bestand in Beschäftigung ergeben sich überhöhte Werte bei der Befristung. Dies hängt mit den Meldungen der Arbeitgeber zur Sozialversicherung zusammen. 
Zeitpunkt der Gültigkeit für die Angabe zur Befristung: 
</t>
    </r>
  </si>
  <si>
    <t xml:space="preserve">• Beginnzeitpunkt der Meldung bei Anmeldungen zur Sozialversicherung
• Endezeitpunkt der Meldung bei allen übrigen Meldungen 
</t>
  </si>
  <si>
    <t xml:space="preserve">Bei Anmeldungen einer sozialversicherungspflichtigen Beschäftigung ist die Angabe zur Befristung zum Beginnzeitpunkt der Meldung zu melden. Damit ist für begonnene Beschäftigungen eine gesicherte Aussage möglich. Im Jahresverlauf nimmt die Qualität der Angabe allerdings für laufende Beschäftigungen ab. Zudem ist es notwendig, dass die Arbeitgeber die Angabe zur Befristung bei jeder Meldung überprüfen und entsprechend aktualisieren, ansonsten werden die Befristungen bei länger bestehenden Beschäftigungen überzeichnet. In den Daten ist eine solche Überzeichnung festzustellen. Es gibt einen Teil an Arbeitgebern, die die Angabe nicht regelmäßig aktualisieren und damit steigt der Anteil der befristeten Beschäftigungen beim Bestand der Beschäftigten und der Beschäftigungsverhältnisse in der Statistik über die Zeit hinweg stetig leicht an. </t>
  </si>
  <si>
    <t>Weitere Informationen finden Sie im Methodenbericht „Befristete Beschäftigung“:</t>
  </si>
  <si>
    <t>https://statistik.arbeitsagentur.de/DE/Statischer-Content/Grundlagen/Methodik-Qualitaet/Methodenberichte/Beschaeftigungsstatistik/Generische-Publikationen/Methodenbericht-Befristete-Beschaeftigung.pdf?__blob=publicationFile</t>
  </si>
  <si>
    <t xml:space="preserve">Im Gegensatz zu den Bestandsdaten der Beschäftigungsstatistik werden begonnene und beendete Beschäftigungsverhältnisse zeitraumbezogen ausgewertet (Monat, Quartal oder Jahr). Während beim Bestand an Beschäftigten eine Person – unabhängig von der Anzahl der Beschäftigungsverhältnisse – zum Stichtag nur einmal gezählt wird (Personenkonzept), ist es bei den Bewegungsdaten durchaus möglich, dass eine Person mehrfach gezählt wird (Fallkonzept). Dies ist der Fall, wenn die Person im Betrachtungszeitraum mehr als ein Beschäftigungsverhältnis beginnt bzw. beendet.
Ergebnisse zu den begonnenen und beendeten Beschäftigungsverhältnissen liegen mit einer Wartezeit von sechs Monaten vor. Eine Betrachtung ist in der Regel nur nach dem Arbeitsort sinnvoll, weil die Beschäftigungsverhältnisse sich primär auf den Sitz des Betriebes beziehen. Für bestimmte Fragestellungen, beispielsweise wenn die begonnenen Beschäftigungen den Arbeitslosen gegenüber gestellt werden, kann dennoch der Wohnort der Beschäftigten betrachtet werden.
</t>
  </si>
  <si>
    <r>
      <t xml:space="preserve">Ein </t>
    </r>
    <r>
      <rPr>
        <b/>
        <sz val="9"/>
        <color indexed="8"/>
        <rFont val="Arial"/>
        <family val="2"/>
      </rPr>
      <t>begonnenes Beschäftigungsverhältnis</t>
    </r>
    <r>
      <rPr>
        <sz val="9"/>
        <color indexed="8"/>
        <rFont val="Arial"/>
        <family val="2"/>
      </rPr>
      <t xml:space="preserve"> wird gezählt, wenn eine Anmeldung mit Abgabegrund „Anmeldung wegen Beginn einer Beschäftigung“ im Rahmen des Meldeverfahrens zur Sozialversicherung durch den Arbeitgeber abgegeben wurde, deren Beginn-Datum der Beschäftigung innerhalb des Betrachtungszeitraums liegt. Entsprechend wird ein </t>
    </r>
    <r>
      <rPr>
        <b/>
        <sz val="9"/>
        <color indexed="8"/>
        <rFont val="Arial"/>
        <family val="2"/>
      </rPr>
      <t>beendetes Beschäftigungsverhältnis</t>
    </r>
    <r>
      <rPr>
        <sz val="9"/>
        <color indexed="8"/>
        <rFont val="Arial"/>
        <family val="2"/>
      </rPr>
      <t xml:space="preserve"> gezählt, wenn eine Abmeldung mit Abgabegrund „Abmeldung wegen Ende einer Beschäftigung“ abgegeben wurde, deren Ende der Beschäftigung innerhalb des Betrachtungszeitraums liegt. 
Ein beendetes und ein begonnenes Beschäftigungsverhältnis werden aber auch dann gezählt, wenn ein Wechsel zwischen folgenden Beschäftigungsarten stattfindet:
  - sozialversicherungspflichtiges Ausbildungsverhältnis
  - sozialversicherungspflichtiges Beschäftigungsverhältnis (keine Ausbildung)
  - geringfügig entlohntes Beschäftigungsverhältnis
  - kurzfristiges Beschäftigungsverhältnis
So werden zum Beispiel immer dann ein beendetes und ein begonnenes Beschäftigungsverhältnis gezählt, wenn ein Beschäftigter seine Ausbildung beendet und anschließend weiterbeschäftigt wird. Dabei ist gleichgültig, ob dies beim selben oder bei einem anderen Arbeitgeber geschieht.
Gleichzeitige An- und Abmeldungen, welche das Meldeverfahren für bestimmte, im Voraus befristete Beschäftigungsverhältnisse vorsieht, werden generell als Beginn und Ende eines Beschäftigungsverhältnisses gezählt.</t>
    </r>
  </si>
  <si>
    <t xml:space="preserve">Damit ist das neue Messkonzept wesentlich genauer und bildet sämtliche Übergänge konsequent und vollständig ab. Zu beachten ist in diesem Zusammenhang auch, dass ein beendetes Beschäftigungsverhältnis nicht (wie vor der Revision 2014) am letzten Arbeitstag in der Statistik gezählt wird, sondern erst am Tag danach. So werden z. B. alle Beschäftigungsverhältnisse, welche mit Ablauf des 31.12. enden, erst im Januar als Abgang gezählt.
</t>
  </si>
  <si>
    <t xml:space="preserve">Bei der Bewertung der Zahl der begonnenen und beendeten Beschäftigungsverhältnisse ist zu berücksichtigen, dass aufgrund des Verfahrens zur Betriebsnummernvergabe z. B.
   - bei der Aufsplittung von Betrieben bzw. Betriebsstätten oder
   - bei der Fusion von Betrieben bzw. Betriebsstätten
unter Umständen eine Abmeldung und nachfolgende (Neu-)Anmeldung von Beschäftigten unter einer neuen Betriebsnummer durch den Arbeitgeber erfolgt. Die Beschäftigten haben ihren Arbeitsplatz jedoch nicht gewechselt, und auch das Beschäftigungsverhältnis wurde nicht unterbrochen. Faktisch ist also weder ein Beschäftigungsverhältnis beendet noch eines begonnen worden, die Bewegungen werden aber statistisch gezählt. 
Auch An- und Abmeldungen in Verbindung mit der Eröffnung eines Insolvenzverfahrens führen zu einer Überzeichnung der begonnenen und beendeten Beschäftigungsverhältnisse, soweit eine neue Betriebsnummer vergeben wird. 
</t>
  </si>
  <si>
    <r>
      <t xml:space="preserve">Neben den begonnenen und beendeten Beschäftigungsverhältnissen kann auch der </t>
    </r>
    <r>
      <rPr>
        <b/>
        <sz val="9"/>
        <color indexed="8"/>
        <rFont val="Arial"/>
        <family val="2"/>
      </rPr>
      <t>Bestand an Beschäftigungsverhältnissen</t>
    </r>
    <r>
      <rPr>
        <sz val="9"/>
        <color indexed="8"/>
        <rFont val="Arial"/>
        <family val="2"/>
      </rPr>
      <t xml:space="preserve"> (nicht zu verwechseln mit dem Bestand an Beschäftigten) zum Stichtag ausgewertet werden. Es sei an dieser Stelle darauf hingewiesen, dass die Formel „Bestand (t)“ = „Bestand (t-1)“ - „Abgang (t) “ + „Zugang (t)“ (Stock-Flow-Modell) nur dann aufgeht, wenn alle Komponenten aus einem Datenstand ermittelt werden. Da in der Beschäftigungsstatistik grundsätzlich mit 6 Monaten Wartezeit ausgewertet wird, ist dies nicht der Fall und obige Formel geht nicht auf. Die rechnerischen Abweichungen sind dabei gering, variieren aber von Stichtag zu Stichtag.</t>
    </r>
  </si>
  <si>
    <r>
      <rPr>
        <b/>
        <sz val="10"/>
        <color indexed="8"/>
        <rFont val="Arial"/>
        <family val="2"/>
      </rPr>
      <t>Datenschutz</t>
    </r>
    <r>
      <rPr>
        <b/>
        <sz val="9"/>
        <color indexed="8"/>
        <rFont val="Arial"/>
        <family val="2"/>
      </rPr>
      <t xml:space="preserve">
</t>
    </r>
    <r>
      <rPr>
        <sz val="9"/>
        <color indexed="8"/>
        <rFont val="Arial"/>
        <family val="2"/>
      </rPr>
      <t xml:space="preserve">Die Bestandsdaten der Beschäftigungsstatistik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Grundsätzlich gelten auch bei den Bewegungsdaten die gleichen Regeln der statistischen Geheimhaltung wie bei den Bestandsdaten. Es ist daher eine Dominanzprüfung anzuwenden. Wenn im Bestand eine Geheimhaltung notwendig wird, so ist das in der Regel auch für die jeweiligen Bewegungsdaten anzunehmen. 
Für die Prüfung bei den begonnenen und beendeten Beschäftigungsverhältnissen wird der jeweilige Stichtag zum Quartalsende herangezogen. Bei Zeiträumen über mehrere Quartale hinweg wären alle Stichtage der Quartalsenden zu prüfen. Näherungsweise könnte auch die Prüfung eines repräsentativen Stichtages im Zeitraum herangezogen werden.  
</t>
    </r>
  </si>
  <si>
    <t xml:space="preserve">Weiterführende Informationen zur Statistik der sozialversicherungspflichtigen und geringfügigen Beschäftigung finden Sie unter:  </t>
  </si>
  <si>
    <t>https://statistik.arbeitsagentur.de/DE/Statischer-Content/Grundlagen/Methodik-Qualitaet/Qualitaetsberichte/Generische-Publikationen/Qualitaetsbericht-Statistik-Beschaeftigung.pdf?__blob=publicationFile</t>
  </si>
  <si>
    <t>Stand: 16.12.2024</t>
  </si>
  <si>
    <t>Methodische Hinweise zu Revisionen in der Beschäftigungsstatistik</t>
  </si>
  <si>
    <r>
      <t>Aufgrund</t>
    </r>
    <r>
      <rPr>
        <b/>
        <sz val="9"/>
        <rFont val="Arial"/>
        <family val="2"/>
      </rPr>
      <t xml:space="preserve"> </t>
    </r>
    <r>
      <rPr>
        <sz val="9"/>
        <rFont val="Arial"/>
        <family val="2"/>
      </rPr>
      <t xml:space="preserve">rückwirkender </t>
    </r>
    <r>
      <rPr>
        <b/>
        <sz val="9"/>
        <rFont val="Arial"/>
        <family val="2"/>
      </rPr>
      <t>Revisionen der Beschäftigungsstatistik</t>
    </r>
    <r>
      <rPr>
        <sz val="9"/>
        <rFont val="Arial"/>
        <family val="2"/>
      </rPr>
      <t xml:space="preserve"> können Daten von zuvor veröffentlichten Daten abweichen. Dies ist insbesondere beim Vergleich mit älteren Veröffentlichungen zu berücksichtigen.
Das </t>
    </r>
    <r>
      <rPr>
        <b/>
        <sz val="9"/>
        <rFont val="Arial"/>
        <family val="2"/>
      </rPr>
      <t>Revidieren von Daten</t>
    </r>
    <r>
      <rPr>
        <sz val="9"/>
        <rFont val="Arial"/>
        <family val="2"/>
      </rPr>
      <t xml:space="preserve">, d. h. die nachträgliche Änderung von bereits publizierten statistischen Daten, erfolgt anlassbezogen und unregelmäßig. Es behebt Fehler und verbessert die Genauigkeit. Dies kann erforderlich werden, weil sich rückwirkend eine wesentliche Änderung in der Datenquelle eines Statistikverfahrens ergeben hat oder weil ein Fehler in den statistischen Verarbeitungsregeln erkannt wurde. In beiden Fällen werden die statistischen Ergebnisse neu berechnet – auch für zurückliegende Berichtszeiträume. Ab dem Revisionszeitpunkt erstellte Publikationen enthalten – sofern möglich – auch rückwirkend neue Ergebnisse und einen entsprechenden Hinweis.
Davon abzugrenzen ist die </t>
    </r>
    <r>
      <rPr>
        <b/>
        <sz val="9"/>
        <rFont val="Arial"/>
        <family val="2"/>
      </rPr>
      <t>Festschreibung vorläufiger Ergebnisse</t>
    </r>
    <r>
      <rPr>
        <sz val="9"/>
        <rFont val="Arial"/>
        <family val="2"/>
      </rPr>
      <t xml:space="preserve"> in endgültige Ergebnisse nach Wartezeiten von üblicherweise sechs Monaten. Sie erfolgt regelmäßig und wird nicht gesondert kommuniziert.
Im folgenden sind die Revisionen der Beschäftigungsstatistik kurz erläutert. </t>
    </r>
  </si>
  <si>
    <r>
      <rPr>
        <b/>
        <sz val="10"/>
        <rFont val="Arial"/>
        <family val="2"/>
      </rPr>
      <t>Revision 2023</t>
    </r>
    <r>
      <rPr>
        <sz val="10"/>
        <rFont val="Arial"/>
        <family val="2"/>
      </rPr>
      <t xml:space="preserve"> </t>
    </r>
    <r>
      <rPr>
        <sz val="9"/>
        <rFont val="Arial"/>
        <family val="2"/>
      </rPr>
      <t xml:space="preserve">(Veröffentlichung ab Dezember 2023) </t>
    </r>
    <r>
      <rPr>
        <sz val="10"/>
        <rFont val="Arial"/>
        <family val="2"/>
      </rPr>
      <t xml:space="preserve">
</t>
    </r>
    <r>
      <rPr>
        <sz val="9"/>
        <rFont val="Arial"/>
        <family val="2"/>
      </rPr>
      <t xml:space="preserve">Im Fokus der Revision stand eine verbesserte regionale Abbildung von Beschäftigten nach dem </t>
    </r>
    <r>
      <rPr>
        <b/>
        <sz val="9"/>
        <rFont val="Arial"/>
        <family val="2"/>
      </rPr>
      <t>Arbeits- und Wohnort</t>
    </r>
    <r>
      <rPr>
        <sz val="9"/>
        <rFont val="Arial"/>
        <family val="2"/>
      </rPr>
      <t xml:space="preserve">. Die Ermittlung des Arbeitsortes wurde um die Verwendung von georeferenzierten Adressdaten des </t>
    </r>
    <r>
      <rPr>
        <b/>
        <sz val="9"/>
        <rFont val="Arial"/>
        <family val="2"/>
      </rPr>
      <t>Bundesamtes für Kartographie und Geodäsie</t>
    </r>
    <r>
      <rPr>
        <sz val="9"/>
        <rFont val="Arial"/>
        <family val="2"/>
      </rPr>
      <t xml:space="preserv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t>
    </r>
    <r>
      <rPr>
        <b/>
        <sz val="9"/>
        <rFont val="Arial"/>
        <family val="2"/>
      </rPr>
      <t>ohne Wohnortzuordnung</t>
    </r>
    <r>
      <rPr>
        <sz val="9"/>
        <rFont val="Arial"/>
        <family val="2"/>
      </rPr>
      <t xml:space="preserve">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t>
    </r>
  </si>
  <si>
    <t>Beschäftigungsstatistik – partielle Revision 2023</t>
  </si>
  <si>
    <r>
      <t>Revision 2017</t>
    </r>
    <r>
      <rPr>
        <sz val="9"/>
        <rFont val="Arial"/>
        <family val="2"/>
      </rPr>
      <t xml:space="preserve"> (Veröffentlichung ab Januar 2018)
Im Jahr 2016 sind aufgrund eines technischen Problems im Datenverarbeitungsprozess in größerem Umfang </t>
    </r>
    <r>
      <rPr>
        <b/>
        <sz val="9"/>
        <rFont val="Arial"/>
        <family val="2"/>
      </rPr>
      <t>Arbeitgebermeldungen zur Sozialversicherung</t>
    </r>
    <r>
      <rPr>
        <sz val="9"/>
        <rFont val="Arial"/>
        <family val="2"/>
      </rPr>
      <t xml:space="preserve"> nicht in die Statistik-Datenverarbeitung eingeflossen. Diese Meldungen wurden im Jahr 2017 nachträglich aufgenommen und die Ergebnisse der Beschäftigungsstatistik ab August  2015 neu ermittelt. Zuvor waren insbesondere die </t>
    </r>
    <r>
      <rPr>
        <b/>
        <sz val="9"/>
        <rFont val="Arial"/>
        <family val="2"/>
      </rPr>
      <t>begonnenen und beendeten</t>
    </r>
    <r>
      <rPr>
        <sz val="9"/>
        <rFont val="Arial"/>
        <family val="2"/>
      </rPr>
      <t xml:space="preserve"> sozialversicherungspflichtigen Beschäftigungsverhältnisse im 1. Quartal 2016 untererfasst, der Bestand der Berichtsmonate Juni und Juli 2016 sowie die beendeten Beschäftigungsverhältnisse im 2. und 3. Quartal 2016 überzeichnet. 
Im Zuge der Revision 2017 wurde zudem eine Lücke (von Januar 2011 bis September 2012) in der Berichterstattung der sozialversicherungspflichtig Beschäftigten zum</t>
    </r>
    <r>
      <rPr>
        <b/>
        <sz val="9"/>
        <rFont val="Arial"/>
        <family val="2"/>
      </rPr>
      <t xml:space="preserve"> Merkmal Arbeitszeit</t>
    </r>
    <r>
      <rPr>
        <sz val="9"/>
        <rFont val="Arial"/>
        <family val="2"/>
      </rPr>
      <t xml:space="preserve"> (Vollzeit/Teilzeit) durch ein Hochrechnungsverfahren  geschlossen. Angaben zu Vollzeit- und Teilzeitbeschäftigung stehen damit durchgängig für alle Berichtsmonate zur Verfügung. Ausführliche Informationen finden Sie im Methodenbericht:</t>
    </r>
  </si>
  <si>
    <t>Revision der Beschäftigungsstatistik 2017</t>
  </si>
  <si>
    <r>
      <rPr>
        <b/>
        <sz val="10"/>
        <rFont val="Arial"/>
        <family val="2"/>
      </rPr>
      <t>Revision 2014</t>
    </r>
    <r>
      <rPr>
        <b/>
        <sz val="9"/>
        <rFont val="Arial"/>
        <family val="2"/>
      </rPr>
      <t xml:space="preserve"> </t>
    </r>
    <r>
      <rPr>
        <sz val="9"/>
        <rFont val="Arial"/>
        <family val="2"/>
      </rPr>
      <t xml:space="preserve">(Veröffentlichung ab August 2014) 
Im Jahr 2014 hat die Statistik der Bundesagentur für Arbeit die Datenaufbereitung für die </t>
    </r>
    <r>
      <rPr>
        <b/>
        <sz val="9"/>
        <rFont val="Arial"/>
        <family val="2"/>
      </rPr>
      <t>Beschäftigungsstatistik modernisiert</t>
    </r>
    <r>
      <rPr>
        <sz val="9"/>
        <rFont val="Arial"/>
        <family val="2"/>
      </rPr>
      <t xml:space="preserve">, um genauere Ergebnisse zu erzielen und die Beschäftigungsstatistik weiter ausbauen zu können. Der Datenabgriff wurde präzisiert, die Abgrenzung der sozialversicherungspflichtigen Beschäftigung überprüft und um weitere Personengruppen ergänzt.
</t>
    </r>
  </si>
  <si>
    <r>
      <t xml:space="preserve">Die Beschäftigungsdaten wurden </t>
    </r>
    <r>
      <rPr>
        <b/>
        <sz val="9"/>
        <rFont val="Arial"/>
        <family val="2"/>
      </rPr>
      <t>rückwirkend ab 1999</t>
    </r>
    <r>
      <rPr>
        <sz val="9"/>
        <rFont val="Arial"/>
        <family val="2"/>
      </rPr>
      <t xml:space="preserve"> revidiert. Dadurch wird eine Vergleichbarkeit der Ergebnisse im Zeitverlauf ermöglicht. Auf den Bestand der Beschäftigten wirken sich vor allem die neu hinzugekommenen Personengruppen aus, während für die begonnenen und beendeten Beschäftigungsverhältnisse größtenteils der verfeinerte Datenabgriff den Unterschied zu den bisherigen Ergebnissen erklärt.</t>
    </r>
  </si>
  <si>
    <r>
      <t xml:space="preserve">Die Revision führte durch die </t>
    </r>
    <r>
      <rPr>
        <b/>
        <sz val="9"/>
        <rFont val="Arial"/>
        <family val="2"/>
      </rPr>
      <t>Einbeziehung weiterer Personengruppen</t>
    </r>
    <r>
      <rPr>
        <sz val="9"/>
        <rFont val="Arial"/>
        <family val="2"/>
      </rPr>
      <t xml:space="preserve"> zu einer Erhöhung des Bestands. Die neu hinzugekommenen Beschäftigten in Werkstätten für behinderte Menschen wirken sich vor allem auf den Wirtschaftsabschnitt „Q Gesundheits- und Sozialwesen“ aus. Für diese Personengruppe liegen ab dem Meldezeitraum Dezember 2014 Informationen zur ausgeübten Tätigkeit vor. In der Statistik nehmen daher bei den 6-Monatswerten ab Juli 2014 die fehlenden Angaben zur Tätigkeit sukzessive ab. Die Erweiterung um Personen, die ein freiwilliges soziales oder ökologisches Jahr oder einen Bundesfreiwilligendienst leisten, spiegelt sich vor allem im Berufsbereich „Gesundheit, Soziales, Lehre und Erziehung“ wider. Weiterführende Informationen siehe Methodenbericht:</t>
    </r>
  </si>
  <si>
    <t>Beschäftigungsstatistik Revision 2014</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</si>
  <si>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</si>
  <si>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</si>
  <si>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</si>
  <si>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</si>
  <si>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</si>
  <si>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</si>
  <si>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</si>
  <si>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</si>
  <si>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</si>
  <si>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</si>
  <si>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</si>
  <si>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</si>
  <si>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</si>
  <si>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</si>
  <si>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</si>
  <si>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</si>
  <si>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</si>
  <si>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</si>
  <si>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</si>
  <si>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Balken</t>
  </si>
  <si>
    <t>Beschriftung 1</t>
  </si>
  <si>
    <t>Beschriftung 2</t>
  </si>
  <si>
    <t>Werte 2</t>
  </si>
  <si>
    <t>Werte Trennlinie</t>
  </si>
  <si>
    <t>SvB</t>
  </si>
  <si>
    <t>GeB</t>
  </si>
  <si>
    <t>SvB y-Wert</t>
  </si>
  <si>
    <t>SvB x-Wert</t>
  </si>
  <si>
    <t>GeB y-Wert</t>
  </si>
  <si>
    <t>GeB x-Wert</t>
  </si>
  <si>
    <t>Position y-Wert</t>
  </si>
  <si>
    <t>Kreis</t>
  </si>
  <si>
    <t>BL</t>
  </si>
  <si>
    <t>W/O</t>
  </si>
  <si>
    <t>D</t>
  </si>
  <si>
    <t>WZ</t>
  </si>
  <si>
    <t>Tabelle 4</t>
  </si>
  <si>
    <t>Stichtag</t>
  </si>
  <si>
    <t>Index 2003 = 100 %</t>
  </si>
  <si>
    <t>Beschriftung x-Achse</t>
  </si>
  <si>
    <t>Beschriftung Reihen</t>
  </si>
  <si>
    <t>keine Daten</t>
  </si>
  <si>
    <t>Diagrammdarstellung wegen fehlender Daten nicht möglich.</t>
  </si>
  <si>
    <t>Dezember 2019</t>
  </si>
  <si>
    <t>März 2020</t>
  </si>
  <si>
    <t>Juni 2020</t>
  </si>
  <si>
    <t>Dezember 2020</t>
  </si>
  <si>
    <t>März 2021</t>
  </si>
  <si>
    <t>Juni 2021</t>
  </si>
  <si>
    <t>Dezember 2021</t>
  </si>
  <si>
    <t>März 2022</t>
  </si>
  <si>
    <t>Juni 2022</t>
  </si>
  <si>
    <t>Dezember 2022</t>
  </si>
  <si>
    <t>März 2023</t>
  </si>
  <si>
    <t>Juni 2023</t>
  </si>
  <si>
    <t>Dezember 2023</t>
  </si>
  <si>
    <t>März 2024</t>
  </si>
  <si>
    <t>Juni 2024</t>
  </si>
  <si>
    <t>Dezember 2024</t>
  </si>
  <si>
    <t>März 2025</t>
  </si>
  <si>
    <t>Juni 2025</t>
  </si>
  <si>
    <t>Dezember 2025</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</si>
  <si>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</si>
  <si>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</si>
  <si>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</si>
  <si>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</si>
  <si>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</si>
  <si>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</si>
  <si>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</si>
  <si>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</si>
  <si>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</si>
  <si>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</si>
  <si>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</si>
  <si>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</si>
  <si>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</si>
  <si>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</si>
  <si>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</si>
  <si>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</si>
  <si>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</si>
  <si>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</si>
  <si>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</si>
  <si>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</si>
  <si>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</si>
  <si>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</si>
  <si>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</si>
  <si>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</si>
  <si>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</si>
  <si>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</si>
  <si>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</si>
  <si>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</si>
  <si>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</si>
  <si>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</si>
  <si>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</si>
  <si>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</si>
  <si>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</si>
  <si>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</si>
  <si>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</si>
  <si>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</si>
  <si>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
  </si>
  <si>
    <r>
      <t xml:space="preserve">Altenpflege </t>
    </r>
    <r>
      <rPr>
        <vertAlign val="superscript"/>
        <sz val="8"/>
        <rFont val="Arial"/>
        <family val="2"/>
      </rPr>
      <t>3)</t>
    </r>
  </si>
  <si>
    <r>
      <t xml:space="preserve">mit akademischem Abschluss </t>
    </r>
    <r>
      <rPr>
        <vertAlign val="superscript"/>
        <sz val="8"/>
        <rFont val="Arial"/>
        <family val="2"/>
      </rPr>
      <t>3)</t>
    </r>
  </si>
  <si>
    <r>
      <t xml:space="preserve">Altenpflege </t>
    </r>
    <r>
      <rPr>
        <vertAlign val="superscript"/>
        <sz val="8"/>
        <rFont val="Arial"/>
        <family val="2"/>
      </rPr>
      <t>2)</t>
    </r>
  </si>
  <si>
    <t>Entwicklung der sozialversicherungspflichtigen und der geringfügig entlohnten Beschäftigten (Dez 19: 100%)</t>
  </si>
  <si>
    <r>
      <t>Auszubildende nach Geschlech</t>
    </r>
    <r>
      <rPr>
        <sz val="8"/>
        <rFont val="Arial"/>
        <family val="2"/>
      </rPr>
      <t xml:space="preserve">t
         Auszubildende                  </t>
    </r>
  </si>
  <si>
    <r>
      <t>Sozialversicherungspflichtig Beschäftigte
in Freiwilligendiensten</t>
    </r>
    <r>
      <rPr>
        <sz val="8"/>
        <rFont val="Arial"/>
        <family val="2"/>
      </rPr>
      <t xml:space="preserve">
         Insgesamt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</si>
</sst>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407]mmm/\ yy;@"/>
    <numFmt numFmtId="165" formatCode="0.0"/>
    <numFmt numFmtId="166" formatCode="* 0.0;* \-_ 0.0;\-"/>
    <numFmt numFmtId="167" formatCode="* #,##0;* \-_ #,##0;\-"/>
    <numFmt numFmtId="168" formatCode="* #,##0.0;* \-_ #,##0.0;\-"/>
    <numFmt numFmtId="169" formatCode="\ @"/>
    <numFmt numFmtId="170" formatCode="0.0%"/>
    <numFmt numFmtId="171" formatCode="#,##0\ "/>
    <numFmt numFmtId="172" formatCode="#,##0.0\ "/>
    <numFmt numFmtId="173" formatCode="#,##0\ \ "/>
    <numFmt numFmtId="174" formatCode="#\ ###\ ##0.0\ ;\-\ #\ ###\ ##0.0\ ;\-"/>
    <numFmt numFmtId="175" formatCode="#\ ###\ ##0.0\ ;\-\ #\ ###\ ##0.0\ ;\-\ "/>
    <numFmt numFmtId="176" formatCode="#,##0.0"/>
    <numFmt numFmtId="177" formatCode="[$-407]mmmm\ yyyy;@"/>
    <numFmt numFmtId="178" formatCode="mmmm\ yyyy"/>
    <numFmt numFmtId="179" formatCode="[=0]\ \-;[&lt;100]\ \(#,##0\);#,##0"/>
  </numFmts>
  <fonts count="55" x14ac:knownFonts="1">
    <font>
      <sz val="10"/>
      <name val="Arial"/>
      <family val="2"/>
    </font>
    <font>
      <sz val="10"/>
      <color theme="1"/>
      <name val="Arial"/>
      <family val="2"/>
    </font>
    <font>
      <b/>
      <sz val="10"/>
      <color theme="1"/>
      <name val="Arial"/>
      <family val="2"/>
    </font>
    <font>
      <sz val="1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sz val="9"/>
      <name val="Arial"/>
      <family val="2"/>
    </font>
    <font>
      <b/>
      <sz val="12"/>
      <name val="Arial"/>
      <family val="2"/>
    </font>
    <font>
      <b/>
      <sz val="10"/>
      <name val="Arial"/>
      <family val="2"/>
    </font>
    <font>
      <b/>
      <sz val="11"/>
      <name val="Arial"/>
      <family val="2"/>
    </font>
    <font>
      <i/>
      <sz val="10"/>
      <name val="Arial"/>
      <family val="2"/>
    </font>
    <font>
      <i/>
      <sz val="9"/>
      <name val="Arial"/>
      <family val="2"/>
    </font>
    <font>
      <u/>
      <sz val="9"/>
      <name val="Arial"/>
      <family val="2"/>
    </font>
    <font>
      <b/>
      <sz val="14"/>
      <name val="Arial"/>
      <family val="2"/>
    </font>
    <font>
      <sz val="12"/>
      <name val="Arial"/>
      <family val="2"/>
    </font>
    <font>
      <sz val="8"/>
      <name val="Arial"/>
      <family val="2"/>
    </font>
    <font>
      <sz val="12"/>
      <color indexed="9"/>
      <name val="Arial"/>
      <family val="2"/>
    </font>
    <font>
      <sz val="8"/>
      <color rgb="FF000000"/>
      <name val="Arial"/>
      <family val="2"/>
    </font>
    <font>
      <vertAlign val="superscript"/>
      <sz val="8"/>
      <name val="Arial"/>
      <family val="2"/>
    </font>
    <font>
      <sz val="6"/>
      <name val="Arial"/>
      <family val="2"/>
    </font>
    <font>
      <b/>
      <sz val="8"/>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u/>
      <sz val="7"/>
      <color indexed="12"/>
      <name val="Tahoma"/>
      <family val="2"/>
    </font>
    <font>
      <b/>
      <vertAlign val="superscript"/>
      <sz val="8"/>
      <name val="Arial"/>
      <family val="2"/>
    </font>
    <font>
      <u/>
      <sz val="7"/>
      <color indexed="12"/>
      <name val="Arial"/>
      <family val="2"/>
    </font>
    <font>
      <b/>
      <sz val="10"/>
      <color indexed="8"/>
      <name val="Arial"/>
      <family val="2"/>
    </font>
    <font>
      <sz val="10"/>
      <color indexed="8"/>
      <name val="Arial"/>
      <family val="2"/>
    </font>
    <font>
      <vertAlign val="superscript"/>
      <sz val="7"/>
      <color indexed="8"/>
      <name val="Arial"/>
      <family val="2"/>
    </font>
    <font>
      <sz val="7"/>
      <color indexed="8"/>
      <name val="Arial"/>
      <family val="2"/>
    </font>
    <font>
      <sz val="7"/>
      <color rgb="FF000000"/>
      <name val="Arial"/>
      <family val="2"/>
    </font>
    <font>
      <vertAlign val="superscript"/>
      <sz val="7"/>
      <color rgb="FF000000"/>
      <name val="Arial"/>
      <family val="2"/>
    </font>
    <font>
      <b/>
      <sz val="9"/>
      <name val="Arial"/>
      <family val="2"/>
    </font>
    <font>
      <b/>
      <sz val="9"/>
      <color theme="1"/>
      <name val="Arial"/>
      <family val="2"/>
    </font>
    <font>
      <sz val="9"/>
      <color indexed="8"/>
      <name val="Arial"/>
      <family val="2"/>
    </font>
    <font>
      <sz val="8"/>
      <name val="Tahoma"/>
      <family val="2"/>
    </font>
    <font>
      <sz val="11"/>
      <color theme="1"/>
      <name val="Arial"/>
      <family val="2"/>
    </font>
    <font>
      <sz val="9"/>
      <color theme="1"/>
      <name val="Arial"/>
      <family val="2"/>
    </font>
    <font>
      <sz val="9"/>
      <color rgb="FF000000"/>
      <name val="Arial"/>
      <family val="2"/>
    </font>
    <font>
      <b/>
      <sz val="11"/>
      <color theme="1"/>
      <name val="Arial"/>
      <family val="2"/>
    </font>
    <font>
      <b/>
      <sz val="9"/>
      <color indexed="8"/>
      <name val="Arial"/>
      <family val="2"/>
    </font>
    <font>
      <u/>
      <sz val="11"/>
      <color theme="10"/>
      <name val="Arial"/>
      <family val="2"/>
    </font>
    <font>
      <u/>
      <sz val="9"/>
      <color theme="10"/>
      <name val="Arial"/>
      <family val="2"/>
    </font>
    <font>
      <b/>
      <sz val="9"/>
      <color rgb="FF000000"/>
      <name val="Arial"/>
      <family val="2"/>
    </font>
    <font>
      <u/>
      <sz val="9"/>
      <color indexed="12"/>
      <name val="Arial"/>
      <family val="2"/>
    </font>
    <font>
      <u/>
      <sz val="10"/>
      <name val="Arial"/>
      <family val="2"/>
    </font>
    <font>
      <b/>
      <sz val="10"/>
      <color indexed="12"/>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s>
  <borders count="36">
    <border>
      <left/>
      <right/>
      <top/>
      <bottom/>
      <diagonal/>
    </border>
    <border>
      <left/>
      <right/>
      <top/>
      <bottom style="thin">
        <color rgb="FF404040"/>
      </bottom>
      <diagonal/>
    </border>
    <border>
      <left/>
      <right/>
      <top/>
      <bottom style="thin">
        <color indexed="63"/>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theme="0" tint="-0.24994659260841701"/>
      </left>
      <right/>
      <top/>
      <bottom/>
      <diagonal/>
    </border>
    <border>
      <left/>
      <right style="hair">
        <color theme="0" tint="-0.14996795556505021"/>
      </right>
      <top/>
      <bottom/>
      <diagonal/>
    </border>
    <border>
      <left style="hair">
        <color rgb="FFC0C0C0"/>
      </left>
      <right style="hair">
        <color indexed="22"/>
      </right>
      <top style="hair">
        <color rgb="FFC0C0C0"/>
      </top>
      <bottom/>
      <diagonal/>
    </border>
    <border>
      <left style="hair">
        <color indexed="22"/>
      </left>
      <right style="hair">
        <color indexed="22"/>
      </right>
      <top style="hair">
        <color rgb="FFC0C0C0"/>
      </top>
      <bottom/>
      <diagonal/>
    </border>
    <border>
      <left style="hair">
        <color rgb="FFC0C0C0"/>
      </left>
      <right/>
      <top style="hair">
        <color rgb="FFC0C0C0"/>
      </top>
      <bottom/>
      <diagonal/>
    </border>
    <border>
      <left/>
      <right/>
      <top style="hair">
        <color rgb="FFC0C0C0"/>
      </top>
      <bottom/>
      <diagonal/>
    </border>
    <border>
      <left/>
      <right style="hair">
        <color indexed="22"/>
      </right>
      <top style="hair">
        <color rgb="FFC0C0C0"/>
      </top>
      <bottom/>
      <diagonal/>
    </border>
    <border>
      <left/>
      <right style="hair">
        <color rgb="FFC0C0C0"/>
      </right>
      <top style="hair">
        <color rgb="FFC0C0C0"/>
      </top>
      <bottom/>
      <diagonal/>
    </border>
    <border>
      <left style="hair">
        <color rgb="FFC0C0C0"/>
      </left>
      <right/>
      <top/>
      <bottom/>
      <diagonal/>
    </border>
    <border>
      <left/>
      <right style="hair">
        <color rgb="FFC0C0C0"/>
      </right>
      <top/>
      <bottom/>
      <diagonal/>
    </border>
    <border>
      <left style="hair">
        <color rgb="FFC0C0C0"/>
      </left>
      <right/>
      <top/>
      <bottom style="hair">
        <color rgb="FFC0C0C0"/>
      </bottom>
      <diagonal/>
    </border>
    <border>
      <left/>
      <right style="hair">
        <color rgb="FFBFBFBF"/>
      </right>
      <top/>
      <bottom style="hair">
        <color rgb="FFC0C0C0"/>
      </bottom>
      <diagonal/>
    </border>
    <border>
      <left/>
      <right/>
      <top/>
      <bottom style="hair">
        <color rgb="FFC0C0C0"/>
      </bottom>
      <diagonal/>
    </border>
    <border>
      <left/>
      <right style="hair">
        <color indexed="22"/>
      </right>
      <top/>
      <bottom style="hair">
        <color rgb="FFC0C0C0"/>
      </bottom>
      <diagonal/>
    </border>
    <border>
      <left/>
      <right style="hair">
        <color rgb="FFC0C0C0"/>
      </right>
      <top/>
      <bottom style="hair">
        <color rgb="FFC0C0C0"/>
      </bottom>
      <diagonal/>
    </border>
    <border>
      <left style="hair">
        <color indexed="22"/>
      </left>
      <right/>
      <top/>
      <bottom style="hair">
        <color rgb="FFC0C0C0"/>
      </bottom>
      <diagonal/>
    </border>
    <border>
      <left style="hair">
        <color rgb="FFC0C0C0"/>
      </left>
      <right/>
      <top/>
      <bottom style="hair">
        <color indexed="22"/>
      </bottom>
      <diagonal/>
    </border>
    <border>
      <left/>
      <right/>
      <top/>
      <bottom style="thin">
        <color theme="1" tint="0.24994659260841701"/>
      </bottom>
      <diagonal/>
    </border>
  </borders>
  <cellStyleXfs count="13">
    <xf numFmtId="0" fontId="0" fillId="0" borderId="0"/>
    <xf numFmtId="0" fontId="4" fillId="0" borderId="0" applyNumberFormat="0" applyFill="0" applyBorder="0" applyAlignment="0" applyProtection="0"/>
    <xf numFmtId="0" fontId="3" fillId="0" borderId="0"/>
    <xf numFmtId="0" fontId="41" fillId="0" borderId="0"/>
    <xf numFmtId="0" fontId="42" fillId="0" borderId="0"/>
    <xf numFmtId="0" fontId="42" fillId="0" borderId="0"/>
    <xf numFmtId="0" fontId="47" fillId="0" borderId="0" applyNumberFormat="0" applyFill="0" applyBorder="0" applyAlignment="0" applyProtection="0"/>
    <xf numFmtId="0" fontId="3" fillId="0" borderId="0"/>
    <xf numFmtId="0" fontId="42" fillId="0" borderId="0"/>
    <xf numFmtId="0" fontId="47"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cellStyleXfs>
  <cellXfs count="558">
    <xf numFmtId="0" fontId="0" fillId="0" borderId="0" xfId="0"/>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3" fillId="0" borderId="0" xfId="0" applyFont="1" applyAlignment="1">
      <alignment horizontal="left" wrapText="1"/>
    </xf>
    <xf numFmtId="0" fontId="3" fillId="0" borderId="0" xfId="0" applyFont="1" applyAlignment="1">
      <alignment horizontal="left" wrapText="1"/>
    </xf>
    <xf numFmtId="0" fontId="4" fillId="2" borderId="0" xfId="1" applyNumberFormat="1" applyFill="1" applyAlignment="1" applyProtection="1">
      <alignment horizontal="left" vertical="top" wrapText="1"/>
    </xf>
    <xf numFmtId="0" fontId="8" fillId="2" borderId="0" xfId="0" applyFont="1" applyFill="1" applyAlignment="1">
      <alignment horizontal="left" vertical="top" wrapText="1"/>
    </xf>
    <xf numFmtId="0" fontId="3" fillId="0" borderId="2" xfId="0" applyFont="1" applyBorder="1" applyAlignment="1">
      <alignment horizontal="right" vertical="center"/>
    </xf>
    <xf numFmtId="0" fontId="9" fillId="0" borderId="2" xfId="0" applyFont="1" applyBorder="1"/>
    <xf numFmtId="0" fontId="3" fillId="0" borderId="1" xfId="0" applyFont="1" applyBorder="1" applyAlignment="1">
      <alignment horizontal="right" vertical="center"/>
    </xf>
    <xf numFmtId="0" fontId="9" fillId="0" borderId="0" xfId="0" applyFont="1"/>
    <xf numFmtId="0" fontId="9" fillId="0" borderId="0" xfId="0" applyFont="1" applyAlignment="1">
      <alignment horizontal="left"/>
    </xf>
    <xf numFmtId="0" fontId="3" fillId="0" borderId="0" xfId="0" applyFont="1" applyAlignment="1">
      <alignment horizontal="left"/>
    </xf>
    <xf numFmtId="0" fontId="10" fillId="0" borderId="0" xfId="0" applyFont="1"/>
    <xf numFmtId="0" fontId="11" fillId="0" borderId="0" xfId="0" applyFont="1" applyAlignment="1">
      <alignment horizontal="left"/>
    </xf>
    <xf numFmtId="0" fontId="12" fillId="0" borderId="0" xfId="0" applyFont="1" applyAlignment="1">
      <alignment horizontal="left"/>
    </xf>
    <xf numFmtId="0" fontId="3" fillId="0" borderId="0" xfId="0" applyFont="1"/>
    <xf numFmtId="0" fontId="8" fillId="0" borderId="0" xfId="0" applyFont="1" applyAlignment="1">
      <alignment horizontal="right"/>
    </xf>
    <xf numFmtId="0" fontId="8" fillId="0" borderId="0" xfId="0" applyFont="1" applyAlignment="1">
      <alignment horizontal="left"/>
    </xf>
    <xf numFmtId="0" fontId="3" fillId="0" borderId="0" xfId="0" applyFont="1" applyAlignment="1">
      <alignment horizontal="left" vertical="center" wrapText="1"/>
    </xf>
    <xf numFmtId="0" fontId="3" fillId="0" borderId="0" xfId="0" applyFont="1" applyAlignment="1">
      <alignment horizontal="right"/>
    </xf>
    <xf numFmtId="0" fontId="13" fillId="0" borderId="0" xfId="0" applyFont="1"/>
    <xf numFmtId="0" fontId="13" fillId="0" borderId="0" xfId="0" applyFont="1" applyAlignment="1">
      <alignment horizontal="left"/>
    </xf>
    <xf numFmtId="0" fontId="13" fillId="0" borderId="0" xfId="0" applyFont="1" applyAlignment="1">
      <alignment wrapText="1"/>
    </xf>
    <xf numFmtId="0" fontId="9" fillId="0" borderId="0" xfId="0" applyFont="1" applyAlignment="1">
      <alignment horizontal="left" wrapText="1"/>
    </xf>
    <xf numFmtId="0" fontId="14" fillId="0" borderId="0" xfId="0" applyFont="1" applyAlignment="1">
      <alignment horizontal="left" wrapText="1"/>
    </xf>
    <xf numFmtId="0" fontId="15" fillId="0" borderId="0" xfId="0" applyFont="1" applyAlignment="1">
      <alignment horizontal="left" indent="10"/>
    </xf>
    <xf numFmtId="0" fontId="15" fillId="0" borderId="0" xfId="0" applyFont="1" applyAlignment="1">
      <alignment horizontal="left"/>
    </xf>
    <xf numFmtId="0" fontId="9" fillId="0" borderId="0" xfId="0" applyFont="1" applyAlignment="1">
      <alignment horizontal="left" indent="10"/>
    </xf>
    <xf numFmtId="0" fontId="3" fillId="0" borderId="1" xfId="0" applyFont="1" applyBorder="1" applyAlignment="1">
      <alignment horizontal="left" vertical="center"/>
    </xf>
    <xf numFmtId="0" fontId="3" fillId="0" borderId="1" xfId="0" applyFont="1" applyBorder="1" applyAlignment="1">
      <alignment horizontal="centerContinuous" vertical="center" shrinkToFit="1"/>
    </xf>
    <xf numFmtId="0" fontId="0" fillId="0" borderId="1" xfId="0" applyBorder="1" applyAlignment="1">
      <alignment horizontal="right" vertical="center"/>
    </xf>
    <xf numFmtId="0" fontId="16"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17" fillId="0" borderId="0" xfId="0" applyFont="1"/>
    <xf numFmtId="0" fontId="18" fillId="0" borderId="0" xfId="0" applyFont="1" applyAlignment="1">
      <alignment horizontal="left" vertical="center"/>
    </xf>
    <xf numFmtId="0" fontId="18" fillId="0" borderId="0" xfId="0" applyFont="1" applyAlignment="1">
      <alignment horizontal="left" vertical="center" wrapText="1"/>
    </xf>
    <xf numFmtId="0" fontId="19" fillId="0" borderId="0" xfId="0" applyFont="1" applyAlignment="1">
      <alignment horizontal="left" vertical="center"/>
    </xf>
    <xf numFmtId="0" fontId="20" fillId="0" borderId="3" xfId="0" applyFont="1" applyBorder="1" applyAlignment="1">
      <alignment horizontal="left" wrapText="1"/>
    </xf>
    <xf numFmtId="0" fontId="20" fillId="0" borderId="3" xfId="0" applyFont="1" applyBorder="1" applyAlignment="1">
      <alignment horizontal="left"/>
    </xf>
    <xf numFmtId="1" fontId="18" fillId="0" borderId="4" xfId="0" applyNumberFormat="1" applyFont="1" applyBorder="1" applyAlignment="1">
      <alignment horizontal="center" vertical="center"/>
    </xf>
    <xf numFmtId="1" fontId="18" fillId="0" borderId="5" xfId="0" applyNumberFormat="1" applyFont="1" applyBorder="1" applyAlignment="1">
      <alignment horizontal="center" vertical="center"/>
    </xf>
    <xf numFmtId="1" fontId="18" fillId="0" borderId="6" xfId="0" applyNumberFormat="1" applyFont="1" applyBorder="1" applyAlignment="1">
      <alignment horizontal="center" vertical="center" wrapText="1"/>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1" fontId="18" fillId="0" borderId="4" xfId="0" applyNumberFormat="1" applyFont="1" applyBorder="1" applyAlignment="1">
      <alignment horizontal="center" vertical="center" wrapText="1"/>
    </xf>
    <xf numFmtId="1" fontId="18" fillId="0" borderId="10" xfId="0" applyNumberFormat="1" applyFont="1" applyBorder="1" applyAlignment="1">
      <alignment horizontal="center" vertical="center" wrapText="1"/>
    </xf>
    <xf numFmtId="0" fontId="18" fillId="0" borderId="0" xfId="0" applyFont="1"/>
    <xf numFmtId="1" fontId="18" fillId="0" borderId="11" xfId="0" applyNumberFormat="1" applyFont="1" applyBorder="1" applyAlignment="1">
      <alignment horizontal="center" vertical="center"/>
    </xf>
    <xf numFmtId="1" fontId="18" fillId="0" borderId="0" xfId="0" applyNumberFormat="1" applyFont="1" applyAlignment="1">
      <alignment horizontal="center" vertical="center"/>
    </xf>
    <xf numFmtId="1" fontId="18" fillId="0" borderId="12" xfId="0" applyNumberFormat="1" applyFont="1" applyBorder="1" applyAlignment="1">
      <alignment horizontal="center" vertical="center" wrapText="1"/>
    </xf>
    <xf numFmtId="164" fontId="18" fillId="0" borderId="6" xfId="0" applyNumberFormat="1" applyFont="1" applyBorder="1" applyAlignment="1">
      <alignment horizontal="center" vertical="center" wrapText="1"/>
    </xf>
    <xf numFmtId="1" fontId="18" fillId="0" borderId="13" xfId="0" applyNumberFormat="1" applyFont="1" applyBorder="1" applyAlignment="1">
      <alignment horizontal="center" vertical="center" wrapText="1"/>
    </xf>
    <xf numFmtId="1" fontId="18" fillId="0" borderId="14" xfId="0" applyNumberFormat="1" applyFont="1" applyBorder="1" applyAlignment="1">
      <alignment horizontal="center" vertical="center" wrapText="1"/>
    </xf>
    <xf numFmtId="164" fontId="18" fillId="0" borderId="15" xfId="0" applyNumberFormat="1" applyFont="1" applyBorder="1" applyAlignment="1">
      <alignment horizontal="center" vertical="center" wrapText="1"/>
    </xf>
    <xf numFmtId="3" fontId="18" fillId="0" borderId="16" xfId="0" applyNumberFormat="1" applyFont="1" applyBorder="1" applyAlignment="1">
      <alignment horizontal="center" vertical="center"/>
    </xf>
    <xf numFmtId="165" fontId="18" fillId="0" borderId="16" xfId="0" applyNumberFormat="1" applyFont="1" applyBorder="1" applyAlignment="1">
      <alignment horizontal="center" vertical="center"/>
    </xf>
    <xf numFmtId="1" fontId="18" fillId="0" borderId="13" xfId="0" applyNumberFormat="1" applyFont="1" applyBorder="1" applyAlignment="1">
      <alignment horizontal="center" vertical="center"/>
    </xf>
    <xf numFmtId="1" fontId="18" fillId="0" borderId="3" xfId="0" applyNumberFormat="1" applyFont="1" applyBorder="1" applyAlignment="1">
      <alignment horizontal="center" vertical="center"/>
    </xf>
    <xf numFmtId="1" fontId="18" fillId="0" borderId="15" xfId="0" applyNumberFormat="1" applyFont="1" applyBorder="1" applyAlignment="1">
      <alignment horizontal="center" vertical="center" wrapText="1"/>
    </xf>
    <xf numFmtId="1" fontId="22" fillId="0" borderId="16" xfId="0" applyNumberFormat="1" applyFont="1" applyBorder="1" applyAlignment="1">
      <alignment horizontal="center" vertical="center"/>
    </xf>
    <xf numFmtId="0" fontId="22" fillId="0" borderId="0" xfId="0" applyFont="1"/>
    <xf numFmtId="1" fontId="23" fillId="0" borderId="4" xfId="0" applyNumberFormat="1" applyFont="1" applyBorder="1" applyAlignment="1">
      <alignment horizontal="left"/>
    </xf>
    <xf numFmtId="1" fontId="23" fillId="0" borderId="0" xfId="0" applyNumberFormat="1" applyFont="1" applyAlignment="1">
      <alignment horizontal="center"/>
    </xf>
    <xf numFmtId="1" fontId="23" fillId="0" borderId="12" xfId="0" applyNumberFormat="1" applyFont="1" applyBorder="1" applyAlignment="1">
      <alignment horizontal="center"/>
    </xf>
    <xf numFmtId="3" fontId="18" fillId="0" borderId="4" xfId="0" applyNumberFormat="1" applyFont="1" applyBorder="1" applyAlignment="1">
      <alignment horizontal="center"/>
    </xf>
    <xf numFmtId="3" fontId="18" fillId="0" borderId="5" xfId="0" applyNumberFormat="1" applyFont="1" applyBorder="1" applyAlignment="1">
      <alignment horizontal="center"/>
    </xf>
    <xf numFmtId="3" fontId="18" fillId="0" borderId="10" xfId="0" applyNumberFormat="1" applyFont="1" applyBorder="1" applyAlignment="1">
      <alignment horizontal="center"/>
    </xf>
    <xf numFmtId="1" fontId="18" fillId="0" borderId="4" xfId="0" applyNumberFormat="1" applyFont="1" applyBorder="1" applyAlignment="1">
      <alignment horizontal="center"/>
    </xf>
    <xf numFmtId="1" fontId="18" fillId="0" borderId="10" xfId="0" applyNumberFormat="1" applyFont="1" applyBorder="1" applyAlignment="1">
      <alignment horizontal="center"/>
    </xf>
    <xf numFmtId="49" fontId="23" fillId="0" borderId="11" xfId="0" applyNumberFormat="1" applyFont="1" applyBorder="1"/>
    <xf numFmtId="0" fontId="23" fillId="0" borderId="0" xfId="0" applyFont="1"/>
    <xf numFmtId="166" fontId="18" fillId="0" borderId="12" xfId="0" applyNumberFormat="1" applyFont="1" applyBorder="1" applyAlignment="1">
      <alignment horizontal="right"/>
    </xf>
    <xf numFmtId="167" fontId="18" fillId="0" borderId="0" xfId="0" applyNumberFormat="1" applyFont="1" applyAlignment="1">
      <alignment horizontal="right"/>
    </xf>
    <xf numFmtId="167" fontId="18" fillId="0" borderId="11" xfId="0" applyNumberFormat="1" applyFont="1" applyBorder="1" applyAlignment="1">
      <alignment horizontal="right"/>
    </xf>
    <xf numFmtId="168" fontId="18" fillId="0" borderId="17" xfId="0" applyNumberFormat="1" applyFont="1" applyBorder="1" applyAlignment="1">
      <alignment horizontal="right"/>
    </xf>
    <xf numFmtId="0" fontId="18" fillId="0" borderId="0" xfId="0" applyFont="1" applyAlignment="1">
      <alignment wrapText="1"/>
    </xf>
    <xf numFmtId="49" fontId="18" fillId="0" borderId="11" xfId="0" applyNumberFormat="1" applyFont="1" applyBorder="1"/>
    <xf numFmtId="49" fontId="18" fillId="0" borderId="0" xfId="0" applyNumberFormat="1" applyFont="1"/>
    <xf numFmtId="169" fontId="18" fillId="0" borderId="11" xfId="0" applyNumberFormat="1" applyFont="1" applyBorder="1"/>
    <xf numFmtId="0" fontId="18" fillId="0" borderId="0" xfId="0" applyFont="1" applyAlignment="1">
      <alignment horizontal="left"/>
    </xf>
    <xf numFmtId="170" fontId="18" fillId="0" borderId="0" xfId="0" applyNumberFormat="1" applyFont="1"/>
    <xf numFmtId="169" fontId="18" fillId="0" borderId="13" xfId="0" applyNumberFormat="1" applyFont="1" applyBorder="1"/>
    <xf numFmtId="49" fontId="18" fillId="0" borderId="3" xfId="0" applyNumberFormat="1" applyFont="1" applyBorder="1"/>
    <xf numFmtId="166" fontId="18" fillId="0" borderId="15" xfId="0" applyNumberFormat="1" applyFont="1" applyBorder="1" applyAlignment="1">
      <alignment horizontal="right"/>
    </xf>
    <xf numFmtId="1" fontId="23" fillId="0" borderId="11" xfId="0" applyNumberFormat="1" applyFont="1" applyBorder="1" applyAlignment="1">
      <alignment horizontal="left"/>
    </xf>
    <xf numFmtId="1" fontId="23" fillId="0" borderId="12" xfId="0" applyNumberFormat="1" applyFont="1" applyBorder="1" applyAlignment="1">
      <alignment horizontal="right"/>
    </xf>
    <xf numFmtId="3" fontId="18" fillId="0" borderId="4" xfId="0" applyNumberFormat="1" applyFont="1" applyBorder="1" applyAlignment="1">
      <alignment horizontal="right"/>
    </xf>
    <xf numFmtId="3" fontId="18" fillId="0" borderId="5" xfId="0" applyNumberFormat="1" applyFont="1" applyBorder="1" applyAlignment="1">
      <alignment horizontal="right"/>
    </xf>
    <xf numFmtId="3" fontId="18" fillId="0" borderId="10" xfId="0" applyNumberFormat="1" applyFont="1" applyBorder="1" applyAlignment="1">
      <alignment horizontal="right"/>
    </xf>
    <xf numFmtId="1" fontId="18" fillId="0" borderId="4" xfId="0" applyNumberFormat="1" applyFont="1" applyBorder="1" applyAlignment="1">
      <alignment horizontal="right"/>
    </xf>
    <xf numFmtId="1" fontId="18" fillId="0" borderId="10" xfId="0" applyNumberFormat="1" applyFont="1" applyBorder="1" applyAlignment="1">
      <alignment horizontal="right"/>
    </xf>
    <xf numFmtId="1" fontId="18" fillId="0" borderId="12" xfId="0" applyNumberFormat="1" applyFont="1" applyBorder="1" applyAlignment="1">
      <alignment horizontal="right"/>
    </xf>
    <xf numFmtId="3" fontId="18" fillId="0" borderId="11" xfId="0" applyNumberFormat="1" applyFont="1" applyBorder="1" applyAlignment="1">
      <alignment horizontal="right"/>
    </xf>
    <xf numFmtId="3" fontId="18" fillId="0" borderId="0" xfId="0" applyNumberFormat="1" applyFont="1" applyAlignment="1">
      <alignment horizontal="right"/>
    </xf>
    <xf numFmtId="3" fontId="18" fillId="0" borderId="17" xfId="0" applyNumberFormat="1" applyFont="1" applyBorder="1" applyAlignment="1">
      <alignment horizontal="right"/>
    </xf>
    <xf numFmtId="171" fontId="18" fillId="0" borderId="11" xfId="0" applyNumberFormat="1" applyFont="1" applyBorder="1" applyAlignment="1">
      <alignment horizontal="right"/>
    </xf>
    <xf numFmtId="172" fontId="18" fillId="0" borderId="17" xfId="0" applyNumberFormat="1" applyFont="1" applyBorder="1" applyAlignment="1">
      <alignment horizontal="right"/>
    </xf>
    <xf numFmtId="167" fontId="18" fillId="0" borderId="11" xfId="0" applyNumberFormat="1" applyFont="1" applyBorder="1" applyAlignment="1">
      <alignment horizontal="right" wrapText="1"/>
    </xf>
    <xf numFmtId="167" fontId="18" fillId="0" borderId="17" xfId="0" applyNumberFormat="1" applyFont="1" applyBorder="1" applyAlignment="1">
      <alignment horizontal="right"/>
    </xf>
    <xf numFmtId="165" fontId="23" fillId="0" borderId="12" xfId="0" applyNumberFormat="1" applyFont="1" applyBorder="1" applyAlignment="1">
      <alignment horizontal="right"/>
    </xf>
    <xf numFmtId="49" fontId="18" fillId="0" borderId="13" xfId="0" applyNumberFormat="1" applyFont="1" applyBorder="1"/>
    <xf numFmtId="167" fontId="18" fillId="0" borderId="13" xfId="0" applyNumberFormat="1" applyFont="1" applyBorder="1" applyAlignment="1">
      <alignment horizontal="right"/>
    </xf>
    <xf numFmtId="167" fontId="18" fillId="0" borderId="3" xfId="0" applyNumberFormat="1" applyFont="1" applyBorder="1" applyAlignment="1">
      <alignment horizontal="right"/>
    </xf>
    <xf numFmtId="167" fontId="18" fillId="0" borderId="14" xfId="0" applyNumberFormat="1" applyFont="1" applyBorder="1" applyAlignment="1">
      <alignment horizontal="right"/>
    </xf>
    <xf numFmtId="168" fontId="18" fillId="0" borderId="14" xfId="0" applyNumberFormat="1" applyFont="1" applyBorder="1" applyAlignment="1">
      <alignment horizontal="right"/>
    </xf>
    <xf numFmtId="0" fontId="22" fillId="0" borderId="0" xfId="0" applyFont="1" applyAlignment="1">
      <alignment horizontal="left"/>
    </xf>
    <xf numFmtId="0" fontId="24" fillId="0" borderId="0" xfId="0" applyFont="1" applyAlignment="1">
      <alignment horizontal="left"/>
    </xf>
    <xf numFmtId="0" fontId="24" fillId="0" borderId="0" xfId="0" applyFont="1" applyAlignment="1">
      <alignment horizontal="right" vertical="top"/>
    </xf>
    <xf numFmtId="0" fontId="22" fillId="0" borderId="0" xfId="0" applyFont="1" applyAlignment="1">
      <alignment horizontal="left" wrapText="1"/>
    </xf>
    <xf numFmtId="0" fontId="24" fillId="0" borderId="0" xfId="0" applyFont="1" applyAlignment="1">
      <alignment horizontal="left" wrapText="1"/>
    </xf>
    <xf numFmtId="0" fontId="24" fillId="0" borderId="0" xfId="0" applyFont="1" applyAlignment="1">
      <alignment horizontal="left"/>
    </xf>
    <xf numFmtId="0" fontId="24" fillId="0" borderId="0" xfId="0" applyFont="1" applyAlignment="1">
      <alignment horizontal="left" vertical="center" wrapText="1"/>
    </xf>
    <xf numFmtId="0" fontId="24" fillId="0" borderId="0" xfId="0" applyFont="1" applyAlignment="1">
      <alignment horizontal="left" vertical="center"/>
    </xf>
    <xf numFmtId="3" fontId="18" fillId="0" borderId="0" xfId="0" applyNumberFormat="1" applyFont="1"/>
    <xf numFmtId="165" fontId="18" fillId="0" borderId="0" xfId="0" applyNumberFormat="1" applyFont="1"/>
    <xf numFmtId="0" fontId="26" fillId="3" borderId="0" xfId="0" applyFont="1" applyFill="1"/>
    <xf numFmtId="0" fontId="26" fillId="0" borderId="0" xfId="0" applyFont="1"/>
    <xf numFmtId="0" fontId="19" fillId="3" borderId="0" xfId="0" applyFont="1" applyFill="1"/>
    <xf numFmtId="0" fontId="19" fillId="0" borderId="0" xfId="0" applyFont="1"/>
    <xf numFmtId="0" fontId="19" fillId="0" borderId="0" xfId="0" applyFont="1" applyAlignment="1">
      <alignment horizontal="centerContinuous"/>
    </xf>
    <xf numFmtId="0" fontId="18" fillId="0" borderId="0" xfId="0" applyFont="1" applyAlignment="1">
      <alignment horizontal="left" wrapText="1"/>
    </xf>
    <xf numFmtId="0" fontId="18" fillId="0" borderId="0" xfId="0" applyFont="1" applyAlignment="1">
      <alignment horizontal="left" wrapText="1"/>
    </xf>
    <xf numFmtId="0" fontId="18" fillId="0" borderId="0" xfId="0" applyFont="1" applyAlignment="1">
      <alignment horizontal="center"/>
    </xf>
    <xf numFmtId="0" fontId="17" fillId="0" borderId="3" xfId="0" applyFont="1" applyBorder="1"/>
    <xf numFmtId="0" fontId="18" fillId="0" borderId="3" xfId="0" applyFont="1" applyBorder="1"/>
    <xf numFmtId="0" fontId="18" fillId="0" borderId="3" xfId="0" applyFont="1" applyBorder="1" applyAlignment="1">
      <alignment vertical="center"/>
    </xf>
    <xf numFmtId="0" fontId="18" fillId="0" borderId="3" xfId="0" applyFont="1" applyBorder="1" applyAlignment="1">
      <alignment horizontal="center" vertical="top"/>
    </xf>
    <xf numFmtId="173" fontId="11" fillId="0" borderId="4" xfId="0" applyNumberFormat="1" applyFont="1" applyBorder="1" applyAlignment="1">
      <alignment horizontal="left" vertical="center"/>
    </xf>
    <xf numFmtId="173" fontId="11" fillId="0" borderId="5" xfId="0" applyNumberFormat="1" applyFont="1" applyBorder="1" applyAlignment="1">
      <alignment horizontal="left" vertical="center"/>
    </xf>
    <xf numFmtId="173" fontId="11" fillId="0" borderId="10" xfId="0" applyNumberFormat="1" applyFont="1" applyBorder="1" applyAlignment="1">
      <alignment horizontal="left" vertical="center"/>
    </xf>
    <xf numFmtId="173" fontId="18" fillId="0" borderId="11" xfId="0" applyNumberFormat="1" applyFont="1" applyBorder="1" applyAlignment="1">
      <alignment vertical="center"/>
    </xf>
    <xf numFmtId="173" fontId="18" fillId="0" borderId="0" xfId="0" applyNumberFormat="1" applyFont="1" applyAlignment="1">
      <alignment vertical="center"/>
    </xf>
    <xf numFmtId="173" fontId="18" fillId="0" borderId="17" xfId="0" applyNumberFormat="1" applyFont="1" applyBorder="1" applyAlignment="1">
      <alignment vertical="center"/>
    </xf>
    <xf numFmtId="0" fontId="17" fillId="0" borderId="0" xfId="0" applyFont="1" applyAlignment="1">
      <alignment vertical="center"/>
    </xf>
    <xf numFmtId="165" fontId="18" fillId="0" borderId="3" xfId="0" applyNumberFormat="1" applyFont="1" applyBorder="1"/>
    <xf numFmtId="171" fontId="18" fillId="0" borderId="3" xfId="0" applyNumberFormat="1" applyFont="1" applyBorder="1"/>
    <xf numFmtId="171" fontId="18" fillId="0" borderId="14" xfId="0" applyNumberFormat="1" applyFont="1" applyBorder="1"/>
    <xf numFmtId="172" fontId="18" fillId="0" borderId="0" xfId="0" applyNumberFormat="1" applyFont="1"/>
    <xf numFmtId="171" fontId="18" fillId="0" borderId="0" xfId="0" applyNumberFormat="1" applyFont="1"/>
    <xf numFmtId="171" fontId="18" fillId="0" borderId="17" xfId="0" applyNumberFormat="1" applyFont="1" applyBorder="1"/>
    <xf numFmtId="172" fontId="27" fillId="3" borderId="0" xfId="0" applyNumberFormat="1" applyFont="1" applyFill="1"/>
    <xf numFmtId="0" fontId="27" fillId="0" borderId="0" xfId="0" applyFont="1"/>
    <xf numFmtId="173" fontId="18" fillId="0" borderId="11" xfId="0" applyNumberFormat="1" applyFont="1" applyBorder="1" applyAlignment="1">
      <alignment horizontal="left" vertical="center"/>
    </xf>
    <xf numFmtId="173" fontId="18" fillId="0" borderId="0" xfId="0" applyNumberFormat="1" applyFont="1" applyAlignment="1">
      <alignment horizontal="left" vertical="center"/>
    </xf>
    <xf numFmtId="173" fontId="18" fillId="0" borderId="17" xfId="0" applyNumberFormat="1" applyFont="1" applyBorder="1" applyAlignment="1">
      <alignment horizontal="left" vertical="center"/>
    </xf>
    <xf numFmtId="0" fontId="23" fillId="0" borderId="11" xfId="0" applyFont="1" applyBorder="1" applyAlignment="1">
      <alignment horizontal="left" vertical="center" wrapText="1"/>
    </xf>
    <xf numFmtId="0" fontId="23" fillId="0" borderId="0" xfId="0" applyFont="1" applyAlignment="1">
      <alignment horizontal="left" vertical="center" wrapText="1"/>
    </xf>
    <xf numFmtId="1" fontId="18" fillId="0" borderId="0" xfId="0" applyNumberFormat="1" applyFont="1" applyAlignment="1">
      <alignment horizontal="right" vertical="center"/>
    </xf>
    <xf numFmtId="171" fontId="18" fillId="0" borderId="0" xfId="0" applyNumberFormat="1" applyFont="1" applyAlignment="1">
      <alignment vertical="center"/>
    </xf>
    <xf numFmtId="171" fontId="18" fillId="0" borderId="17" xfId="0" applyNumberFormat="1" applyFont="1" applyBorder="1" applyAlignment="1">
      <alignment vertical="center"/>
    </xf>
    <xf numFmtId="0" fontId="18" fillId="0" borderId="0" xfId="0" applyFont="1" applyAlignment="1">
      <alignment vertical="center"/>
    </xf>
    <xf numFmtId="0" fontId="18" fillId="0" borderId="11" xfId="0" applyFont="1" applyBorder="1" applyAlignment="1">
      <alignment horizontal="left" vertical="center" wrapText="1"/>
    </xf>
    <xf numFmtId="49" fontId="18" fillId="0" borderId="0" xfId="0" applyNumberFormat="1" applyFont="1" applyAlignment="1">
      <alignment horizontal="left" vertical="center" wrapText="1"/>
    </xf>
    <xf numFmtId="174" fontId="18" fillId="0" borderId="0" xfId="0" applyNumberFormat="1" applyFont="1" applyAlignment="1">
      <alignment horizontal="right" vertical="center" wrapText="1"/>
    </xf>
    <xf numFmtId="171" fontId="18" fillId="0" borderId="0" xfId="0" applyNumberFormat="1" applyFont="1" applyAlignment="1">
      <alignment vertical="center" wrapText="1"/>
    </xf>
    <xf numFmtId="171" fontId="18" fillId="0" borderId="17" xfId="0" applyNumberFormat="1" applyFont="1" applyBorder="1" applyAlignment="1">
      <alignment vertical="center" wrapText="1"/>
    </xf>
    <xf numFmtId="0" fontId="18" fillId="0" borderId="0" xfId="0" applyFont="1" applyAlignment="1">
      <alignment vertical="center" wrapText="1"/>
    </xf>
    <xf numFmtId="170" fontId="18" fillId="0" borderId="0" xfId="0" applyNumberFormat="1" applyFont="1" applyAlignment="1">
      <alignment horizontal="left" vertical="center" wrapText="1"/>
    </xf>
    <xf numFmtId="0" fontId="24" fillId="0" borderId="0" xfId="0" applyFont="1" applyAlignment="1">
      <alignment vertical="center" wrapText="1"/>
    </xf>
    <xf numFmtId="170" fontId="18" fillId="0" borderId="0" xfId="0" applyNumberFormat="1" applyFont="1" applyAlignment="1">
      <alignment horizontal="left" vertical="center" wrapText="1"/>
    </xf>
    <xf numFmtId="0" fontId="18" fillId="0" borderId="11" xfId="0" applyFont="1" applyBorder="1" applyAlignment="1">
      <alignment horizontal="left" vertical="center"/>
    </xf>
    <xf numFmtId="170" fontId="18" fillId="0" borderId="0" xfId="0" applyNumberFormat="1" applyFont="1" applyAlignment="1">
      <alignment horizontal="left" vertical="center"/>
    </xf>
    <xf numFmtId="167" fontId="18" fillId="0" borderId="0" xfId="0" applyNumberFormat="1" applyFont="1" applyAlignment="1">
      <alignment horizontal="left" vertical="center" wrapText="1"/>
    </xf>
    <xf numFmtId="167" fontId="18" fillId="0" borderId="0" xfId="0" applyNumberFormat="1" applyFont="1" applyAlignment="1">
      <alignment horizontal="left" vertical="center"/>
    </xf>
    <xf numFmtId="167" fontId="18" fillId="0" borderId="0" xfId="0" applyNumberFormat="1" applyFont="1" applyAlignment="1">
      <alignment horizontal="left" vertical="center" wrapText="1"/>
    </xf>
    <xf numFmtId="0" fontId="23" fillId="0" borderId="11" xfId="0" applyFont="1" applyBorder="1" applyAlignment="1">
      <alignment vertical="center"/>
    </xf>
    <xf numFmtId="49" fontId="18" fillId="0" borderId="0" xfId="0" applyNumberFormat="1" applyFont="1" applyAlignment="1">
      <alignment vertical="center"/>
    </xf>
    <xf numFmtId="170" fontId="18" fillId="0" borderId="11" xfId="0" applyNumberFormat="1" applyFont="1" applyBorder="1" applyAlignment="1">
      <alignment vertical="center" wrapText="1"/>
    </xf>
    <xf numFmtId="170" fontId="18" fillId="0" borderId="0" xfId="0" applyNumberFormat="1" applyFont="1" applyAlignment="1">
      <alignment vertical="center" wrapText="1"/>
    </xf>
    <xf numFmtId="0" fontId="18" fillId="0" borderId="13" xfId="0" applyFont="1" applyBorder="1"/>
    <xf numFmtId="170" fontId="18" fillId="0" borderId="3" xfId="0" applyNumberFormat="1" applyFont="1" applyBorder="1"/>
    <xf numFmtId="3" fontId="18" fillId="0" borderId="3" xfId="0" applyNumberFormat="1" applyFont="1" applyBorder="1"/>
    <xf numFmtId="3" fontId="18" fillId="0" borderId="14" xfId="0" applyNumberFormat="1" applyFont="1" applyBorder="1"/>
    <xf numFmtId="0" fontId="24" fillId="0" borderId="0" xfId="0" applyFont="1"/>
    <xf numFmtId="0" fontId="24" fillId="0" borderId="0" xfId="0" applyFont="1" applyAlignment="1">
      <alignment horizontal="right"/>
    </xf>
    <xf numFmtId="0" fontId="28" fillId="3" borderId="0" xfId="0" applyFont="1" applyFill="1"/>
    <xf numFmtId="0" fontId="28" fillId="0" borderId="0" xfId="0" applyFont="1"/>
    <xf numFmtId="0" fontId="24" fillId="0" borderId="0" xfId="0" applyFont="1" applyAlignment="1">
      <alignment horizontal="left" vertical="top" wrapText="1"/>
    </xf>
    <xf numFmtId="0" fontId="27" fillId="3" borderId="0" xfId="0" applyFont="1" applyFill="1"/>
    <xf numFmtId="0" fontId="20" fillId="0" borderId="3" xfId="0" applyFont="1" applyBorder="1" applyAlignment="1">
      <alignment wrapText="1"/>
    </xf>
    <xf numFmtId="0" fontId="20" fillId="0" borderId="3" xfId="0" applyFont="1" applyBorder="1"/>
    <xf numFmtId="1" fontId="23" fillId="0" borderId="5" xfId="0" applyNumberFormat="1" applyFont="1" applyBorder="1" applyAlignment="1">
      <alignment horizontal="center"/>
    </xf>
    <xf numFmtId="1" fontId="23" fillId="0" borderId="6" xfId="0" applyNumberFormat="1" applyFont="1" applyBorder="1" applyAlignment="1">
      <alignment horizontal="center"/>
    </xf>
    <xf numFmtId="171" fontId="18" fillId="0" borderId="4" xfId="0" applyNumberFormat="1" applyFont="1" applyBorder="1"/>
    <xf numFmtId="171" fontId="18" fillId="0" borderId="5" xfId="0" applyNumberFormat="1" applyFont="1" applyBorder="1"/>
    <xf numFmtId="171" fontId="18" fillId="0" borderId="10" xfId="0" applyNumberFormat="1" applyFont="1" applyBorder="1"/>
    <xf numFmtId="172" fontId="18" fillId="0" borderId="10" xfId="0" applyNumberFormat="1" applyFont="1" applyBorder="1"/>
    <xf numFmtId="167" fontId="18" fillId="0" borderId="11" xfId="0" applyNumberFormat="1" applyFont="1" applyBorder="1"/>
    <xf numFmtId="167" fontId="18" fillId="0" borderId="0" xfId="0" applyNumberFormat="1" applyFont="1"/>
    <xf numFmtId="167" fontId="18" fillId="0" borderId="4" xfId="0" applyNumberFormat="1" applyFont="1" applyBorder="1"/>
    <xf numFmtId="167" fontId="18" fillId="0" borderId="5" xfId="0" applyNumberFormat="1" applyFont="1" applyBorder="1"/>
    <xf numFmtId="167" fontId="18" fillId="0" borderId="10" xfId="0" applyNumberFormat="1" applyFont="1" applyBorder="1"/>
    <xf numFmtId="167" fontId="18" fillId="0" borderId="11" xfId="0" applyNumberFormat="1" applyFont="1" applyBorder="1" applyAlignment="1">
      <alignment wrapText="1"/>
    </xf>
    <xf numFmtId="167" fontId="18" fillId="0" borderId="17" xfId="0" applyNumberFormat="1" applyFont="1" applyBorder="1"/>
    <xf numFmtId="0" fontId="29" fillId="0" borderId="0" xfId="0" applyFont="1" applyAlignment="1">
      <alignment horizontal="left" wrapText="1"/>
    </xf>
    <xf numFmtId="0" fontId="18" fillId="0" borderId="1" xfId="0" applyFont="1" applyBorder="1" applyAlignment="1">
      <alignment horizontal="centerContinuous" vertical="center" shrinkToFit="1"/>
    </xf>
    <xf numFmtId="0" fontId="3" fillId="0" borderId="1" xfId="0" applyFont="1" applyBorder="1" applyAlignment="1">
      <alignment horizontal="right" vertical="center" shrinkToFit="1"/>
    </xf>
    <xf numFmtId="0" fontId="18" fillId="0" borderId="0" xfId="0" applyFont="1" applyAlignment="1">
      <alignment horizontal="centerContinuous" vertical="center"/>
    </xf>
    <xf numFmtId="0" fontId="0" fillId="0" borderId="0" xfId="0" applyAlignment="1">
      <alignment horizontal="right" vertical="center"/>
    </xf>
    <xf numFmtId="0" fontId="19" fillId="0" borderId="0" xfId="0" applyFont="1" applyAlignment="1">
      <alignment horizontal="centerContinuous" vertical="center"/>
    </xf>
    <xf numFmtId="0" fontId="19" fillId="0" borderId="0" xfId="0" applyFont="1" applyAlignment="1">
      <alignment horizontal="right" vertical="center"/>
    </xf>
    <xf numFmtId="0" fontId="17" fillId="0" borderId="0" xfId="0" applyFont="1" applyAlignment="1">
      <alignment horizontal="right"/>
    </xf>
    <xf numFmtId="49" fontId="23" fillId="0" borderId="4" xfId="0" applyNumberFormat="1" applyFont="1" applyBorder="1" applyAlignment="1">
      <alignment vertical="center"/>
    </xf>
    <xf numFmtId="49" fontId="23" fillId="0" borderId="0" xfId="0" applyNumberFormat="1" applyFont="1" applyAlignment="1">
      <alignment vertical="center"/>
    </xf>
    <xf numFmtId="0" fontId="23" fillId="0" borderId="0" xfId="0" applyFont="1" applyAlignment="1">
      <alignment vertical="center"/>
    </xf>
    <xf numFmtId="0" fontId="23" fillId="0" borderId="11" xfId="0" applyFont="1" applyBorder="1" applyAlignment="1">
      <alignment horizontal="left" wrapText="1"/>
    </xf>
    <xf numFmtId="0" fontId="23" fillId="0" borderId="0" xfId="0" applyFont="1" applyAlignment="1">
      <alignment horizontal="left" wrapText="1"/>
    </xf>
    <xf numFmtId="0" fontId="23" fillId="0" borderId="17" xfId="0" applyFont="1" applyBorder="1" applyAlignment="1">
      <alignment horizontal="left" wrapText="1"/>
    </xf>
    <xf numFmtId="49" fontId="18" fillId="0" borderId="0" xfId="0" applyNumberFormat="1" applyFont="1"/>
    <xf numFmtId="0" fontId="18" fillId="0" borderId="0" xfId="0" applyFont="1" applyAlignment="1">
      <alignment horizontal="left" indent="1"/>
    </xf>
    <xf numFmtId="0" fontId="18" fillId="0" borderId="17" xfId="0" applyFont="1" applyBorder="1" applyAlignment="1">
      <alignment horizontal="left" wrapText="1"/>
    </xf>
    <xf numFmtId="0" fontId="23" fillId="0" borderId="4" xfId="0" applyFont="1" applyBorder="1" applyAlignment="1">
      <alignment horizontal="left" wrapText="1"/>
    </xf>
    <xf numFmtId="0" fontId="23" fillId="0" borderId="5" xfId="0" applyFont="1" applyBorder="1" applyAlignment="1">
      <alignment horizontal="left" wrapText="1"/>
    </xf>
    <xf numFmtId="0" fontId="23" fillId="0" borderId="10" xfId="0" applyFont="1" applyBorder="1" applyAlignment="1">
      <alignment horizontal="left" wrapText="1"/>
    </xf>
    <xf numFmtId="166" fontId="18" fillId="0" borderId="6" xfId="0" applyNumberFormat="1" applyFont="1" applyBorder="1" applyAlignment="1">
      <alignment horizontal="right"/>
    </xf>
    <xf numFmtId="167" fontId="18" fillId="0" borderId="4" xfId="0" applyNumberFormat="1" applyFont="1" applyBorder="1" applyAlignment="1">
      <alignment horizontal="right"/>
    </xf>
    <xf numFmtId="167" fontId="18" fillId="0" borderId="5" xfId="0" applyNumberFormat="1" applyFont="1" applyBorder="1" applyAlignment="1">
      <alignment horizontal="right"/>
    </xf>
    <xf numFmtId="167" fontId="18" fillId="0" borderId="10" xfId="0" applyNumberFormat="1" applyFont="1" applyBorder="1" applyAlignment="1">
      <alignment horizontal="right"/>
    </xf>
    <xf numFmtId="168" fontId="18" fillId="0" borderId="10" xfId="0" applyNumberFormat="1" applyFont="1" applyBorder="1" applyAlignment="1">
      <alignment horizontal="right"/>
    </xf>
    <xf numFmtId="0" fontId="24" fillId="0" borderId="0" xfId="0" applyFont="1" applyAlignment="1">
      <alignment horizontal="left" wrapText="1"/>
    </xf>
    <xf numFmtId="0" fontId="18" fillId="0" borderId="0" xfId="0" applyFont="1" applyAlignment="1">
      <alignment horizontal="right"/>
    </xf>
    <xf numFmtId="3" fontId="18" fillId="0" borderId="0" xfId="0" applyNumberFormat="1" applyFont="1" applyAlignment="1">
      <alignment wrapText="1"/>
    </xf>
    <xf numFmtId="1" fontId="18" fillId="0" borderId="11" xfId="0" applyNumberFormat="1" applyFont="1" applyBorder="1" applyAlignment="1">
      <alignment horizontal="center" vertical="center" wrapText="1"/>
    </xf>
    <xf numFmtId="1" fontId="18" fillId="0" borderId="17" xfId="0" applyNumberFormat="1" applyFont="1" applyBorder="1" applyAlignment="1">
      <alignment horizontal="center" vertical="center" wrapText="1"/>
    </xf>
    <xf numFmtId="1" fontId="18" fillId="0" borderId="13" xfId="0" applyNumberFormat="1" applyFont="1" applyBorder="1" applyAlignment="1">
      <alignment vertical="center" wrapText="1"/>
    </xf>
    <xf numFmtId="1" fontId="18" fillId="0" borderId="14" xfId="0" applyNumberFormat="1" applyFont="1" applyBorder="1" applyAlignment="1">
      <alignment vertical="center" wrapText="1"/>
    </xf>
    <xf numFmtId="0" fontId="23" fillId="0" borderId="4" xfId="0" applyFont="1" applyBorder="1" applyAlignment="1">
      <alignment horizontal="left" vertical="center" wrapText="1"/>
    </xf>
    <xf numFmtId="0" fontId="23" fillId="0" borderId="10" xfId="0" applyFont="1" applyBorder="1" applyAlignment="1">
      <alignment horizontal="left" vertical="center" wrapText="1"/>
    </xf>
    <xf numFmtId="0" fontId="18" fillId="0" borderId="17" xfId="0" applyFont="1" applyBorder="1" applyAlignment="1">
      <alignment horizontal="left" vertical="center"/>
    </xf>
    <xf numFmtId="175" fontId="18" fillId="0" borderId="12" xfId="0" applyNumberFormat="1" applyFont="1" applyBorder="1" applyAlignment="1">
      <alignment horizontal="right"/>
    </xf>
    <xf numFmtId="0" fontId="18" fillId="0" borderId="11" xfId="0" applyFont="1" applyBorder="1" applyAlignment="1">
      <alignment vertical="center" wrapText="1"/>
    </xf>
    <xf numFmtId="49" fontId="18" fillId="0" borderId="17" xfId="0" applyNumberFormat="1" applyFont="1" applyBorder="1" applyAlignment="1">
      <alignment vertical="center" wrapText="1"/>
    </xf>
    <xf numFmtId="0" fontId="18" fillId="0" borderId="11" xfId="0" applyFont="1" applyBorder="1" applyAlignment="1">
      <alignment vertical="center"/>
    </xf>
    <xf numFmtId="0" fontId="18" fillId="0" borderId="17" xfId="0" applyFont="1" applyBorder="1" applyAlignment="1">
      <alignment vertical="center" wrapText="1"/>
    </xf>
    <xf numFmtId="0" fontId="18" fillId="0" borderId="13" xfId="0" applyFont="1" applyBorder="1" applyAlignment="1">
      <alignment vertical="center" wrapText="1"/>
    </xf>
    <xf numFmtId="0" fontId="18" fillId="0" borderId="14" xfId="0" applyFont="1" applyBorder="1" applyAlignment="1">
      <alignment vertical="center" wrapText="1"/>
    </xf>
    <xf numFmtId="49" fontId="23" fillId="0" borderId="4" xfId="0" applyNumberFormat="1" applyFont="1" applyBorder="1" applyAlignment="1">
      <alignment horizontal="left" vertical="center"/>
    </xf>
    <xf numFmtId="0" fontId="18" fillId="0" borderId="5" xfId="0" applyFont="1" applyBorder="1" applyAlignment="1">
      <alignment horizontal="left" vertical="center"/>
    </xf>
    <xf numFmtId="0" fontId="18" fillId="0" borderId="5" xfId="0" quotePrefix="1" applyFont="1" applyBorder="1" applyAlignment="1">
      <alignment horizontal="left" vertical="center"/>
    </xf>
    <xf numFmtId="166" fontId="18" fillId="0" borderId="6" xfId="0" applyNumberFormat="1" applyFont="1" applyBorder="1" applyAlignment="1">
      <alignment horizontal="right" vertical="center"/>
    </xf>
    <xf numFmtId="167" fontId="18" fillId="0" borderId="4" xfId="0" applyNumberFormat="1" applyFont="1" applyBorder="1" applyAlignment="1">
      <alignment vertical="center"/>
    </xf>
    <xf numFmtId="167" fontId="18" fillId="0" borderId="5" xfId="0" applyNumberFormat="1" applyFont="1" applyBorder="1" applyAlignment="1">
      <alignment vertical="center"/>
    </xf>
    <xf numFmtId="167" fontId="18" fillId="0" borderId="10" xfId="0" applyNumberFormat="1" applyFont="1" applyBorder="1" applyAlignment="1">
      <alignment horizontal="right" vertical="center"/>
    </xf>
    <xf numFmtId="167" fontId="18" fillId="0" borderId="4" xfId="0" applyNumberFormat="1" applyFont="1" applyBorder="1" applyAlignment="1">
      <alignment horizontal="right" vertical="center"/>
    </xf>
    <xf numFmtId="168" fontId="18" fillId="0" borderId="10" xfId="0" applyNumberFormat="1" applyFont="1" applyBorder="1" applyAlignment="1">
      <alignment horizontal="right" vertical="center"/>
    </xf>
    <xf numFmtId="0" fontId="23" fillId="4" borderId="11" xfId="0" applyFont="1" applyFill="1" applyBorder="1" applyAlignment="1">
      <alignment horizontal="left" vertical="center"/>
    </xf>
    <xf numFmtId="0" fontId="23" fillId="4" borderId="0" xfId="0" applyFont="1" applyFill="1" applyAlignment="1">
      <alignment horizontal="left" vertical="center"/>
    </xf>
    <xf numFmtId="0" fontId="23" fillId="4" borderId="0" xfId="0" applyFont="1" applyFill="1" applyAlignment="1">
      <alignment vertical="center"/>
    </xf>
    <xf numFmtId="0" fontId="23" fillId="4" borderId="17" xfId="0" applyFont="1" applyFill="1" applyBorder="1" applyAlignment="1">
      <alignment vertical="center"/>
    </xf>
    <xf numFmtId="49" fontId="18" fillId="0" borderId="11" xfId="0" applyNumberFormat="1" applyFont="1" applyBorder="1" applyAlignment="1">
      <alignment horizontal="left" vertical="center"/>
    </xf>
    <xf numFmtId="0" fontId="18" fillId="0" borderId="0" xfId="0" applyFont="1" applyAlignment="1">
      <alignment horizontal="left" vertical="center"/>
    </xf>
    <xf numFmtId="165" fontId="18" fillId="0" borderId="0" xfId="0" applyNumberFormat="1" applyFont="1" applyAlignment="1">
      <alignment horizontal="left" vertical="center"/>
    </xf>
    <xf numFmtId="166" fontId="18" fillId="0" borderId="12" xfId="0" applyNumberFormat="1" applyFont="1" applyBorder="1" applyAlignment="1">
      <alignment horizontal="right" vertical="center"/>
    </xf>
    <xf numFmtId="167" fontId="18" fillId="0" borderId="11" xfId="0" applyNumberFormat="1" applyFont="1" applyBorder="1" applyAlignment="1">
      <alignment horizontal="right" vertical="center"/>
    </xf>
    <xf numFmtId="167" fontId="18" fillId="0" borderId="0" xfId="0" applyNumberFormat="1" applyFont="1" applyAlignment="1">
      <alignment horizontal="right" vertical="center"/>
    </xf>
    <xf numFmtId="167" fontId="18" fillId="0" borderId="17" xfId="0" applyNumberFormat="1" applyFont="1" applyBorder="1" applyAlignment="1">
      <alignment horizontal="right" vertical="center"/>
    </xf>
    <xf numFmtId="168" fontId="18" fillId="0" borderId="17" xfId="0" applyNumberFormat="1" applyFont="1" applyBorder="1" applyAlignment="1">
      <alignment horizontal="right" vertical="center"/>
    </xf>
    <xf numFmtId="0" fontId="23" fillId="4" borderId="4" xfId="0" applyFont="1" applyFill="1" applyBorder="1" applyAlignment="1">
      <alignment horizontal="left" vertical="center"/>
    </xf>
    <xf numFmtId="0" fontId="23" fillId="4" borderId="5" xfId="0" applyFont="1" applyFill="1" applyBorder="1" applyAlignment="1">
      <alignment horizontal="left" vertical="center"/>
    </xf>
    <xf numFmtId="0" fontId="23" fillId="4" borderId="5" xfId="0" applyFont="1" applyFill="1" applyBorder="1" applyAlignment="1">
      <alignment vertical="center"/>
    </xf>
    <xf numFmtId="0" fontId="23" fillId="4" borderId="0" xfId="0" applyFont="1" applyFill="1" applyAlignment="1">
      <alignment horizontal="right" vertical="center"/>
    </xf>
    <xf numFmtId="165" fontId="18" fillId="5" borderId="0" xfId="0" applyNumberFormat="1" applyFont="1" applyFill="1" applyAlignment="1">
      <alignment horizontal="left" vertical="center"/>
    </xf>
    <xf numFmtId="0" fontId="18" fillId="5" borderId="0" xfId="0" applyFont="1" applyFill="1" applyAlignment="1">
      <alignment horizontal="left" vertical="center"/>
    </xf>
    <xf numFmtId="49" fontId="18" fillId="0" borderId="13" xfId="0" applyNumberFormat="1" applyFont="1" applyBorder="1" applyAlignment="1">
      <alignment horizontal="left" vertical="center"/>
    </xf>
    <xf numFmtId="0" fontId="18" fillId="0" borderId="3" xfId="0" applyFont="1" applyBorder="1" applyAlignment="1">
      <alignment horizontal="left" vertical="center"/>
    </xf>
    <xf numFmtId="165" fontId="18" fillId="0" borderId="3" xfId="0" applyNumberFormat="1" applyFont="1" applyBorder="1" applyAlignment="1">
      <alignment horizontal="left" vertical="center"/>
    </xf>
    <xf numFmtId="166" fontId="18" fillId="0" borderId="15" xfId="0" applyNumberFormat="1" applyFont="1" applyBorder="1" applyAlignment="1">
      <alignment horizontal="right" vertical="center"/>
    </xf>
    <xf numFmtId="167" fontId="18" fillId="0" borderId="13" xfId="0" applyNumberFormat="1" applyFont="1" applyBorder="1" applyAlignment="1">
      <alignment horizontal="right" vertical="center"/>
    </xf>
    <xf numFmtId="167" fontId="18" fillId="0" borderId="3" xfId="0" applyNumberFormat="1" applyFont="1" applyBorder="1" applyAlignment="1">
      <alignment horizontal="right" vertical="center"/>
    </xf>
    <xf numFmtId="167" fontId="18" fillId="0" borderId="14" xfId="0" applyNumberFormat="1" applyFont="1" applyBorder="1" applyAlignment="1">
      <alignment horizontal="right" vertical="center"/>
    </xf>
    <xf numFmtId="0" fontId="25" fillId="5" borderId="0" xfId="0" applyFont="1" applyFill="1" applyAlignment="1">
      <alignment horizontal="left"/>
    </xf>
    <xf numFmtId="0" fontId="24" fillId="5" borderId="0" xfId="0" applyFont="1" applyFill="1" applyAlignment="1">
      <alignment horizontal="left"/>
    </xf>
    <xf numFmtId="0" fontId="24" fillId="5" borderId="0" xfId="0" applyFont="1" applyFill="1" applyAlignment="1">
      <alignment horizontal="left" wrapText="1"/>
    </xf>
    <xf numFmtId="0" fontId="31" fillId="0" borderId="0" xfId="0" applyFont="1" applyAlignment="1">
      <alignment horizontal="left" wrapText="1"/>
    </xf>
    <xf numFmtId="3" fontId="18" fillId="0" borderId="11" xfId="0" applyNumberFormat="1" applyFont="1" applyBorder="1"/>
    <xf numFmtId="3" fontId="18" fillId="0" borderId="17" xfId="0" applyNumberFormat="1" applyFont="1" applyBorder="1"/>
    <xf numFmtId="171" fontId="18" fillId="0" borderId="11" xfId="0" applyNumberFormat="1" applyFont="1" applyBorder="1"/>
    <xf numFmtId="172" fontId="18" fillId="0" borderId="17" xfId="0" applyNumberFormat="1" applyFont="1" applyBorder="1"/>
    <xf numFmtId="167" fontId="18" fillId="0" borderId="18" xfId="0" applyNumberFormat="1" applyFont="1" applyBorder="1" applyAlignment="1">
      <alignment horizontal="right"/>
    </xf>
    <xf numFmtId="168" fontId="18" fillId="0" borderId="19" xfId="0" applyNumberFormat="1" applyFont="1" applyBorder="1" applyAlignment="1">
      <alignment horizontal="right"/>
    </xf>
    <xf numFmtId="0" fontId="18" fillId="0" borderId="5" xfId="0" applyFont="1" applyBorder="1" applyAlignment="1">
      <alignment horizontal="left" wrapText="1"/>
    </xf>
    <xf numFmtId="169" fontId="24" fillId="0" borderId="0" xfId="0" applyNumberFormat="1" applyFont="1" applyAlignment="1">
      <alignment horizontal="left"/>
    </xf>
    <xf numFmtId="3" fontId="24" fillId="0" borderId="0" xfId="0" applyNumberFormat="1" applyFont="1" applyAlignment="1">
      <alignment horizontal="left"/>
    </xf>
    <xf numFmtId="165" fontId="24" fillId="0" borderId="0" xfId="0" applyNumberFormat="1" applyFont="1" applyAlignment="1">
      <alignment horizontal="right" vertical="top"/>
    </xf>
    <xf numFmtId="49" fontId="24" fillId="0" borderId="0" xfId="0" applyNumberFormat="1" applyFont="1" applyAlignment="1">
      <alignment horizontal="left"/>
    </xf>
    <xf numFmtId="170" fontId="18" fillId="0" borderId="0" xfId="0" applyNumberFormat="1" applyFont="1" applyAlignment="1">
      <alignment horizontal="left"/>
    </xf>
    <xf numFmtId="3" fontId="18" fillId="0" borderId="0" xfId="0" applyNumberFormat="1" applyFont="1" applyAlignment="1">
      <alignment horizontal="left"/>
    </xf>
    <xf numFmtId="165" fontId="18" fillId="0" borderId="0" xfId="0" applyNumberFormat="1" applyFont="1" applyAlignment="1">
      <alignment horizontal="left"/>
    </xf>
    <xf numFmtId="167" fontId="18" fillId="0" borderId="5" xfId="0" applyNumberFormat="1" applyFont="1" applyBorder="1" applyAlignment="1">
      <alignment horizontal="right" vertical="center"/>
    </xf>
    <xf numFmtId="0" fontId="24" fillId="0" borderId="0" xfId="0" applyFont="1" applyAlignment="1">
      <alignment horizontal="left" vertical="center"/>
    </xf>
    <xf numFmtId="165" fontId="24" fillId="0" borderId="0" xfId="0" applyNumberFormat="1" applyFont="1" applyAlignment="1">
      <alignment horizontal="left"/>
    </xf>
    <xf numFmtId="0" fontId="32" fillId="0" borderId="1" xfId="0" applyFont="1" applyBorder="1" applyAlignment="1">
      <alignment horizontal="left" vertical="center"/>
    </xf>
    <xf numFmtId="0" fontId="32" fillId="0" borderId="1" xfId="0" applyFont="1" applyBorder="1" applyAlignment="1">
      <alignment horizontal="centerContinuous" vertical="center" shrinkToFit="1"/>
    </xf>
    <xf numFmtId="0" fontId="33" fillId="0" borderId="1" xfId="0" applyFont="1" applyBorder="1" applyAlignment="1">
      <alignment horizontal="centerContinuous" vertical="center" shrinkToFit="1"/>
    </xf>
    <xf numFmtId="0" fontId="32" fillId="0" borderId="1" xfId="0" applyFont="1" applyBorder="1" applyAlignment="1">
      <alignment vertical="center"/>
    </xf>
    <xf numFmtId="0" fontId="18" fillId="5" borderId="0" xfId="0" applyFont="1" applyFill="1" applyAlignment="1">
      <alignment horizontal="left"/>
    </xf>
    <xf numFmtId="1" fontId="18" fillId="5" borderId="16" xfId="0" applyNumberFormat="1" applyFont="1" applyFill="1" applyBorder="1" applyAlignment="1">
      <alignment horizontal="center" vertical="center"/>
    </xf>
    <xf numFmtId="0" fontId="18" fillId="5" borderId="4"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18" fillId="5" borderId="10" xfId="0" applyFont="1" applyFill="1" applyBorder="1" applyAlignment="1">
      <alignment horizontal="center" vertical="center" wrapText="1"/>
    </xf>
    <xf numFmtId="49" fontId="18" fillId="5" borderId="16" xfId="0" applyNumberFormat="1" applyFont="1" applyFill="1" applyBorder="1" applyAlignment="1">
      <alignment horizontal="center" vertical="center" wrapText="1"/>
    </xf>
    <xf numFmtId="49" fontId="18" fillId="5" borderId="7" xfId="0" applyNumberFormat="1" applyFont="1" applyFill="1" applyBorder="1" applyAlignment="1">
      <alignment horizontal="center" vertical="center" wrapText="1"/>
    </xf>
    <xf numFmtId="49" fontId="18" fillId="5" borderId="9" xfId="0" applyNumberFormat="1" applyFont="1" applyFill="1" applyBorder="1" applyAlignment="1">
      <alignment horizontal="center" vertical="center" wrapText="1"/>
    </xf>
    <xf numFmtId="49" fontId="18" fillId="5" borderId="6" xfId="0" applyNumberFormat="1" applyFont="1" applyFill="1" applyBorder="1" applyAlignment="1">
      <alignment horizontal="center" vertical="center"/>
    </xf>
    <xf numFmtId="3" fontId="18" fillId="5" borderId="6" xfId="0" applyNumberFormat="1" applyFont="1" applyFill="1" applyBorder="1" applyAlignment="1">
      <alignment horizontal="center" vertical="center"/>
    </xf>
    <xf numFmtId="165" fontId="18" fillId="5" borderId="6" xfId="0" applyNumberFormat="1" applyFont="1" applyFill="1" applyBorder="1" applyAlignment="1">
      <alignment horizontal="center" vertical="center"/>
    </xf>
    <xf numFmtId="1" fontId="18" fillId="5" borderId="6" xfId="0" applyNumberFormat="1" applyFont="1" applyFill="1" applyBorder="1" applyAlignment="1">
      <alignment horizontal="center" vertical="center"/>
    </xf>
    <xf numFmtId="1" fontId="18" fillId="5" borderId="4" xfId="0" applyNumberFormat="1" applyFont="1" applyFill="1" applyBorder="1" applyAlignment="1">
      <alignment horizontal="center" vertical="center"/>
    </xf>
    <xf numFmtId="3" fontId="22" fillId="5" borderId="20" xfId="0" applyNumberFormat="1" applyFont="1" applyFill="1" applyBorder="1" applyAlignment="1">
      <alignment horizontal="center" vertical="center"/>
    </xf>
    <xf numFmtId="3" fontId="22" fillId="5" borderId="21" xfId="0" applyNumberFormat="1" applyFont="1" applyFill="1" applyBorder="1" applyAlignment="1">
      <alignment horizontal="center" vertical="center"/>
    </xf>
    <xf numFmtId="0" fontId="23" fillId="0" borderId="22" xfId="0" applyFont="1" applyBorder="1" applyAlignment="1">
      <alignment horizontal="left" wrapText="1"/>
    </xf>
    <xf numFmtId="0" fontId="23" fillId="0" borderId="23" xfId="0" applyFont="1" applyBorder="1" applyAlignment="1">
      <alignment horizontal="left" wrapText="1"/>
    </xf>
    <xf numFmtId="0" fontId="23" fillId="0" borderId="24" xfId="0" applyFont="1" applyBorder="1" applyAlignment="1">
      <alignment horizontal="left" wrapText="1"/>
    </xf>
    <xf numFmtId="3" fontId="22" fillId="0" borderId="23" xfId="0" applyNumberFormat="1" applyFont="1" applyBorder="1" applyAlignment="1">
      <alignment horizontal="center" vertical="center"/>
    </xf>
    <xf numFmtId="3" fontId="22" fillId="0" borderId="25" xfId="0" applyNumberFormat="1" applyFont="1" applyBorder="1" applyAlignment="1">
      <alignment horizontal="center" vertical="center"/>
    </xf>
    <xf numFmtId="0" fontId="23" fillId="0" borderId="26" xfId="0" applyFont="1" applyBorder="1" applyAlignment="1">
      <alignment horizontal="left"/>
    </xf>
    <xf numFmtId="0" fontId="23" fillId="0" borderId="0" xfId="0" applyFont="1" applyAlignment="1">
      <alignment horizontal="left"/>
    </xf>
    <xf numFmtId="1" fontId="18" fillId="0" borderId="0" xfId="0" applyNumberFormat="1" applyFont="1" applyAlignment="1">
      <alignment horizontal="center" vertical="center"/>
    </xf>
    <xf numFmtId="1" fontId="18" fillId="0" borderId="17" xfId="0" applyNumberFormat="1" applyFont="1" applyBorder="1" applyAlignment="1">
      <alignment horizontal="center" vertical="center"/>
    </xf>
    <xf numFmtId="176" fontId="18" fillId="0" borderId="27" xfId="0" applyNumberFormat="1" applyFont="1" applyBorder="1" applyAlignment="1">
      <alignment horizontal="right"/>
    </xf>
    <xf numFmtId="0" fontId="18" fillId="0" borderId="26" xfId="0" applyFont="1" applyBorder="1" applyAlignment="1">
      <alignment horizontal="left"/>
    </xf>
    <xf numFmtId="0" fontId="18" fillId="0" borderId="28" xfId="0" applyFont="1" applyBorder="1" applyAlignment="1">
      <alignment horizontal="left" vertical="top"/>
    </xf>
    <xf numFmtId="0" fontId="18" fillId="0" borderId="29" xfId="0" applyFont="1" applyBorder="1" applyAlignment="1">
      <alignment vertical="top"/>
    </xf>
    <xf numFmtId="1" fontId="18" fillId="0" borderId="30" xfId="0" applyNumberFormat="1" applyFont="1" applyBorder="1" applyAlignment="1">
      <alignment horizontal="center" vertical="center"/>
    </xf>
    <xf numFmtId="1" fontId="18" fillId="0" borderId="31" xfId="0" applyNumberFormat="1" applyFont="1" applyBorder="1" applyAlignment="1">
      <alignment horizontal="center" vertical="center"/>
    </xf>
    <xf numFmtId="176" fontId="18" fillId="0" borderId="32" xfId="0" applyNumberFormat="1" applyFont="1" applyBorder="1" applyAlignment="1">
      <alignment horizontal="right"/>
    </xf>
    <xf numFmtId="0" fontId="23" fillId="5" borderId="22" xfId="0" applyFont="1" applyFill="1" applyBorder="1" applyAlignment="1">
      <alignment horizontal="left" wrapText="1"/>
    </xf>
    <xf numFmtId="0" fontId="23" fillId="5" borderId="23" xfId="0" applyFont="1" applyFill="1" applyBorder="1" applyAlignment="1">
      <alignment horizontal="left" wrapText="1"/>
    </xf>
    <xf numFmtId="0" fontId="23" fillId="5" borderId="24" xfId="0" applyFont="1" applyFill="1" applyBorder="1" applyAlignment="1">
      <alignment horizontal="left" wrapText="1"/>
    </xf>
    <xf numFmtId="165" fontId="18" fillId="5" borderId="23" xfId="0" applyNumberFormat="1" applyFont="1" applyFill="1" applyBorder="1" applyAlignment="1">
      <alignment horizontal="right"/>
    </xf>
    <xf numFmtId="171" fontId="18" fillId="5" borderId="22" xfId="0" applyNumberFormat="1" applyFont="1" applyFill="1" applyBorder="1" applyAlignment="1">
      <alignment horizontal="right"/>
    </xf>
    <xf numFmtId="176" fontId="18" fillId="5" borderId="24" xfId="0" applyNumberFormat="1" applyFont="1" applyFill="1" applyBorder="1" applyAlignment="1">
      <alignment horizontal="right"/>
    </xf>
    <xf numFmtId="0" fontId="23" fillId="5" borderId="26" xfId="0" applyFont="1" applyFill="1" applyBorder="1" applyAlignment="1">
      <alignment horizontal="left"/>
    </xf>
    <xf numFmtId="0" fontId="23" fillId="5" borderId="0" xfId="0" applyFont="1" applyFill="1" applyAlignment="1">
      <alignment horizontal="left"/>
    </xf>
    <xf numFmtId="1" fontId="18" fillId="5" borderId="0" xfId="0" applyNumberFormat="1" applyFont="1" applyFill="1" applyAlignment="1">
      <alignment horizontal="center" vertical="center"/>
    </xf>
    <xf numFmtId="1" fontId="18" fillId="5" borderId="17" xfId="0" applyNumberFormat="1" applyFont="1" applyFill="1" applyBorder="1" applyAlignment="1">
      <alignment horizontal="center" vertical="center"/>
    </xf>
    <xf numFmtId="167" fontId="18" fillId="5" borderId="26" xfId="0" applyNumberFormat="1" applyFont="1" applyFill="1" applyBorder="1" applyAlignment="1">
      <alignment horizontal="right"/>
    </xf>
    <xf numFmtId="168" fontId="18" fillId="5" borderId="27" xfId="0" applyNumberFormat="1" applyFont="1" applyFill="1" applyBorder="1" applyAlignment="1">
      <alignment horizontal="right"/>
    </xf>
    <xf numFmtId="0" fontId="18" fillId="5" borderId="26" xfId="0" applyFont="1" applyFill="1" applyBorder="1" applyAlignment="1">
      <alignment horizontal="left"/>
    </xf>
    <xf numFmtId="0" fontId="18" fillId="5" borderId="0" xfId="0" applyFont="1" applyFill="1" applyAlignment="1">
      <alignment horizontal="left"/>
    </xf>
    <xf numFmtId="49" fontId="18" fillId="5" borderId="11" xfId="0" applyNumberFormat="1" applyFont="1" applyFill="1" applyBorder="1"/>
    <xf numFmtId="49" fontId="18" fillId="5" borderId="0" xfId="0" applyNumberFormat="1" applyFont="1" applyFill="1"/>
    <xf numFmtId="0" fontId="18" fillId="5" borderId="0" xfId="0" applyFont="1" applyFill="1"/>
    <xf numFmtId="49" fontId="18" fillId="5" borderId="33" xfId="0" applyNumberFormat="1" applyFont="1" applyFill="1" applyBorder="1"/>
    <xf numFmtId="49" fontId="18" fillId="5" borderId="30" xfId="0" applyNumberFormat="1" applyFont="1" applyFill="1" applyBorder="1"/>
    <xf numFmtId="1" fontId="18" fillId="5" borderId="30" xfId="0" applyNumberFormat="1" applyFont="1" applyFill="1" applyBorder="1" applyAlignment="1">
      <alignment horizontal="center" vertical="center"/>
    </xf>
    <xf numFmtId="1" fontId="18" fillId="5" borderId="31" xfId="0" applyNumberFormat="1" applyFont="1" applyFill="1" applyBorder="1" applyAlignment="1">
      <alignment horizontal="center" vertical="center"/>
    </xf>
    <xf numFmtId="168" fontId="18" fillId="5" borderId="32" xfId="0" applyNumberFormat="1" applyFont="1" applyFill="1" applyBorder="1" applyAlignment="1">
      <alignment horizontal="right"/>
    </xf>
    <xf numFmtId="49" fontId="23" fillId="5" borderId="22" xfId="0" applyNumberFormat="1" applyFont="1" applyFill="1" applyBorder="1"/>
    <xf numFmtId="170" fontId="23" fillId="5" borderId="23" xfId="0" applyNumberFormat="1" applyFont="1" applyFill="1" applyBorder="1"/>
    <xf numFmtId="0" fontId="23" fillId="5" borderId="23" xfId="0" applyFont="1" applyFill="1" applyBorder="1"/>
    <xf numFmtId="170" fontId="23" fillId="5" borderId="24" xfId="0" applyNumberFormat="1" applyFont="1" applyFill="1" applyBorder="1"/>
    <xf numFmtId="176" fontId="18" fillId="5" borderId="17" xfId="0" applyNumberFormat="1" applyFont="1" applyFill="1" applyBorder="1" applyAlignment="1">
      <alignment horizontal="right"/>
    </xf>
    <xf numFmtId="0" fontId="18" fillId="5" borderId="26" xfId="0" applyFont="1" applyFill="1" applyBorder="1"/>
    <xf numFmtId="49" fontId="18" fillId="5" borderId="0" xfId="0" applyNumberFormat="1" applyFont="1" applyFill="1" applyAlignment="1">
      <alignment horizontal="left"/>
    </xf>
    <xf numFmtId="170" fontId="18" fillId="5" borderId="17" xfId="0" applyNumberFormat="1" applyFont="1" applyFill="1" applyBorder="1"/>
    <xf numFmtId="170" fontId="18" fillId="5" borderId="0" xfId="0" applyNumberFormat="1" applyFont="1" applyFill="1"/>
    <xf numFmtId="169" fontId="18" fillId="5" borderId="0" xfId="0" applyNumberFormat="1" applyFont="1" applyFill="1"/>
    <xf numFmtId="169" fontId="18" fillId="5" borderId="17" xfId="0" applyNumberFormat="1" applyFont="1" applyFill="1" applyBorder="1"/>
    <xf numFmtId="0" fontId="18" fillId="5" borderId="28" xfId="0" applyFont="1" applyFill="1" applyBorder="1"/>
    <xf numFmtId="170" fontId="18" fillId="5" borderId="30" xfId="0" applyNumberFormat="1" applyFont="1" applyFill="1" applyBorder="1"/>
    <xf numFmtId="49" fontId="18" fillId="5" borderId="30" xfId="0" applyNumberFormat="1" applyFont="1" applyFill="1" applyBorder="1" applyAlignment="1">
      <alignment horizontal="left"/>
    </xf>
    <xf numFmtId="170" fontId="18" fillId="5" borderId="31" xfId="0" applyNumberFormat="1" applyFont="1" applyFill="1" applyBorder="1"/>
    <xf numFmtId="176" fontId="18" fillId="5" borderId="14" xfId="0" applyNumberFormat="1" applyFont="1" applyFill="1" applyBorder="1" applyAlignment="1">
      <alignment horizontal="right"/>
    </xf>
    <xf numFmtId="0" fontId="25" fillId="0" borderId="0" xfId="0" applyFont="1" applyAlignment="1">
      <alignment horizontal="left" wrapText="1"/>
    </xf>
    <xf numFmtId="0" fontId="25" fillId="0" borderId="0" xfId="0" applyFont="1" applyAlignment="1">
      <alignment horizontal="left"/>
    </xf>
    <xf numFmtId="0" fontId="34" fillId="0" borderId="0" xfId="0" applyFont="1" applyAlignment="1">
      <alignment horizontal="left"/>
    </xf>
    <xf numFmtId="0" fontId="35" fillId="0" borderId="0" xfId="0" applyFont="1" applyAlignment="1">
      <alignment horizontal="left"/>
    </xf>
    <xf numFmtId="0" fontId="18" fillId="5" borderId="7" xfId="0" applyFont="1" applyFill="1" applyBorder="1" applyAlignment="1">
      <alignment horizontal="center" vertical="center" wrapText="1"/>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1" fontId="18" fillId="5" borderId="4" xfId="0" applyNumberFormat="1" applyFont="1" applyFill="1" applyBorder="1" applyAlignment="1">
      <alignment horizontal="center" vertical="center" wrapText="1"/>
    </xf>
    <xf numFmtId="1" fontId="18" fillId="5" borderId="10" xfId="0" applyNumberFormat="1" applyFont="1" applyFill="1" applyBorder="1" applyAlignment="1">
      <alignment horizontal="center" vertical="center" wrapText="1"/>
    </xf>
    <xf numFmtId="1" fontId="18" fillId="5" borderId="13" xfId="0" applyNumberFormat="1" applyFont="1" applyFill="1" applyBorder="1" applyAlignment="1">
      <alignment horizontal="center" vertical="center" wrapText="1"/>
    </xf>
    <xf numFmtId="1" fontId="18" fillId="5" borderId="14" xfId="0" applyNumberFormat="1" applyFont="1" applyFill="1" applyBorder="1" applyAlignment="1">
      <alignment horizontal="center" vertical="center" wrapText="1"/>
    </xf>
    <xf numFmtId="0" fontId="25" fillId="5" borderId="0" xfId="0" applyFont="1" applyFill="1" applyAlignment="1">
      <alignment horizontal="left"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21" fillId="0" borderId="0" xfId="0" applyFont="1"/>
    <xf numFmtId="0" fontId="0" fillId="0" borderId="0" xfId="0" applyAlignment="1">
      <alignment horizontal="center"/>
    </xf>
    <xf numFmtId="0" fontId="18" fillId="5" borderId="0" xfId="0" applyFont="1" applyFill="1" applyAlignment="1">
      <alignment horizontal="left" wrapText="1"/>
    </xf>
    <xf numFmtId="0" fontId="18" fillId="0" borderId="0" xfId="0" applyFont="1" applyAlignment="1">
      <alignment horizontal="left" vertical="center" wrapText="1"/>
    </xf>
    <xf numFmtId="0" fontId="19" fillId="0" borderId="0" xfId="0" applyFont="1" applyAlignment="1">
      <alignment horizontal="centerContinuous" vertical="top"/>
    </xf>
    <xf numFmtId="0" fontId="36" fillId="0" borderId="3" xfId="0" applyFont="1" applyBorder="1" applyAlignment="1">
      <alignment horizontal="left" wrapText="1"/>
    </xf>
    <xf numFmtId="1" fontId="18" fillId="0" borderId="16" xfId="0" applyNumberFormat="1" applyFont="1" applyBorder="1" applyAlignment="1">
      <alignment horizontal="center" vertical="center" wrapText="1"/>
    </xf>
    <xf numFmtId="1" fontId="18" fillId="0" borderId="7" xfId="0" applyNumberFormat="1" applyFont="1" applyBorder="1" applyAlignment="1">
      <alignment horizontal="center" vertical="center" wrapText="1"/>
    </xf>
    <xf numFmtId="0" fontId="18" fillId="5" borderId="7" xfId="0" applyFont="1" applyFill="1" applyBorder="1" applyAlignment="1">
      <alignment horizontal="center" wrapText="1"/>
    </xf>
    <xf numFmtId="0" fontId="9" fillId="5" borderId="9" xfId="0" applyFont="1" applyFill="1" applyBorder="1" applyAlignment="1">
      <alignment horizontal="center"/>
    </xf>
    <xf numFmtId="1" fontId="18" fillId="0" borderId="16" xfId="0" applyNumberFormat="1" applyFont="1" applyBorder="1" applyAlignment="1">
      <alignment horizontal="center" vertical="center" wrapText="1"/>
    </xf>
    <xf numFmtId="164" fontId="18" fillId="0" borderId="16" xfId="0" applyNumberFormat="1" applyFont="1" applyBorder="1" applyAlignment="1">
      <alignment horizontal="center" vertical="center" wrapText="1"/>
    </xf>
    <xf numFmtId="164" fontId="18" fillId="0" borderId="7" xfId="0" applyNumberFormat="1" applyFont="1" applyBorder="1" applyAlignment="1">
      <alignment horizontal="center" vertical="center" wrapText="1"/>
    </xf>
    <xf numFmtId="0" fontId="18" fillId="0" borderId="7" xfId="0" applyFont="1" applyBorder="1" applyAlignment="1">
      <alignment horizontal="center" vertical="center"/>
    </xf>
    <xf numFmtId="1" fontId="18" fillId="5" borderId="16" xfId="0" applyNumberFormat="1" applyFont="1" applyFill="1" applyBorder="1" applyAlignment="1">
      <alignment horizontal="center" vertical="center" wrapText="1"/>
    </xf>
    <xf numFmtId="0" fontId="18" fillId="5" borderId="16" xfId="0" applyFont="1" applyFill="1" applyBorder="1" applyAlignment="1">
      <alignment horizontal="center" vertical="center"/>
    </xf>
    <xf numFmtId="1" fontId="22" fillId="0" borderId="7" xfId="0" applyNumberFormat="1" applyFont="1" applyBorder="1" applyAlignment="1">
      <alignment horizontal="center" vertical="center"/>
    </xf>
    <xf numFmtId="1" fontId="22" fillId="5" borderId="16" xfId="0" applyNumberFormat="1" applyFont="1" applyFill="1" applyBorder="1" applyAlignment="1">
      <alignment horizontal="center" vertical="center"/>
    </xf>
    <xf numFmtId="177" fontId="18" fillId="0" borderId="12" xfId="0" applyNumberFormat="1" applyFont="1" applyBorder="1" applyAlignment="1">
      <alignment horizontal="left"/>
    </xf>
    <xf numFmtId="167" fontId="18" fillId="5" borderId="11" xfId="0" applyNumberFormat="1" applyFont="1" applyFill="1" applyBorder="1" applyAlignment="1">
      <alignment horizontal="right"/>
    </xf>
    <xf numFmtId="167" fontId="18" fillId="5" borderId="17" xfId="0" applyNumberFormat="1" applyFont="1" applyFill="1" applyBorder="1" applyAlignment="1">
      <alignment horizontal="right"/>
    </xf>
    <xf numFmtId="177" fontId="18" fillId="0" borderId="12" xfId="0" quotePrefix="1" applyNumberFormat="1" applyFont="1" applyBorder="1" applyAlignment="1">
      <alignment horizontal="left"/>
    </xf>
    <xf numFmtId="167" fontId="18" fillId="5" borderId="13" xfId="0" applyNumberFormat="1" applyFont="1" applyFill="1" applyBorder="1" applyAlignment="1">
      <alignment horizontal="right"/>
    </xf>
    <xf numFmtId="167" fontId="18" fillId="5" borderId="14" xfId="0" applyNumberFormat="1" applyFont="1" applyFill="1" applyBorder="1" applyAlignment="1">
      <alignment horizontal="right"/>
    </xf>
    <xf numFmtId="0" fontId="18" fillId="0" borderId="5" xfId="0" applyFont="1" applyBorder="1" applyAlignment="1">
      <alignment horizontal="left"/>
    </xf>
    <xf numFmtId="0" fontId="37" fillId="0" borderId="0" xfId="0" applyFont="1" applyAlignment="1">
      <alignment horizontal="left" wrapText="1"/>
    </xf>
    <xf numFmtId="0" fontId="11" fillId="0" borderId="0" xfId="0" applyFont="1" applyAlignment="1">
      <alignment horizontal="left" wrapText="1"/>
    </xf>
    <xf numFmtId="0" fontId="11" fillId="0" borderId="0" xfId="0" applyFont="1" applyAlignment="1">
      <alignment horizontal="justify" wrapText="1"/>
    </xf>
    <xf numFmtId="0" fontId="11" fillId="0" borderId="0" xfId="0" applyFont="1"/>
    <xf numFmtId="0" fontId="0" fillId="0" borderId="1" xfId="0" applyBorder="1" applyAlignment="1">
      <alignment horizontal="right"/>
    </xf>
    <xf numFmtId="0" fontId="0" fillId="0" borderId="0" xfId="0" applyAlignment="1">
      <alignment horizontal="left" vertical="top"/>
    </xf>
    <xf numFmtId="0" fontId="12" fillId="0" borderId="0" xfId="0" applyFont="1" applyAlignment="1">
      <alignment horizontal="left" vertical="top"/>
    </xf>
    <xf numFmtId="0" fontId="0" fillId="0" borderId="0" xfId="0" applyAlignment="1">
      <alignment horizontal="justify" vertical="top"/>
    </xf>
    <xf numFmtId="0" fontId="9" fillId="0" borderId="0" xfId="0" applyFont="1" applyAlignment="1">
      <alignment horizontal="justify" vertical="top" wrapText="1"/>
    </xf>
    <xf numFmtId="0" fontId="0" fillId="0" borderId="0" xfId="0" applyAlignment="1">
      <alignment horizontal="justify"/>
    </xf>
    <xf numFmtId="0" fontId="38" fillId="0" borderId="0" xfId="0" applyFont="1" applyAlignment="1">
      <alignment horizontal="justify" vertical="top" wrapText="1"/>
    </xf>
    <xf numFmtId="0" fontId="3" fillId="0" borderId="0" xfId="0" applyFont="1" applyAlignment="1">
      <alignment horizontal="left" vertical="top"/>
    </xf>
    <xf numFmtId="0" fontId="9"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9" fillId="0" borderId="0" xfId="0" applyFont="1" applyAlignment="1">
      <alignment horizontal="left" vertical="top"/>
    </xf>
    <xf numFmtId="0" fontId="39" fillId="0" borderId="0" xfId="0" applyFont="1"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178" fontId="40" fillId="5" borderId="1" xfId="2" applyNumberFormat="1" applyFont="1" applyFill="1" applyBorder="1" applyAlignment="1">
      <alignment horizontal="right" vertical="center"/>
    </xf>
    <xf numFmtId="0" fontId="9" fillId="5" borderId="0" xfId="3" applyFont="1" applyFill="1"/>
    <xf numFmtId="0" fontId="43" fillId="5" borderId="0" xfId="4" applyFont="1" applyFill="1"/>
    <xf numFmtId="0" fontId="44" fillId="0" borderId="0" xfId="5" applyFont="1" applyAlignment="1">
      <alignment horizontal="right" readingOrder="1"/>
    </xf>
    <xf numFmtId="0" fontId="45" fillId="5" borderId="0" xfId="4" applyFont="1" applyFill="1"/>
    <xf numFmtId="0" fontId="43" fillId="5" borderId="0" xfId="4" applyFont="1" applyFill="1" applyAlignment="1">
      <alignment horizontal="justify" vertical="top" wrapText="1"/>
    </xf>
    <xf numFmtId="0" fontId="43" fillId="5" borderId="0" xfId="4" applyFont="1" applyFill="1" applyAlignment="1">
      <alignment horizontal="left" wrapText="1"/>
    </xf>
    <xf numFmtId="0" fontId="48" fillId="5" borderId="0" xfId="6" applyFont="1" applyFill="1" applyAlignment="1">
      <alignment horizontal="left" wrapText="1"/>
    </xf>
    <xf numFmtId="0" fontId="3" fillId="0" borderId="1" xfId="7" applyBorder="1" applyAlignment="1">
      <alignment horizontal="right" vertical="center"/>
    </xf>
    <xf numFmtId="0" fontId="3" fillId="0" borderId="0" xfId="7"/>
    <xf numFmtId="0" fontId="3" fillId="0" borderId="0" xfId="7" applyAlignment="1">
      <alignment horizontal="right" vertical="center"/>
    </xf>
    <xf numFmtId="0" fontId="3" fillId="0" borderId="0" xfId="7" applyAlignment="1">
      <alignment horizontal="left" vertical="top"/>
    </xf>
    <xf numFmtId="0" fontId="12" fillId="0" borderId="0" xfId="2" applyFont="1" applyAlignment="1">
      <alignment horizontal="left" vertical="top"/>
    </xf>
    <xf numFmtId="0" fontId="40" fillId="5" borderId="0" xfId="4" applyFont="1" applyFill="1" applyAlignment="1">
      <alignment horizontal="justify" vertical="top" wrapText="1"/>
    </xf>
    <xf numFmtId="0" fontId="4" fillId="5" borderId="0" xfId="6" applyFont="1" applyFill="1" applyAlignment="1">
      <alignment horizontal="left" wrapText="1"/>
    </xf>
    <xf numFmtId="0" fontId="2" fillId="0" borderId="0" xfId="8" applyFont="1" applyAlignment="1">
      <alignment horizontal="left" vertical="top"/>
    </xf>
    <xf numFmtId="0" fontId="1" fillId="0" borderId="0" xfId="8" applyFont="1" applyAlignment="1">
      <alignment horizontal="left" vertical="top"/>
    </xf>
    <xf numFmtId="0" fontId="4" fillId="0" borderId="0" xfId="9" applyFont="1" applyAlignment="1">
      <alignment horizontal="left" vertical="top" wrapText="1"/>
    </xf>
    <xf numFmtId="0" fontId="12" fillId="0" borderId="0" xfId="7" applyFont="1" applyAlignment="1">
      <alignment horizontal="left" vertical="top"/>
    </xf>
    <xf numFmtId="0" fontId="9" fillId="0" borderId="0" xfId="7" applyFont="1" applyAlignment="1">
      <alignment horizontal="justify" vertical="top" wrapText="1"/>
    </xf>
    <xf numFmtId="0" fontId="3" fillId="0" borderId="0" xfId="7" applyAlignment="1">
      <alignment horizontal="left" vertical="top" wrapText="1"/>
    </xf>
    <xf numFmtId="0" fontId="3" fillId="0" borderId="0" xfId="7" applyAlignment="1">
      <alignment horizontal="justify" vertical="top" wrapText="1"/>
    </xf>
    <xf numFmtId="0" fontId="48" fillId="0" borderId="0" xfId="10" applyFont="1" applyAlignment="1" applyProtection="1">
      <alignment horizontal="left" vertical="top" wrapText="1"/>
    </xf>
    <xf numFmtId="0" fontId="11" fillId="0" borderId="0" xfId="7" applyFont="1" applyAlignment="1">
      <alignment horizontal="justify" vertical="top" wrapText="1"/>
    </xf>
    <xf numFmtId="0" fontId="3" fillId="0" borderId="0" xfId="7" applyAlignment="1">
      <alignment horizontal="justify" vertical="top"/>
    </xf>
    <xf numFmtId="0" fontId="48" fillId="0" borderId="0" xfId="10" applyFont="1" applyAlignment="1" applyProtection="1">
      <alignment horizontal="justify" vertical="top" wrapText="1"/>
    </xf>
    <xf numFmtId="0" fontId="3" fillId="0" borderId="0" xfId="7" applyAlignment="1">
      <alignment horizontal="justify"/>
    </xf>
    <xf numFmtId="0" fontId="4" fillId="0" borderId="0" xfId="10" applyAlignment="1" applyProtection="1">
      <alignment horizontal="justify" vertical="top" wrapText="1"/>
    </xf>
    <xf numFmtId="0" fontId="9" fillId="0" borderId="0" xfId="7" applyFont="1" applyAlignment="1">
      <alignment horizontal="left" vertical="top" wrapText="1"/>
    </xf>
    <xf numFmtId="0" fontId="4" fillId="0" borderId="0" xfId="9" applyFont="1" applyAlignment="1">
      <alignment vertical="top" wrapText="1"/>
    </xf>
    <xf numFmtId="0" fontId="42" fillId="0" borderId="1" xfId="5" applyBorder="1" applyAlignment="1">
      <alignment horizontal="right"/>
    </xf>
    <xf numFmtId="0" fontId="42" fillId="0" borderId="1" xfId="5" applyBorder="1" applyAlignment="1">
      <alignment horizontal="right" vertical="center"/>
    </xf>
    <xf numFmtId="0" fontId="42" fillId="0" borderId="0" xfId="5"/>
    <xf numFmtId="0" fontId="1" fillId="0" borderId="0" xfId="5" applyFont="1" applyAlignment="1">
      <alignment horizontal="right" vertical="center"/>
    </xf>
    <xf numFmtId="0" fontId="42" fillId="0" borderId="0" xfId="5" applyAlignment="1">
      <alignment horizontal="left" vertical="top"/>
    </xf>
    <xf numFmtId="0" fontId="12" fillId="0" borderId="0" xfId="5" applyFont="1" applyAlignment="1">
      <alignment horizontal="left" vertical="top" wrapText="1"/>
    </xf>
    <xf numFmtId="0" fontId="44" fillId="0" borderId="0" xfId="5" applyFont="1" applyAlignment="1">
      <alignment horizontal="justify" vertical="top" wrapText="1"/>
    </xf>
    <xf numFmtId="0" fontId="43" fillId="0" borderId="0" xfId="5" applyFont="1" applyAlignment="1">
      <alignment horizontal="left" vertical="top" wrapText="1"/>
    </xf>
    <xf numFmtId="0" fontId="49" fillId="0" borderId="0" xfId="5" applyFont="1" applyAlignment="1">
      <alignment horizontal="justify" vertical="top" wrapText="1"/>
    </xf>
    <xf numFmtId="0" fontId="2" fillId="0" borderId="0" xfId="5" applyFont="1" applyAlignment="1">
      <alignment horizontal="left" vertical="top"/>
    </xf>
    <xf numFmtId="0" fontId="1" fillId="0" borderId="0" xfId="5" applyFont="1" applyAlignment="1">
      <alignment horizontal="left" vertical="top"/>
    </xf>
    <xf numFmtId="0" fontId="50" fillId="0" borderId="0" xfId="5" applyFont="1"/>
    <xf numFmtId="0" fontId="0" fillId="0" borderId="0" xfId="0" applyAlignment="1">
      <alignment horizontal="center"/>
    </xf>
    <xf numFmtId="1" fontId="0" fillId="0" borderId="0" xfId="0" applyNumberFormat="1"/>
    <xf numFmtId="165" fontId="0" fillId="6" borderId="0" xfId="0" applyNumberFormat="1" applyFill="1"/>
    <xf numFmtId="165" fontId="0" fillId="7" borderId="0" xfId="0" applyNumberFormat="1" applyFill="1"/>
    <xf numFmtId="165" fontId="0" fillId="0" borderId="0" xfId="0" applyNumberFormat="1"/>
    <xf numFmtId="1" fontId="0" fillId="0" borderId="0" xfId="0" applyNumberFormat="1" applyAlignment="1">
      <alignment horizontal="left" vertical="top"/>
    </xf>
    <xf numFmtId="164" fontId="0" fillId="0" borderId="0" xfId="0" applyNumberFormat="1"/>
    <xf numFmtId="17" fontId="0" fillId="0" borderId="0" xfId="0" applyNumberFormat="1" applyAlignment="1">
      <alignment horizontal="center" vertical="center"/>
    </xf>
    <xf numFmtId="165"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vertical="center" wrapText="1"/>
    </xf>
    <xf numFmtId="164" fontId="0" fillId="8" borderId="0" xfId="0" applyNumberFormat="1" applyFill="1"/>
    <xf numFmtId="3" fontId="0" fillId="8" borderId="0" xfId="0" applyNumberFormat="1" applyFill="1" applyAlignment="1">
      <alignment horizontal="right"/>
    </xf>
    <xf numFmtId="17" fontId="0" fillId="0" borderId="0" xfId="0" applyNumberFormat="1"/>
    <xf numFmtId="17" fontId="0" fillId="8" borderId="0" xfId="0" applyNumberFormat="1" applyFill="1"/>
    <xf numFmtId="165" fontId="0" fillId="9" borderId="0" xfId="0" applyNumberFormat="1" applyFill="1"/>
    <xf numFmtId="17" fontId="0" fillId="9" borderId="0" xfId="0" applyNumberFormat="1" applyFill="1"/>
    <xf numFmtId="3" fontId="0" fillId="8" borderId="0" xfId="0" quotePrefix="1" applyNumberFormat="1" applyFill="1" applyAlignment="1">
      <alignment horizontal="right"/>
    </xf>
    <xf numFmtId="0" fontId="9" fillId="5" borderId="35" xfId="11" applyFont="1" applyFill="1" applyBorder="1"/>
    <xf numFmtId="0" fontId="9" fillId="0" borderId="0" xfId="11" applyFont="1"/>
    <xf numFmtId="0" fontId="8" fillId="0" borderId="0" xfId="12" applyBorder="1" applyAlignment="1" applyProtection="1">
      <alignment horizontal="right"/>
    </xf>
    <xf numFmtId="0" fontId="51" fillId="0" borderId="0" xfId="11" applyFont="1" applyAlignment="1">
      <alignment horizontal="left" indent="10"/>
    </xf>
    <xf numFmtId="0" fontId="3" fillId="0" borderId="0" xfId="11" applyAlignment="1">
      <alignment horizontal="left"/>
    </xf>
    <xf numFmtId="0" fontId="18" fillId="5" borderId="0" xfId="11" applyFont="1" applyFill="1" applyAlignment="1">
      <alignment horizontal="right"/>
    </xf>
    <xf numFmtId="0" fontId="3" fillId="0" borderId="0" xfId="11" applyAlignment="1">
      <alignment horizontal="left" vertical="top" wrapText="1"/>
    </xf>
    <xf numFmtId="0" fontId="10" fillId="0" borderId="0" xfId="11" applyFont="1"/>
    <xf numFmtId="0" fontId="16" fillId="0" borderId="0" xfId="11" applyFont="1"/>
    <xf numFmtId="0" fontId="33" fillId="0" borderId="0" xfId="11" applyFont="1" applyAlignment="1">
      <alignment horizontal="left"/>
    </xf>
    <xf numFmtId="0" fontId="3" fillId="5" borderId="0" xfId="11" applyFill="1" applyAlignment="1">
      <alignment horizontal="left" wrapText="1"/>
    </xf>
    <xf numFmtId="0" fontId="11" fillId="5" borderId="0" xfId="11" applyFont="1" applyFill="1" applyAlignment="1">
      <alignment horizontal="left" wrapText="1"/>
    </xf>
    <xf numFmtId="0" fontId="33" fillId="0" borderId="0" xfId="5" applyFont="1"/>
    <xf numFmtId="0" fontId="52" fillId="5" borderId="0" xfId="12" applyFont="1" applyFill="1" applyAlignment="1" applyProtection="1">
      <alignment vertical="top" wrapText="1"/>
    </xf>
    <xf numFmtId="0" fontId="32" fillId="0" borderId="0" xfId="5" applyFont="1" applyAlignment="1">
      <alignment horizontal="center"/>
    </xf>
    <xf numFmtId="0" fontId="32" fillId="0" borderId="0" xfId="11" applyFont="1" applyAlignment="1">
      <alignment horizontal="left"/>
    </xf>
    <xf numFmtId="0" fontId="53" fillId="0" borderId="0" xfId="5" applyFont="1" applyAlignment="1">
      <alignment horizontal="left" indent="10"/>
    </xf>
    <xf numFmtId="0" fontId="8" fillId="0" borderId="0" xfId="12" applyFill="1" applyAlignment="1" applyProtection="1">
      <alignment horizontal="left" vertical="top" wrapText="1" indent="2"/>
    </xf>
    <xf numFmtId="0" fontId="8" fillId="0" borderId="0" xfId="12" applyAlignment="1" applyProtection="1">
      <alignment horizontal="left" vertical="top" wrapText="1"/>
    </xf>
    <xf numFmtId="0" fontId="3" fillId="0" borderId="0" xfId="11"/>
    <xf numFmtId="0" fontId="8" fillId="5" borderId="0" xfId="12" applyFill="1" applyBorder="1" applyAlignment="1" applyProtection="1">
      <alignment horizontal="left" vertical="top" wrapText="1" indent="2"/>
    </xf>
    <xf numFmtId="0" fontId="51" fillId="0" borderId="0" xfId="5" applyFont="1" applyAlignment="1">
      <alignment horizontal="left" vertical="top" wrapText="1" indent="2"/>
    </xf>
    <xf numFmtId="0" fontId="53" fillId="0" borderId="0" xfId="5" applyFont="1" applyAlignment="1">
      <alignment horizontal="center"/>
    </xf>
    <xf numFmtId="0" fontId="3" fillId="0" borderId="0" xfId="11" applyAlignment="1">
      <alignment horizontal="left" indent="3"/>
    </xf>
    <xf numFmtId="0" fontId="8" fillId="0" borderId="0" xfId="12" applyFill="1" applyBorder="1" applyAlignment="1" applyProtection="1">
      <alignment horizontal="left" vertical="top" wrapText="1" indent="2"/>
    </xf>
    <xf numFmtId="0" fontId="11" fillId="0" borderId="0" xfId="11" applyFont="1" applyAlignment="1">
      <alignment horizontal="left" vertical="top" wrapText="1"/>
    </xf>
    <xf numFmtId="0" fontId="8" fillId="0" borderId="0" xfId="12" applyFill="1" applyAlignment="1" applyProtection="1">
      <alignment horizontal="left" wrapText="1" indent="2"/>
    </xf>
    <xf numFmtId="0" fontId="8" fillId="0" borderId="0" xfId="12" applyAlignment="1" applyProtection="1">
      <alignment horizontal="left" wrapText="1" indent="2"/>
    </xf>
    <xf numFmtId="0" fontId="8" fillId="0" borderId="0" xfId="12" applyAlignment="1" applyProtection="1">
      <alignment wrapText="1"/>
    </xf>
    <xf numFmtId="0" fontId="8" fillId="0" borderId="0" xfId="12" applyAlignment="1" applyProtection="1">
      <alignment horizontal="left" vertical="center" indent="2"/>
    </xf>
    <xf numFmtId="0" fontId="8" fillId="0" borderId="0" xfId="12" applyFill="1" applyAlignment="1" applyProtection="1">
      <alignment horizontal="left" indent="2"/>
    </xf>
    <xf numFmtId="0" fontId="8" fillId="0" borderId="0" xfId="12" applyFill="1" applyAlignment="1" applyProtection="1">
      <alignment horizontal="left" wrapText="1" indent="2"/>
    </xf>
    <xf numFmtId="0" fontId="8" fillId="0" borderId="0" xfId="12" applyFill="1" applyAlignment="1" applyProtection="1">
      <alignment horizontal="left" indent="2"/>
    </xf>
    <xf numFmtId="0" fontId="8" fillId="0" borderId="0" xfId="12" applyFill="1" applyAlignment="1" applyProtection="1"/>
    <xf numFmtId="0" fontId="8" fillId="0" borderId="0" xfId="12" applyAlignment="1" applyProtection="1"/>
    <xf numFmtId="0" fontId="8" fillId="0" borderId="0" xfId="12" applyFill="1" applyAlignment="1" applyProtection="1"/>
    <xf numFmtId="0" fontId="8" fillId="0" borderId="0" xfId="12" applyFill="1" applyAlignment="1" applyProtection="1">
      <alignment wrapText="1"/>
    </xf>
    <xf numFmtId="0" fontId="42" fillId="0" borderId="0" xfId="5" applyAlignment="1">
      <alignment wrapText="1"/>
    </xf>
    <xf numFmtId="0" fontId="3" fillId="0" borderId="0" xfId="11" applyAlignment="1">
      <alignment wrapText="1"/>
    </xf>
    <xf numFmtId="0" fontId="9" fillId="0" borderId="0" xfId="11" applyFont="1" applyAlignment="1">
      <alignment horizontal="left"/>
    </xf>
    <xf numFmtId="0" fontId="8" fillId="0" borderId="0" xfId="12" applyFill="1" applyAlignment="1" applyProtection="1">
      <alignment horizontal="left"/>
    </xf>
    <xf numFmtId="0" fontId="8" fillId="0" borderId="0" xfId="12" applyFill="1" applyBorder="1" applyAlignment="1" applyProtection="1">
      <alignment horizontal="left" wrapText="1" indent="2"/>
    </xf>
    <xf numFmtId="0" fontId="8" fillId="0" borderId="0" xfId="12" applyFill="1" applyBorder="1" applyAlignment="1" applyProtection="1">
      <alignment horizontal="left" wrapText="1"/>
    </xf>
    <xf numFmtId="0" fontId="8" fillId="0" borderId="0" xfId="12" applyFill="1" applyAlignment="1" applyProtection="1">
      <alignment horizontal="left" wrapText="1"/>
    </xf>
    <xf numFmtId="0" fontId="3" fillId="0" borderId="0" xfId="5" applyFont="1" applyAlignment="1">
      <alignment horizontal="left"/>
    </xf>
    <xf numFmtId="0" fontId="3" fillId="0" borderId="0" xfId="11" applyAlignment="1">
      <alignment horizontal="left" wrapText="1"/>
    </xf>
    <xf numFmtId="0" fontId="8" fillId="0" borderId="0" xfId="12" applyFill="1" applyAlignment="1" applyProtection="1">
      <alignment horizontal="left"/>
    </xf>
    <xf numFmtId="167" fontId="18" fillId="0" borderId="27" xfId="0" applyNumberFormat="1" applyFont="1" applyBorder="1" applyAlignment="1">
      <alignment horizontal="right"/>
    </xf>
    <xf numFmtId="167" fontId="18" fillId="0" borderId="26" xfId="0" applyNumberFormat="1" applyFont="1" applyBorder="1" applyAlignment="1">
      <alignment horizontal="right"/>
    </xf>
    <xf numFmtId="167" fontId="18" fillId="0" borderId="30" xfId="0" applyNumberFormat="1" applyFont="1" applyBorder="1" applyAlignment="1">
      <alignment horizontal="right"/>
    </xf>
    <xf numFmtId="167" fontId="18" fillId="0" borderId="32" xfId="0" applyNumberFormat="1" applyFont="1" applyBorder="1" applyAlignment="1">
      <alignment horizontal="right"/>
    </xf>
    <xf numFmtId="167" fontId="18" fillId="0" borderId="28" xfId="0" applyNumberFormat="1" applyFont="1" applyBorder="1" applyAlignment="1">
      <alignment horizontal="right"/>
    </xf>
    <xf numFmtId="168" fontId="18" fillId="5" borderId="0" xfId="0" applyNumberFormat="1" applyFont="1" applyFill="1" applyAlignment="1">
      <alignment horizontal="right"/>
    </xf>
    <xf numFmtId="168" fontId="18" fillId="5" borderId="26" xfId="0" applyNumberFormat="1" applyFont="1" applyFill="1" applyBorder="1" applyAlignment="1">
      <alignment horizontal="right"/>
    </xf>
    <xf numFmtId="168" fontId="18" fillId="0" borderId="30" xfId="0" applyNumberFormat="1" applyFont="1" applyBorder="1" applyAlignment="1">
      <alignment horizontal="right"/>
    </xf>
    <xf numFmtId="168" fontId="18" fillId="0" borderId="32" xfId="0" applyNumberFormat="1" applyFont="1" applyBorder="1" applyAlignment="1">
      <alignment horizontal="right"/>
    </xf>
    <xf numFmtId="168" fontId="18" fillId="5" borderId="28" xfId="0" applyNumberFormat="1" applyFont="1" applyFill="1" applyBorder="1" applyAlignment="1">
      <alignment horizontal="right"/>
    </xf>
    <xf numFmtId="167" fontId="18" fillId="5" borderId="0" xfId="0" applyNumberFormat="1" applyFont="1" applyFill="1" applyAlignment="1">
      <alignment horizontal="right"/>
    </xf>
    <xf numFmtId="167" fontId="18" fillId="5" borderId="27" xfId="0" applyNumberFormat="1" applyFont="1" applyFill="1" applyBorder="1" applyAlignment="1">
      <alignment horizontal="right"/>
    </xf>
    <xf numFmtId="167" fontId="18" fillId="5" borderId="3" xfId="0" applyNumberFormat="1" applyFont="1" applyFill="1" applyBorder="1" applyAlignment="1">
      <alignment horizontal="right"/>
    </xf>
    <xf numFmtId="167" fontId="18" fillId="5" borderId="34" xfId="0" applyNumberFormat="1" applyFont="1" applyFill="1" applyBorder="1" applyAlignment="1">
      <alignment horizontal="right"/>
    </xf>
    <xf numFmtId="168" fontId="18" fillId="0" borderId="14" xfId="0" applyNumberFormat="1" applyFont="1" applyBorder="1" applyAlignment="1">
      <alignment horizontal="right" vertical="center"/>
    </xf>
    <xf numFmtId="179" fontId="18" fillId="0" borderId="11" xfId="0" applyNumberFormat="1" applyFont="1" applyBorder="1" applyAlignment="1">
      <alignment horizontal="right" vertical="center"/>
    </xf>
    <xf numFmtId="179" fontId="18" fillId="0" borderId="0" xfId="0" applyNumberFormat="1" applyFont="1" applyAlignment="1">
      <alignment horizontal="right" vertical="center"/>
    </xf>
    <xf numFmtId="179" fontId="18" fillId="0" borderId="17" xfId="0" applyNumberFormat="1" applyFont="1" applyBorder="1" applyAlignment="1">
      <alignment horizontal="right" vertical="center"/>
    </xf>
    <xf numFmtId="179" fontId="18" fillId="0" borderId="13" xfId="0" applyNumberFormat="1" applyFont="1" applyBorder="1" applyAlignment="1">
      <alignment horizontal="right" vertical="center"/>
    </xf>
    <xf numFmtId="179" fontId="18" fillId="0" borderId="3" xfId="0" applyNumberFormat="1" applyFont="1" applyBorder="1" applyAlignment="1">
      <alignment horizontal="right" vertical="center"/>
    </xf>
    <xf numFmtId="179" fontId="18" fillId="0" borderId="14" xfId="0" applyNumberFormat="1" applyFont="1" applyBorder="1" applyAlignment="1">
      <alignment horizontal="right" vertical="center"/>
    </xf>
  </cellXfs>
  <cellStyles count="13">
    <cellStyle name="Hyperlink 3 3" xfId="9" xr:uid="{CE5FBC0E-2E37-476D-8278-D0B48959C7CD}"/>
    <cellStyle name="Link" xfId="1" builtinId="8"/>
    <cellStyle name="Link 2" xfId="6" xr:uid="{54D5C715-D8B3-487C-9DE5-9B63F31E3BF9}"/>
    <cellStyle name="Link 2 2" xfId="12" xr:uid="{AB6238CD-1CE3-4E4D-A0CD-B52C2AD15938}"/>
    <cellStyle name="Link 3" xfId="10" xr:uid="{A3DB3712-669C-4107-BFC1-A70F51DF58C8}"/>
    <cellStyle name="Standard" xfId="0" builtinId="0"/>
    <cellStyle name="Standard 2" xfId="7" xr:uid="{8DB654DA-6842-4FE3-9E68-27D1332F833B}"/>
    <cellStyle name="Standard 2 2" xfId="11" xr:uid="{2EEF0FAE-17D8-4402-A0E2-C5EFAF59E6F3}"/>
    <cellStyle name="Standard 2 4" xfId="5" xr:uid="{5A057641-2A4F-4FF6-A8BF-6B2F8F553790}"/>
    <cellStyle name="Standard 24" xfId="8" xr:uid="{F976CC33-5EF3-4A57-8DAE-25E8BAAF9645}"/>
    <cellStyle name="Standard 3 4" xfId="2" xr:uid="{C0098073-B977-44D6-9012-AC145E7173F2}"/>
    <cellStyle name="Standard 8" xfId="4" xr:uid="{FBCCA837-23DB-4051-99B2-DB1D4F1E9690}"/>
    <cellStyle name="Standard_Vorlage Publikation" xfId="3" xr:uid="{5FB8F902-0516-444D-9FA4-0C74D69BF0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image" Target="../media/image5.png"/></Relationships>
</file>

<file path=xl/charts/_rels/chart2.xml.rels><?xml version="1.0" encoding="UTF-8" standalone="yes"?>
<Relationships xmlns="http://schemas.openxmlformats.org/package/2006/relationships"><Relationship Id="rId1" Type="http://schemas.openxmlformats.org/officeDocument/2006/relationships/image" Target="../media/image5.png"/></Relationships>
</file>

<file path=xl/charts/_rels/chart3.xml.rels><?xml version="1.0" encoding="UTF-8" standalone="yes"?>
<Relationships xmlns="http://schemas.openxmlformats.org/package/2006/relationships"><Relationship Id="rId1" Type="http://schemas.openxmlformats.org/officeDocument/2006/relationships/image" Target="../media/image5.png"/></Relationships>
</file>

<file path=xl/charts/_rels/chart4.xml.rels><?xml version="1.0" encoding="UTF-8" standalone="yes"?>
<Relationships xmlns="http://schemas.openxmlformats.org/package/2006/relationships"><Relationship Id="rId1" Type="http://schemas.openxmlformats.org/officeDocument/2006/relationships/image" Target="../media/image5.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278131634819531E-2"/>
          <c:y val="3.40135455096085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Daten_Diagramme!$D$6</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{FC161F0C-B78F-4A99-88EE-AD48E75D0049}</c15:txfldGUID>
                      <c15:f>Daten_Diagramme!$D$6</c15:f>
                      <c15:dlblFieldTableCache>
                        <c:ptCount val="1"/>
                        <c:pt idx="0">
                          <c:v>-0.4</c:v>
                        </c:pt>
                      </c15:dlblFieldTableCache>
                    </c15:dlblFTEntry>
                  </c15:dlblFieldTable>
                  <c15:showDataLabelsRange val="0"/>
                </c:ext>
                <c:ext xmlns:c16="http://schemas.microsoft.com/office/drawing/2014/chart" uri="{C3380CC4-5D6E-409C-BE32-E72D297353CC}">
                  <c16:uniqueId val="{00000000-796C-4852-B6BA-C3164B66866A}"/>
                </c:ext>
              </c:extLst>
            </c:dLbl>
            <c:dLbl>
              <c:idx val="1"/>
              <c:tx>
                <c:strRef>
                  <c:f>Daten_Diagramme!$D$7</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{E250D40E-248A-4561-A865-183747C667D0}</c15:txfldGUID>
                      <c15:f>Daten_Diagramme!$D$7</c15:f>
                      <c15:dlblFieldTableCache>
                        <c:ptCount val="1"/>
                        <c:pt idx="0">
                          <c:v>-0.1</c:v>
                        </c:pt>
                      </c15:dlblFieldTableCache>
                    </c15:dlblFTEntry>
                  </c15:dlblFieldTable>
                  <c15:showDataLabelsRange val="0"/>
                </c:ext>
                <c:ext xmlns:c16="http://schemas.microsoft.com/office/drawing/2014/chart" uri="{C3380CC4-5D6E-409C-BE32-E72D297353CC}">
                  <c16:uniqueId val="{00000001-796C-4852-B6BA-C3164B66866A}"/>
                </c:ext>
              </c:extLst>
            </c:dLbl>
            <c:dLbl>
              <c:idx val="2"/>
              <c:tx>
                <c:strRef>
                  <c:f>Daten_Diagramme!$D$8</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{31419388-CE48-4E20-B121-3D967C1EFCC8}</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2-796C-4852-B6BA-C3164B66866A}"/>
                </c:ext>
              </c:extLst>
            </c:dLbl>
            <c:dLbl>
              <c:idx val="3"/>
              <c:tx>
                <c:strRef>
                  <c:f>Daten_Diagramme!$D$9</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{5316BA7D-FDF1-4E78-9853-057D340D2E7F}</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796C-4852-B6BA-C3164B66866A}"/>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Daten_Diagramme!$B$6:$B$9</c:f>
              <c:numCache>
                <c:formatCode>#,#00</c:formatCode>
                <c:ptCount val="4"/>
                <c:pt idx="0">
                  <c:v>-0.38518814757126246</c:v>
                </c:pt>
                <c:pt idx="1">
                  <c:v>-0.11795933974247091</c:v>
                </c:pt>
                <c:pt idx="2">
                  <c:v>2.0004637946786547E-2</c:v>
                </c:pt>
                <c:pt idx="3">
                  <c:v>-9.3722224403616675E-2</c:v>
                </c:pt>
              </c:numCache>
            </c:numRef>
          </c:val>
          <c:extLst>
            <c:ext xmlns:c16="http://schemas.microsoft.com/office/drawing/2014/chart" uri="{C3380CC4-5D6E-409C-BE32-E72D297353CC}">
              <c16:uniqueId val="{00000004-796C-4852-B6BA-C3164B66866A}"/>
            </c:ext>
          </c:extLst>
        </c:ser>
        <c:ser>
          <c:idx val="1"/>
          <c:order val="1"/>
          <c:spPr>
            <a:noFill/>
            <a:ln w="25400">
              <a:noFill/>
            </a:ln>
          </c:spPr>
          <c:invertIfNegative val="0"/>
          <c:dLbls>
            <c:dLbl>
              <c:idx val="0"/>
              <c:tx>
                <c:strRef>
                  <c:f>Daten_Diagramme!$F$6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{64E536BE-A444-425A-9FF4-2B714DF95F9F}</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796C-4852-B6BA-C3164B66866A}"/>
                </c:ext>
              </c:extLst>
            </c:dLbl>
            <c:dLbl>
              <c:idx val="1"/>
              <c:tx>
                <c:strRef>
                  <c:f>Daten_Diagramme!$F$7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{E610516E-DE27-4463-A457-207FA7F6DB40}</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796C-4852-B6BA-C3164B66866A}"/>
                </c:ext>
              </c:extLst>
            </c:dLbl>
            <c:dLbl>
              <c:idx val="2"/>
              <c:tx>
                <c:strRef>
                  <c:f>Daten_Diagramme!$F$8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{9800F389-C8A6-4FA9-B621-0D894EFACD45}</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796C-4852-B6BA-C3164B66866A}"/>
                </c:ext>
              </c:extLst>
            </c:dLbl>
            <c:dLbl>
              <c:idx val="3"/>
              <c:tx>
                <c:strRef>
                  <c:f>Daten_Diagramme!$F$9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{5AB807BE-0CFA-49E1-8B6F-A53FA5E1C44F}</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796C-4852-B6BA-C3164B66866A}"/>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Daten_Diagramme!$H$6:$H$9</c:f>
              <c:numCache>
                <c:formatCode>#,#00</c:formatCode>
                <c:ptCount val="4"/>
                <c:pt idx="0">
                  <c:v>0</c:v>
                </c:pt>
                <c:pt idx="1">
                  <c:v>0</c:v>
                </c:pt>
                <c:pt idx="2">
                  <c:v>0</c:v>
                </c:pt>
                <c:pt idx="3">
                  <c:v>0</c:v>
                </c:pt>
              </c:numCache>
            </c:numRef>
          </c:val>
          <c:extLst>
            <c:ext xmlns:c16="http://schemas.microsoft.com/office/drawing/2014/chart" uri="{C3380CC4-5D6E-409C-BE32-E72D297353CC}">
              <c16:uniqueId val="{00000009-796C-4852-B6BA-C3164B66866A}"/>
            </c:ext>
          </c:extLst>
        </c:ser>
        <c:dLbls>
          <c:showLegendKey val="0"/>
          <c:showVal val="1"/>
          <c:showCatName val="0"/>
          <c:showSerName val="0"/>
          <c:showPercent val="0"/>
          <c:showBubbleSize val="0"/>
        </c:dLbls>
        <c:gapWidth val="100"/>
        <c:overlap val="100"/>
        <c:axId val="296103672"/>
        <c:axId val="296104064"/>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Daten_Diagramme!$K$6:$K$9</c:f>
              <c:numCache>
                <c:formatCode>General</c:formatCode>
                <c:ptCount val="4"/>
                <c:pt idx="0">
                  <c:v>#N/A</c:v>
                </c:pt>
                <c:pt idx="1">
                  <c:v>#N/A</c:v>
                </c:pt>
                <c:pt idx="2">
                  <c:v>#N/A</c:v>
                </c:pt>
                <c:pt idx="3">
                  <c:v>#N/A</c:v>
                </c:pt>
              </c:numCache>
            </c:numRef>
          </c:xVal>
          <c:yVal>
            <c:numRef>
              <c:f>Daten_Diagramme!$J$6:$J$9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796C-4852-B6BA-C3164B66866A}"/>
            </c:ext>
          </c:extLst>
        </c:ser>
        <c:dLbls>
          <c:showLegendKey val="0"/>
          <c:showVal val="1"/>
          <c:showCatName val="0"/>
          <c:showSerName val="0"/>
          <c:showPercent val="0"/>
          <c:showBubbleSize val="0"/>
        </c:dLbls>
        <c:axId val="296104456"/>
        <c:axId val="296104848"/>
      </c:scatterChart>
      <c:catAx>
        <c:axId val="296103672"/>
        <c:scaling>
          <c:orientation val="maxMin"/>
        </c:scaling>
        <c:delete val="0"/>
        <c:axPos val="l"/>
        <c:majorTickMark val="none"/>
        <c:minorTickMark val="none"/>
        <c:tickLblPos val="none"/>
        <c:spPr>
          <a:noFill/>
          <a:ln w="1270">
            <a:solidFill>
              <a:srgbClr val="000000"/>
            </a:solidFill>
            <a:prstDash val="solid"/>
          </a:ln>
        </c:spPr>
        <c:crossAx val="296104064"/>
        <c:crosses val="autoZero"/>
        <c:auto val="1"/>
        <c:lblAlgn val="ctr"/>
        <c:lblOffset val="100"/>
        <c:tickMarkSkip val="1"/>
        <c:noMultiLvlLbl val="0"/>
      </c:catAx>
      <c:valAx>
        <c:axId val="296104064"/>
        <c:scaling>
          <c:orientation val="minMax"/>
          <c:max val="50"/>
          <c:min val="-50"/>
        </c:scaling>
        <c:delete val="1"/>
        <c:axPos val="t"/>
        <c:numFmt formatCode="#,#00" sourceLinked="1"/>
        <c:majorTickMark val="out"/>
        <c:minorTickMark val="none"/>
        <c:tickLblPos val="none"/>
        <c:crossAx val="296103672"/>
        <c:crosses val="autoZero"/>
        <c:crossBetween val="between"/>
        <c:majorUnit val="10"/>
        <c:minorUnit val="5"/>
      </c:valAx>
      <c:valAx>
        <c:axId val="296104456"/>
        <c:scaling>
          <c:orientation val="minMax"/>
        </c:scaling>
        <c:delete val="1"/>
        <c:axPos val="t"/>
        <c:numFmt formatCode="General" sourceLinked="1"/>
        <c:majorTickMark val="out"/>
        <c:minorTickMark val="none"/>
        <c:tickLblPos val="none"/>
        <c:crossAx val="296104848"/>
        <c:crossesAt val="40"/>
        <c:crossBetween val="midCat"/>
      </c:valAx>
      <c:valAx>
        <c:axId val="296104848"/>
        <c:scaling>
          <c:orientation val="maxMin"/>
          <c:max val="40"/>
          <c:min val="0"/>
        </c:scaling>
        <c:delete val="1"/>
        <c:axPos val="r"/>
        <c:numFmt formatCode="General" sourceLinked="1"/>
        <c:majorTickMark val="out"/>
        <c:minorTickMark val="none"/>
        <c:tickLblPos val="none"/>
        <c:crossAx val="296104456"/>
        <c:crosses val="max"/>
        <c:crossBetween val="midCat"/>
        <c:majorUnit val="10"/>
        <c:minorUnit val="5"/>
      </c:valAx>
      <c:spPr>
        <a:noFill/>
        <a:ln>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734E-2"/>
          <c:y val="3.4013831405661492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Daten_Diagramme!$E$6</c:f>
                  <c:strCache>
                    <c:ptCount val="1"/>
                    <c:pt idx="0">
                      <c:v>-0.8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{CF4A38C9-A686-4C17-AD8C-7FF311B89F73}</c15:txfldGUID>
                      <c15:f>Daten_Diagramme!$E$6</c15:f>
                      <c15:dlblFieldTableCache>
                        <c:ptCount val="1"/>
                        <c:pt idx="0">
                          <c:v>-0.8</c:v>
                        </c:pt>
                      </c15:dlblFieldTableCache>
                    </c15:dlblFTEntry>
                  </c15:dlblFieldTable>
                  <c15:showDataLabelsRange val="0"/>
                </c:ext>
                <c:ext xmlns:c16="http://schemas.microsoft.com/office/drawing/2014/chart" uri="{C3380CC4-5D6E-409C-BE32-E72D297353CC}">
                  <c16:uniqueId val="{00000000-A489-4E01-BE3B-D19E0DF3ADF7}"/>
                </c:ext>
              </c:extLst>
            </c:dLbl>
            <c:dLbl>
              <c:idx val="1"/>
              <c:tx>
                <c:strRef>
                  <c:f>Daten_Diagramme!$E$7</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{5AE2A772-5145-46F3-BF0F-CDAD9954402A}</c15:txfldGUID>
                      <c15:f>Daten_Diagramme!$E$7</c15:f>
                      <c15:dlblFieldTableCache>
                        <c:ptCount val="1"/>
                        <c:pt idx="0">
                          <c:v>-0.6</c:v>
                        </c:pt>
                      </c15:dlblFieldTableCache>
                    </c15:dlblFTEntry>
                  </c15:dlblFieldTable>
                  <c15:showDataLabelsRange val="0"/>
                </c:ext>
                <c:ext xmlns:c16="http://schemas.microsoft.com/office/drawing/2014/chart" uri="{C3380CC4-5D6E-409C-BE32-E72D297353CC}">
                  <c16:uniqueId val="{00000001-A489-4E01-BE3B-D19E0DF3ADF7}"/>
                </c:ext>
              </c:extLst>
            </c:dLbl>
            <c:dLbl>
              <c:idx val="2"/>
              <c:tx>
                <c:strRef>
                  <c:f>Daten_Diagramme!$E$8</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{B0E9B71A-2F95-4120-8F24-D8A3AAC852C5}</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2-A489-4E01-BE3B-D19E0DF3ADF7}"/>
                </c:ext>
              </c:extLst>
            </c:dLbl>
            <c:dLbl>
              <c:idx val="3"/>
              <c:tx>
                <c:strRef>
                  <c:f>Daten_Diagramme!$E$9</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{9535D124-0C57-4D24-B1F6-0CA9389C01CA}</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A489-4E01-BE3B-D19E0DF3ADF7}"/>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Daten_Diagramme!$C$6:$C$9</c:f>
              <c:numCache>
                <c:formatCode>#,#00</c:formatCode>
                <c:ptCount val="4"/>
                <c:pt idx="0">
                  <c:v>-0.78275716788256422</c:v>
                </c:pt>
                <c:pt idx="1">
                  <c:v>-0.57789051610594544</c:v>
                </c:pt>
                <c:pt idx="2">
                  <c:v>-0.60483996951772001</c:v>
                </c:pt>
                <c:pt idx="3">
                  <c:v>-0.45400908070601026</c:v>
                </c:pt>
              </c:numCache>
            </c:numRef>
          </c:val>
          <c:extLst>
            <c:ext xmlns:c16="http://schemas.microsoft.com/office/drawing/2014/chart" uri="{C3380CC4-5D6E-409C-BE32-E72D297353CC}">
              <c16:uniqueId val="{00000004-A489-4E01-BE3B-D19E0DF3ADF7}"/>
            </c:ext>
          </c:extLst>
        </c:ser>
        <c:ser>
          <c:idx val="1"/>
          <c:order val="1"/>
          <c:spPr>
            <a:noFill/>
            <a:ln w="25400">
              <a:noFill/>
            </a:ln>
          </c:spPr>
          <c:invertIfNegative val="0"/>
          <c:dLbls>
            <c:dLbl>
              <c:idx val="0"/>
              <c:tx>
                <c:strRef>
                  <c:f>Daten_Diagramme!$G$6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{837F453B-D7DA-4C38-B8C6-3242A2D6DDE7}</c15:txfldGUID>
                      <c15:f>Daten_Diagramme!$G$6</c15:f>
                      <c15:dlblFieldTableCache>
                        <c:ptCount val="1"/>
                      </c15:dlblFieldTableCache>
                    </c15:dlblFTEntry>
                  </c15:dlblFieldTable>
                  <c15:showDataLabelsRange val="0"/>
                </c:ext>
                <c:ext xmlns:c16="http://schemas.microsoft.com/office/drawing/2014/chart" uri="{C3380CC4-5D6E-409C-BE32-E72D297353CC}">
                  <c16:uniqueId val="{00000005-A489-4E01-BE3B-D19E0DF3ADF7}"/>
                </c:ext>
              </c:extLst>
            </c:dLbl>
            <c:dLbl>
              <c:idx val="1"/>
              <c:tx>
                <c:strRef>
                  <c:f>Daten_Diagramme!$G$7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{A13CF12E-22A8-4EFF-8D86-1F379AC88E98}</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A489-4E01-BE3B-D19E0DF3ADF7}"/>
                </c:ext>
              </c:extLst>
            </c:dLbl>
            <c:dLbl>
              <c:idx val="2"/>
              <c:tx>
                <c:strRef>
                  <c:f>Daten_Diagramme!$G$8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{A51C8153-E6AE-471A-A190-56E2A9950E08}</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A489-4E01-BE3B-D19E0DF3ADF7}"/>
                </c:ext>
              </c:extLst>
            </c:dLbl>
            <c:dLbl>
              <c:idx val="3"/>
              <c:tx>
                <c:strRef>
                  <c:f>Daten_Diagramme!$G$9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{9C8CF297-6B3C-480A-8EC9-D5CFC6C66727}</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A489-4E01-BE3B-D19E0DF3ADF7}"/>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Daten_Diagramme!$I$6:$I$9</c:f>
              <c:numCache>
                <c:formatCode>#,#00</c:formatCode>
                <c:ptCount val="4"/>
                <c:pt idx="0">
                  <c:v>0</c:v>
                </c:pt>
                <c:pt idx="1">
                  <c:v>0</c:v>
                </c:pt>
                <c:pt idx="2">
                  <c:v>0</c:v>
                </c:pt>
                <c:pt idx="3">
                  <c:v>0</c:v>
                </c:pt>
              </c:numCache>
            </c:numRef>
          </c:val>
          <c:extLst>
            <c:ext xmlns:c16="http://schemas.microsoft.com/office/drawing/2014/chart" uri="{C3380CC4-5D6E-409C-BE32-E72D297353CC}">
              <c16:uniqueId val="{00000009-A489-4E01-BE3B-D19E0DF3ADF7}"/>
            </c:ext>
          </c:extLst>
        </c:ser>
        <c:dLbls>
          <c:showLegendKey val="0"/>
          <c:showVal val="1"/>
          <c:showCatName val="0"/>
          <c:showSerName val="0"/>
          <c:showPercent val="0"/>
          <c:showBubbleSize val="0"/>
        </c:dLbls>
        <c:gapWidth val="100"/>
        <c:overlap val="100"/>
        <c:axId val="296107200"/>
        <c:axId val="29728973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Daten_Diagramme!$M$6:$M$9</c:f>
              <c:numCache>
                <c:formatCode>General</c:formatCode>
                <c:ptCount val="4"/>
                <c:pt idx="0">
                  <c:v>#N/A</c:v>
                </c:pt>
                <c:pt idx="1">
                  <c:v>#N/A</c:v>
                </c:pt>
                <c:pt idx="2">
                  <c:v>#N/A</c:v>
                </c:pt>
                <c:pt idx="3">
                  <c:v>#N/A</c:v>
                </c:pt>
              </c:numCache>
            </c:numRef>
          </c:xVal>
          <c:yVal>
            <c:numRef>
              <c:f>Daten_Diagramme!$L$6:$L$9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A489-4E01-BE3B-D19E0DF3ADF7}"/>
            </c:ext>
          </c:extLst>
        </c:ser>
        <c:dLbls>
          <c:showLegendKey val="0"/>
          <c:showVal val="1"/>
          <c:showCatName val="0"/>
          <c:showSerName val="0"/>
          <c:showPercent val="0"/>
          <c:showBubbleSize val="0"/>
        </c:dLbls>
        <c:axId val="297290128"/>
        <c:axId val="297290520"/>
      </c:scatterChart>
      <c:catAx>
        <c:axId val="296107200"/>
        <c:scaling>
          <c:orientation val="maxMin"/>
        </c:scaling>
        <c:delete val="0"/>
        <c:axPos val="l"/>
        <c:majorTickMark val="none"/>
        <c:minorTickMark val="none"/>
        <c:tickLblPos val="none"/>
        <c:spPr>
          <a:ln w="1270">
            <a:solidFill>
              <a:srgbClr val="000000"/>
            </a:solidFill>
            <a:prstDash val="solid"/>
          </a:ln>
        </c:spPr>
        <c:crossAx val="297289736"/>
        <c:crosses val="autoZero"/>
        <c:auto val="1"/>
        <c:lblAlgn val="ctr"/>
        <c:lblOffset val="100"/>
        <c:tickMarkSkip val="1"/>
        <c:noMultiLvlLbl val="0"/>
      </c:catAx>
      <c:valAx>
        <c:axId val="297289736"/>
        <c:scaling>
          <c:orientation val="minMax"/>
          <c:max val="50"/>
          <c:min val="-50"/>
        </c:scaling>
        <c:delete val="1"/>
        <c:axPos val="t"/>
        <c:numFmt formatCode="#,#00" sourceLinked="1"/>
        <c:majorTickMark val="out"/>
        <c:minorTickMark val="none"/>
        <c:tickLblPos val="none"/>
        <c:crossAx val="296107200"/>
        <c:crosses val="autoZero"/>
        <c:crossBetween val="between"/>
        <c:majorUnit val="10"/>
        <c:minorUnit val="5"/>
      </c:valAx>
      <c:valAx>
        <c:axId val="297290128"/>
        <c:scaling>
          <c:orientation val="minMax"/>
        </c:scaling>
        <c:delete val="1"/>
        <c:axPos val="b"/>
        <c:numFmt formatCode="General" sourceLinked="1"/>
        <c:majorTickMark val="out"/>
        <c:minorTickMark val="none"/>
        <c:tickLblPos val="none"/>
        <c:crossAx val="297290520"/>
        <c:crosses val="max"/>
        <c:crossBetween val="midCat"/>
      </c:valAx>
      <c:valAx>
        <c:axId val="297290520"/>
        <c:scaling>
          <c:orientation val="maxMin"/>
          <c:max val="40"/>
          <c:min val="0"/>
        </c:scaling>
        <c:delete val="1"/>
        <c:axPos val="r"/>
        <c:numFmt formatCode="General" sourceLinked="1"/>
        <c:majorTickMark val="out"/>
        <c:minorTickMark val="none"/>
        <c:tickLblPos val="none"/>
        <c:crossAx val="29729012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585987261146924E-2"/>
          <c:y val="1.4231505644191103E-2"/>
          <c:w val="0.9140127388535032"/>
          <c:h val="0.98576853674540688"/>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{7AB38D52-6F68-40E8-9AF5-3A3E68408F87}</c15:txfldGUID>
                      <c15:f>Daten_Diagramme!$D$14</c15:f>
                      <c15:dlblFieldTableCache>
                        <c:ptCount val="1"/>
                        <c:pt idx="0">
                          <c:v>-0.4</c:v>
                        </c:pt>
                      </c15:dlblFieldTableCache>
                    </c15:dlblFTEntry>
                  </c15:dlblFieldTable>
                  <c15:showDataLabelsRange val="0"/>
                </c:ext>
                <c:ext xmlns:c16="http://schemas.microsoft.com/office/drawing/2014/chart" uri="{C3380CC4-5D6E-409C-BE32-E72D297353CC}">
                  <c16:uniqueId val="{00000000-7461-4FA0-B4F7-284A16384901}"/>
                </c:ext>
              </c:extLst>
            </c:dLbl>
            <c:dLbl>
              <c:idx val="1"/>
              <c:tx>
                <c:strRef>
                  <c:f>Daten_Diagramme!$D$15</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{7C338430-1812-4F00-BFE5-9C1D39520C52}</c15:txfldGUID>
                      <c15:f>Daten_Diagramme!$D$15</c15:f>
                      <c15:dlblFieldTableCache>
                        <c:ptCount val="1"/>
                        <c:pt idx="0">
                          <c:v>0.3</c:v>
                        </c:pt>
                      </c15:dlblFieldTableCache>
                    </c15:dlblFTEntry>
                  </c15:dlblFieldTable>
                  <c15:showDataLabelsRange val="0"/>
                </c:ext>
                <c:ext xmlns:c16="http://schemas.microsoft.com/office/drawing/2014/chart" uri="{C3380CC4-5D6E-409C-BE32-E72D297353CC}">
                  <c16:uniqueId val="{00000001-7461-4FA0-B4F7-284A16384901}"/>
                </c:ext>
              </c:extLst>
            </c:dLbl>
            <c:dLbl>
              <c:idx val="2"/>
              <c:tx>
                <c:strRef>
                  <c:f>Daten_Diagramme!$D$16</c:f>
                  <c:strCache>
                    <c:ptCount val="1"/>
                    <c:pt idx="0">
                      <c:v>2.9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{A3A282BC-EAE9-4FDB-8EAE-F8F0C8B089E8}</c15:txfldGUID>
                      <c15:f>Daten_Diagramme!$D$16</c15:f>
                      <c15:dlblFieldTableCache>
                        <c:ptCount val="1"/>
                        <c:pt idx="0">
                          <c:v>2.9</c:v>
                        </c:pt>
                      </c15:dlblFieldTableCache>
                    </c15:dlblFTEntry>
                  </c15:dlblFieldTable>
                  <c15:showDataLabelsRange val="0"/>
                </c:ext>
                <c:ext xmlns:c16="http://schemas.microsoft.com/office/drawing/2014/chart" uri="{C3380CC4-5D6E-409C-BE32-E72D297353CC}">
                  <c16:uniqueId val="{00000002-7461-4FA0-B4F7-284A16384901}"/>
                </c:ext>
              </c:extLst>
            </c:dLbl>
            <c:dLbl>
              <c:idx val="3"/>
              <c:tx>
                <c:strRef>
                  <c:f>Daten_Diagramme!$D$17</c:f>
                  <c:strCache>
                    <c:ptCount val="1"/>
                    <c:pt idx="0">
                      <c:v>-2.6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{A57D0C0C-7F72-4F9D-A71E-339B5BD3B31E}</c15:txfldGUID>
                      <c15:f>Daten_Diagramme!$D$17</c15:f>
                      <c15:dlblFieldTableCache>
                        <c:ptCount val="1"/>
                        <c:pt idx="0">
                          <c:v>-2.6</c:v>
                        </c:pt>
                      </c15:dlblFieldTableCache>
                    </c15:dlblFTEntry>
                  </c15:dlblFieldTable>
                  <c15:showDataLabelsRange val="0"/>
                </c:ext>
                <c:ext xmlns:c16="http://schemas.microsoft.com/office/drawing/2014/chart" uri="{C3380CC4-5D6E-409C-BE32-E72D297353CC}">
                  <c16:uniqueId val="{00000003-7461-4FA0-B4F7-284A16384901}"/>
                </c:ext>
              </c:extLst>
            </c:dLbl>
            <c:dLbl>
              <c:idx val="4"/>
              <c:tx>
                <c:strRef>
                  <c:f>Daten_Diagramme!$D$18</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{FF5BCEC7-2E54-4561-A40A-F79A0C29BCA5}</c15:txfldGUID>
                      <c15:f>Daten_Diagramme!$D$18</c15:f>
                      <c15:dlblFieldTableCache>
                        <c:ptCount val="1"/>
                        <c:pt idx="0">
                          <c:v>-0.5</c:v>
                        </c:pt>
                      </c15:dlblFieldTableCache>
                    </c15:dlblFTEntry>
                  </c15:dlblFieldTable>
                  <c15:showDataLabelsRange val="0"/>
                </c:ext>
                <c:ext xmlns:c16="http://schemas.microsoft.com/office/drawing/2014/chart" uri="{C3380CC4-5D6E-409C-BE32-E72D297353CC}">
                  <c16:uniqueId val="{00000004-7461-4FA0-B4F7-284A16384901}"/>
                </c:ext>
              </c:extLst>
            </c:dLbl>
            <c:dLbl>
              <c:idx val="5"/>
              <c:tx>
                <c:strRef>
                  <c:f>Daten_Diagramme!$D$19</c:f>
                  <c:strCache>
                    <c:ptCount val="1"/>
                    <c:pt idx="0">
                      <c:v>-3.1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{BFF1E0A9-85DD-43DA-9883-7E7690174481}</c15:txfldGUID>
                      <c15:f>Daten_Diagramme!$D$19</c15:f>
                      <c15:dlblFieldTableCache>
                        <c:ptCount val="1"/>
                        <c:pt idx="0">
                          <c:v>-3.1</c:v>
                        </c:pt>
                      </c15:dlblFieldTableCache>
                    </c15:dlblFTEntry>
                  </c15:dlblFieldTable>
                  <c15:showDataLabelsRange val="0"/>
                </c:ext>
                <c:ext xmlns:c16="http://schemas.microsoft.com/office/drawing/2014/chart" uri="{C3380CC4-5D6E-409C-BE32-E72D297353CC}">
                  <c16:uniqueId val="{00000005-7461-4FA0-B4F7-284A16384901}"/>
                </c:ext>
              </c:extLst>
            </c:dLbl>
            <c:dLbl>
              <c:idx val="6"/>
              <c:tx>
                <c:strRef>
                  <c:f>Daten_Diagramme!$D$20</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{CE6BA33A-46E2-439D-B8B8-F52DC51403A0}</c15:txfldGUID>
                      <c15:f>Daten_Diagramme!$D$20</c15:f>
                      <c15:dlblFieldTableCache>
                        <c:ptCount val="1"/>
                        <c:pt idx="0">
                          <c:v>-0.5</c:v>
                        </c:pt>
                      </c15:dlblFieldTableCache>
                    </c15:dlblFTEntry>
                  </c15:dlblFieldTable>
                  <c15:showDataLabelsRange val="0"/>
                </c:ext>
                <c:ext xmlns:c16="http://schemas.microsoft.com/office/drawing/2014/chart" uri="{C3380CC4-5D6E-409C-BE32-E72D297353CC}">
                  <c16:uniqueId val="{00000006-7461-4FA0-B4F7-284A16384901}"/>
                </c:ext>
              </c:extLst>
            </c:dLbl>
            <c:dLbl>
              <c:idx val="7"/>
              <c:tx>
                <c:strRef>
                  <c:f>Daten_Diagramme!$D$21</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{5CF3190D-254E-4B03-A0A7-488CF48E7054}</c15:txfldGUID>
                      <c15:f>Daten_Diagramme!$D$21</c15:f>
                      <c15:dlblFieldTableCache>
                        <c:ptCount val="1"/>
                        <c:pt idx="0">
                          <c:v>-1.4</c:v>
                        </c:pt>
                      </c15:dlblFieldTableCache>
                    </c15:dlblFTEntry>
                  </c15:dlblFieldTable>
                  <c15:showDataLabelsRange val="0"/>
                </c:ext>
                <c:ext xmlns:c16="http://schemas.microsoft.com/office/drawing/2014/chart" uri="{C3380CC4-5D6E-409C-BE32-E72D297353CC}">
                  <c16:uniqueId val="{00000007-7461-4FA0-B4F7-284A16384901}"/>
                </c:ext>
              </c:extLst>
            </c:dLbl>
            <c:dLbl>
              <c:idx val="8"/>
              <c:tx>
                <c:strRef>
                  <c:f>Daten_Diagramme!$D$22</c:f>
                  <c:strCache>
                    <c:ptCount val="1"/>
                    <c:pt idx="0">
                      <c:v>-0.2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{D3AA2A4A-DCA4-4E8E-9D2C-8BF4D76096B6}</c15:txfldGUID>
                      <c15:f>Daten_Diagramme!$D$22</c15:f>
                      <c15:dlblFieldTableCache>
                        <c:ptCount val="1"/>
                        <c:pt idx="0">
                          <c:v>-0.2</c:v>
                        </c:pt>
                      </c15:dlblFieldTableCache>
                    </c15:dlblFTEntry>
                  </c15:dlblFieldTable>
                  <c15:showDataLabelsRange val="0"/>
                </c:ext>
                <c:ext xmlns:c16="http://schemas.microsoft.com/office/drawing/2014/chart" uri="{C3380CC4-5D6E-409C-BE32-E72D297353CC}">
                  <c16:uniqueId val="{00000008-7461-4FA0-B4F7-284A16384901}"/>
                </c:ext>
              </c:extLst>
            </c:dLbl>
            <c:dLbl>
              <c:idx val="9"/>
              <c:tx>
                <c:strRef>
                  <c:f>Daten_Diagramme!$D$23</c:f>
                  <c:strCache>
                    <c:ptCount val="1"/>
                    <c:pt idx="0">
                      <c:v>2.8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{EED9193E-91C6-4DF4-8EF1-1DBBCB97954B}</c15:txfldGUID>
                      <c15:f>Daten_Diagramme!$D$23</c15:f>
                      <c15:dlblFieldTableCache>
                        <c:ptCount val="1"/>
                        <c:pt idx="0">
                          <c:v>2.8</c:v>
                        </c:pt>
                      </c15:dlblFieldTableCache>
                    </c15:dlblFTEntry>
                  </c15:dlblFieldTable>
                  <c15:showDataLabelsRange val="0"/>
                </c:ext>
                <c:ext xmlns:c16="http://schemas.microsoft.com/office/drawing/2014/chart" uri="{C3380CC4-5D6E-409C-BE32-E72D297353CC}">
                  <c16:uniqueId val="{00000009-7461-4FA0-B4F7-284A16384901}"/>
                </c:ext>
              </c:extLst>
            </c:dLbl>
            <c:dLbl>
              <c:idx val="10"/>
              <c:tx>
                <c:strRef>
                  <c:f>Daten_Diagramme!$D$24</c:f>
                  <c:strCache>
                    <c:ptCount val="1"/>
                    <c:pt idx="0">
                      <c:v>4.3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{D773D405-5130-44FA-8905-2A6ABE6D4D89}</c15:txfldGUID>
                      <c15:f>Daten_Diagramme!$D$24</c15:f>
                      <c15:dlblFieldTableCache>
                        <c:ptCount val="1"/>
                        <c:pt idx="0">
                          <c:v>4.3</c:v>
                        </c:pt>
                      </c15:dlblFieldTableCache>
                    </c15:dlblFTEntry>
                  </c15:dlblFieldTable>
                  <c15:showDataLabelsRange val="0"/>
                </c:ext>
                <c:ext xmlns:c16="http://schemas.microsoft.com/office/drawing/2014/chart" uri="{C3380CC4-5D6E-409C-BE32-E72D297353CC}">
                  <c16:uniqueId val="{0000000A-7461-4FA0-B4F7-284A16384901}"/>
                </c:ext>
              </c:extLst>
            </c:dLbl>
            <c:dLbl>
              <c:idx val="11"/>
              <c:tx>
                <c:strRef>
                  <c:f>Daten_Diagramme!$D$25</c:f>
                  <c:strCache>
                    <c:ptCount val="1"/>
                    <c:pt idx="0">
                      <c:v>-4.0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{F11CE3C1-D57F-4084-9902-666A58764845}</c15:txfldGUID>
                      <c15:f>Daten_Diagramme!$D$25</c15:f>
                      <c15:dlblFieldTableCache>
                        <c:ptCount val="1"/>
                        <c:pt idx="0">
                          <c:v>-4.0</c:v>
                        </c:pt>
                      </c15:dlblFieldTableCache>
                    </c15:dlblFTEntry>
                  </c15:dlblFieldTable>
                  <c15:showDataLabelsRange val="0"/>
                </c:ext>
                <c:ext xmlns:c16="http://schemas.microsoft.com/office/drawing/2014/chart" uri="{C3380CC4-5D6E-409C-BE32-E72D297353CC}">
                  <c16:uniqueId val="{0000000B-7461-4FA0-B4F7-284A16384901}"/>
                </c:ext>
              </c:extLst>
            </c:dLbl>
            <c:dLbl>
              <c:idx val="12"/>
              <c:tx>
                <c:strRef>
                  <c:f>Daten_Diagramme!$D$26</c:f>
                  <c:strCache>
                    <c:ptCount val="1"/>
                    <c:pt idx="0">
                      <c:v>1.1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{8440F7A1-70CB-4874-892A-56582D1F934F}</c15:txfldGUID>
                      <c15:f>Daten_Diagramme!$D$26</c15:f>
                      <c15:dlblFieldTableCache>
                        <c:ptCount val="1"/>
                        <c:pt idx="0">
                          <c:v>1.1</c:v>
                        </c:pt>
                      </c15:dlblFieldTableCache>
                    </c15:dlblFTEntry>
                  </c15:dlblFieldTable>
                  <c15:showDataLabelsRange val="0"/>
                </c:ext>
                <c:ext xmlns:c16="http://schemas.microsoft.com/office/drawing/2014/chart" uri="{C3380CC4-5D6E-409C-BE32-E72D297353CC}">
                  <c16:uniqueId val="{0000000C-7461-4FA0-B4F7-284A16384901}"/>
                </c:ext>
              </c:extLst>
            </c:dLbl>
            <c:dLbl>
              <c:idx val="13"/>
              <c:tx>
                <c:strRef>
                  <c:f>Daten_Diagramme!$D$27</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{626FFFD4-1CAE-403F-BBEC-D49D7BCA08AE}</c15:txfldGUID>
                      <c15:f>Daten_Diagramme!$D$27</c15:f>
                      <c15:dlblFieldTableCache>
                        <c:ptCount val="1"/>
                        <c:pt idx="0">
                          <c:v>1.0</c:v>
                        </c:pt>
                      </c15:dlblFieldTableCache>
                    </c15:dlblFTEntry>
                  </c15:dlblFieldTable>
                  <c15:showDataLabelsRange val="0"/>
                </c:ext>
                <c:ext xmlns:c16="http://schemas.microsoft.com/office/drawing/2014/chart" uri="{C3380CC4-5D6E-409C-BE32-E72D297353CC}">
                  <c16:uniqueId val="{0000000D-7461-4FA0-B4F7-284A16384901}"/>
                </c:ext>
              </c:extLst>
            </c:dLbl>
            <c:dLbl>
              <c:idx val="14"/>
              <c:tx>
                <c:strRef>
                  <c:f>Daten_Diagramme!$D$28</c:f>
                  <c:strCache>
                    <c:ptCount val="1"/>
                    <c:pt idx="0">
                      <c:v>1.9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{4A0A121B-D3D8-4E91-B802-F441A4DD4835}</c15:txfldGUID>
                      <c15:f>Daten_Diagramme!$D$28</c15:f>
                      <c15:dlblFieldTableCache>
                        <c:ptCount val="1"/>
                        <c:pt idx="0">
                          <c:v>1.9</c:v>
                        </c:pt>
                      </c15:dlblFieldTableCache>
                    </c15:dlblFTEntry>
                  </c15:dlblFieldTable>
                  <c15:showDataLabelsRange val="0"/>
                </c:ext>
                <c:ext xmlns:c16="http://schemas.microsoft.com/office/drawing/2014/chart" uri="{C3380CC4-5D6E-409C-BE32-E72D297353CC}">
                  <c16:uniqueId val="{0000000E-7461-4FA0-B4F7-284A16384901}"/>
                </c:ext>
              </c:extLst>
            </c:dLbl>
            <c:dLbl>
              <c:idx val="15"/>
              <c:tx>
                <c:strRef>
                  <c:f>Daten_Diagramme!$D$29</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{C604D4ED-AF3D-40D9-BBE8-3D5979471AC9}</c15:txfldGUID>
                      <c15:f>Daten_Diagramme!$D$29</c15:f>
                      <c15:dlblFieldTableCache>
                        <c:ptCount val="1"/>
                        <c:pt idx="0">
                          <c:v>0.7</c:v>
                        </c:pt>
                      </c15:dlblFieldTableCache>
                    </c15:dlblFTEntry>
                  </c15:dlblFieldTable>
                  <c15:showDataLabelsRange val="0"/>
                </c:ext>
                <c:ext xmlns:c16="http://schemas.microsoft.com/office/drawing/2014/chart" uri="{C3380CC4-5D6E-409C-BE32-E72D297353CC}">
                  <c16:uniqueId val="{0000000F-7461-4FA0-B4F7-284A16384901}"/>
                </c:ext>
              </c:extLst>
            </c:dLbl>
            <c:dLbl>
              <c:idx val="16"/>
              <c:tx>
                <c:strRef>
                  <c:f>Daten_Diagramme!$D$30</c:f>
                  <c:strCache>
                    <c:ptCount val="1"/>
                    <c:pt idx="0">
                      <c:v>5.0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{337A7752-6F83-46DF-9896-B631E6B84C65}</c15:txfldGUID>
                      <c15:f>Daten_Diagramme!$D$30</c15:f>
                      <c15:dlblFieldTableCache>
                        <c:ptCount val="1"/>
                        <c:pt idx="0">
                          <c:v>5.0</c:v>
                        </c:pt>
                      </c15:dlblFieldTableCache>
                    </c15:dlblFTEntry>
                  </c15:dlblFieldTable>
                  <c15:showDataLabelsRange val="0"/>
                </c:ext>
                <c:ext xmlns:c16="http://schemas.microsoft.com/office/drawing/2014/chart" uri="{C3380CC4-5D6E-409C-BE32-E72D297353CC}">
                  <c16:uniqueId val="{00000010-7461-4FA0-B4F7-284A16384901}"/>
                </c:ext>
              </c:extLst>
            </c:dLbl>
            <c:dLbl>
              <c:idx val="17"/>
              <c:tx>
                <c:strRef>
                  <c:f>Daten_Diagramme!$D$31</c:f>
                  <c:strCache>
                    <c:ptCount val="1"/>
                    <c:pt idx="0">
                      <c:v>4.0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{A71614D3-DC5C-4CC5-8A6B-7B37FCB74BF9}</c15:txfldGUID>
                      <c15:f>Daten_Diagramme!$D$31</c15:f>
                      <c15:dlblFieldTableCache>
                        <c:ptCount val="1"/>
                        <c:pt idx="0">
                          <c:v>4.0</c:v>
                        </c:pt>
                      </c15:dlblFieldTableCache>
                    </c15:dlblFTEntry>
                  </c15:dlblFieldTable>
                  <c15:showDataLabelsRange val="0"/>
                </c:ext>
                <c:ext xmlns:c16="http://schemas.microsoft.com/office/drawing/2014/chart" uri="{C3380CC4-5D6E-409C-BE32-E72D297353CC}">
                  <c16:uniqueId val="{00000011-7461-4FA0-B4F7-284A16384901}"/>
                </c:ext>
              </c:extLst>
            </c:dLbl>
            <c:dLbl>
              <c:idx val="18"/>
              <c:tx>
                <c:strRef>
                  <c:f>Daten_Diagramme!$D$32</c:f>
                  <c:strCache>
                    <c:ptCount val="1"/>
                    <c:pt idx="0">
                      <c:v>1.5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{A2E4748D-936F-4F3C-9264-F4970180C6EB}</c15:txfldGUID>
                      <c15:f>Daten_Diagramme!$D$32</c15:f>
                      <c15:dlblFieldTableCache>
                        <c:ptCount val="1"/>
                        <c:pt idx="0">
                          <c:v>1.5</c:v>
                        </c:pt>
                      </c15:dlblFieldTableCache>
                    </c15:dlblFTEntry>
                  </c15:dlblFieldTable>
                  <c15:showDataLabelsRange val="0"/>
                </c:ext>
                <c:ext xmlns:c16="http://schemas.microsoft.com/office/drawing/2014/chart" uri="{C3380CC4-5D6E-409C-BE32-E72D297353CC}">
                  <c16:uniqueId val="{00000012-7461-4FA0-B4F7-284A16384901}"/>
                </c:ext>
              </c:extLst>
            </c:dLbl>
            <c:dLbl>
              <c:idx val="19"/>
              <c:tx>
                <c:strRef>
                  <c:f>Daten_Diagramme!$D$33</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{920C2F0F-C4DB-4024-BA95-B76C3C227908}</c15:txfldGUID>
                      <c15:f>Daten_Diagramme!$D$33</c15:f>
                      <c15:dlblFieldTableCache>
                        <c:ptCount val="1"/>
                        <c:pt idx="0">
                          <c:v>-1.0</c:v>
                        </c:pt>
                      </c15:dlblFieldTableCache>
                    </c15:dlblFTEntry>
                  </c15:dlblFieldTable>
                  <c15:showDataLabelsRange val="0"/>
                </c:ext>
                <c:ext xmlns:c16="http://schemas.microsoft.com/office/drawing/2014/chart" uri="{C3380CC4-5D6E-409C-BE32-E72D297353CC}">
                  <c16:uniqueId val="{00000013-7461-4FA0-B4F7-284A16384901}"/>
                </c:ext>
              </c:extLst>
            </c:dLbl>
            <c:dLbl>
              <c:idx val="20"/>
              <c:tx>
                <c:strRef>
                  <c:f>Daten_Diagramme!$D$34</c:f>
                  <c:strCache>
                    <c:ptCount val="1"/>
                    <c:pt idx="0">
                      <c:v>2.7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{57B47B9E-81C2-49A7-9C77-077A3E601AD8}</c15:txfldGUID>
                      <c15:f>Daten_Diagramme!$D$34</c15:f>
                      <c15:dlblFieldTableCache>
                        <c:ptCount val="1"/>
                        <c:pt idx="0">
                          <c:v>2.7</c:v>
                        </c:pt>
                      </c15:dlblFieldTableCache>
                    </c15:dlblFTEntry>
                  </c15:dlblFieldTable>
                  <c15:showDataLabelsRange val="0"/>
                </c:ext>
                <c:ext xmlns:c16="http://schemas.microsoft.com/office/drawing/2014/chart" uri="{C3380CC4-5D6E-409C-BE32-E72D297353CC}">
                  <c16:uniqueId val="{00000014-7461-4FA0-B4F7-284A16384901}"/>
                </c:ext>
              </c:extLst>
            </c:dLbl>
            <c:dLbl>
              <c:idx val="21"/>
              <c:tx>
                <c:strRef>
                  <c:f>Daten_Diagramme!$D$35</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{01031AD5-C7CD-472E-B924-DAC6CF6C3B75}</c15:txfldGUID>
                      <c15:f>Daten_Diagramme!$D$35</c15:f>
                      <c15:dlblFieldTableCache>
                        <c:ptCount val="1"/>
                        <c:pt idx="0">
                          <c:v>0.1</c:v>
                        </c:pt>
                      </c15:dlblFieldTableCache>
                    </c15:dlblFTEntry>
                  </c15:dlblFieldTable>
                  <c15:showDataLabelsRange val="0"/>
                </c:ext>
                <c:ext xmlns:c16="http://schemas.microsoft.com/office/drawing/2014/chart" uri="{C3380CC4-5D6E-409C-BE32-E72D297353CC}">
                  <c16:uniqueId val="{00000015-7461-4FA0-B4F7-284A16384901}"/>
                </c:ext>
              </c:extLst>
            </c:dLbl>
            <c:dLbl>
              <c:idx val="22"/>
              <c:tx>
                <c:strRef>
                  <c:f>Daten_Diagramme!$D$36</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{B643E9DA-4098-40AE-8755-1A4C37796AF6}</c15:txfldGUID>
                      <c15:f>Daten_Diagramme!$D$36</c15:f>
                      <c15:dlblFieldTableCache>
                        <c:ptCount val="1"/>
                        <c:pt idx="0">
                          <c:v>*</c:v>
                        </c:pt>
                      </c15:dlblFieldTableCache>
                    </c15:dlblFTEntry>
                  </c15:dlblFieldTable>
                  <c15:showDataLabelsRange val="0"/>
                </c:ext>
                <c:ext xmlns:c16="http://schemas.microsoft.com/office/drawing/2014/chart" uri="{C3380CC4-5D6E-409C-BE32-E72D297353CC}">
                  <c16:uniqueId val="{00000016-7461-4FA0-B4F7-284A16384901}"/>
                </c:ext>
              </c:extLst>
            </c:dLbl>
            <c:dLbl>
              <c:idx val="23"/>
              <c:tx>
                <c:strRef>
                  <c:f>Daten_Diagramme!$D$37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{6A9564A4-FB5B-4916-B662-FDCDBDEEEAD1}</c15:txfldGUID>
                      <c15:f>Daten_Diagramme!$D$37</c15:f>
                      <c15:dlblFieldTableCache>
                        <c:ptCount val="1"/>
                        <c:pt idx="0">
                          <c:v>0.0</c:v>
                        </c:pt>
                      </c15:dlblFieldTableCache>
                    </c15:dlblFTEntry>
                  </c15:dlblFieldTable>
                  <c15:showDataLabelsRange val="0"/>
                </c:ext>
                <c:ext xmlns:c16="http://schemas.microsoft.com/office/drawing/2014/chart" uri="{C3380CC4-5D6E-409C-BE32-E72D297353CC}">
                  <c16:uniqueId val="{00000017-7461-4FA0-B4F7-284A16384901}"/>
                </c:ext>
              </c:extLst>
            </c:dLbl>
            <c:dLbl>
              <c:idx val="24"/>
              <c:layout>
                <c:manualLayout>
                  <c:x val="4.7769028871392123E-3"/>
                  <c:y val="-4.6876052205785108E-5"/>
                </c:manualLayout>
              </c:layout>
              <c:tx>
                <c:strRef>
                  <c:f>Daten_Diagramme!$D$38</c:f>
                  <c:strCache>
                    <c:ptCount val="1"/>
                    <c:pt idx="0">
                      <c:v>0.3</c:v>
                    </c:pt>
                  </c:strCache>
                </c:strRef>
              </c:tx>
              <c:dLblPos val="outEnd"/>
              <c:showLegendKey val="0"/>
              <c:showVal val="0"/>
              <c:showCatName val="0"/>
              <c:showSerName val="0"/>
              <c:showPercent val="0"/>
              <c:showBubbleSize val="0"/>
              <c:extLst>
                <c:ext xmlns:c15="http://schemas.microsoft.com/office/drawing/2012/chart" uri="{CE6537A1-D6FC-4f65-9D91-7224C49458BB}">
                  <c15:dlblFieldTable>
                    <c15:dlblFTEntry>
                      <c15:txfldGUID>{F8D08FFB-63F4-4920-837E-6B230877A18D}</c15:txfldGUID>
                      <c15:f>Daten_Diagramme!$D$38</c15:f>
                      <c15:dlblFieldTableCache>
                        <c:ptCount val="1"/>
                        <c:pt idx="0">
                          <c:v>0.3</c:v>
                        </c:pt>
                      </c15:dlblFieldTableCache>
                    </c15:dlblFTEntry>
                  </c15:dlblFieldTable>
                  <c15:showDataLabelsRange val="0"/>
                </c:ext>
                <c:ext xmlns:c16="http://schemas.microsoft.com/office/drawing/2014/chart" uri="{C3380CC4-5D6E-409C-BE32-E72D297353CC}">
                  <c16:uniqueId val="{00000018-7461-4FA0-B4F7-284A16384901}"/>
                </c:ext>
              </c:extLst>
            </c:dLbl>
            <c:dLbl>
              <c:idx val="25"/>
              <c:tx>
                <c:strRef>
                  <c:f>Daten_Diagramme!$D$39</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{0DEF7179-EA90-4B74-99FA-81DCAF929BB1}</c15:txfldGUID>
                      <c15:f>Daten_Diagramme!$D$39</c15:f>
                      <c15:dlblFieldTableCache>
                        <c:ptCount val="1"/>
                        <c:pt idx="0">
                          <c:v>-2.3</c:v>
                        </c:pt>
                      </c15:dlblFieldTableCache>
                    </c15:dlblFTEntry>
                  </c15:dlblFieldTable>
                  <c15:showDataLabelsRange val="0"/>
                </c:ext>
                <c:ext xmlns:c16="http://schemas.microsoft.com/office/drawing/2014/chart" uri="{C3380CC4-5D6E-409C-BE32-E72D297353CC}">
                  <c16:uniqueId val="{00000019-7461-4FA0-B4F7-284A16384901}"/>
                </c:ext>
              </c:extLst>
            </c:dLbl>
            <c:dLbl>
              <c:idx val="26"/>
              <c:tx>
                <c:strRef>
                  <c:f>Daten_Diagramme!$D$40</c:f>
                  <c:strCache>
                    <c:ptCount val="1"/>
                    <c:pt idx="0">
                      <c:v>1.2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{708FB951-D3B2-4EA4-B574-6EAE58EEF262}</c15:txfldGUID>
                      <c15:f>Daten_Diagramme!$D$40</c15:f>
                      <c15:dlblFieldTableCache>
                        <c:ptCount val="1"/>
                        <c:pt idx="0">
                          <c:v>1.2</c:v>
                        </c:pt>
                      </c15:dlblFieldTableCache>
                    </c15:dlblFTEntry>
                  </c15:dlblFieldTable>
                  <c15:showDataLabelsRange val="0"/>
                </c:ext>
                <c:ext xmlns:c16="http://schemas.microsoft.com/office/drawing/2014/chart" uri="{C3380CC4-5D6E-409C-BE32-E72D297353CC}">
                  <c16:uniqueId val="{0000001A-7461-4FA0-B4F7-284A16384901}"/>
                </c:ext>
              </c:extLst>
            </c:dLbl>
            <c:dLbl>
              <c:idx val="27"/>
              <c:tx>
                <c:strRef>
                  <c:f>Daten_Diagramme!$D$42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{8D11CB37-5773-4255-A8AF-4F675127EDC2}</c15:txfldGUID>
                      <c15:f>Daten_Diagramme!$D$42</c15:f>
                      <c15:dlblFieldTableCache>
                        <c:ptCount val="1"/>
                        <c:pt idx="0">
                          <c:v>#REF!</c:v>
                        </c:pt>
                      </c15:dlblFieldTableCache>
                    </c15:dlblFTEntry>
                  </c15:dlblFieldTable>
                  <c15:showDataLabelsRange val="0"/>
                </c:ext>
                <c:ext xmlns:c16="http://schemas.microsoft.com/office/drawing/2014/chart" uri="{C3380CC4-5D6E-409C-BE32-E72D297353CC}">
                  <c16:uniqueId val="{0000001B-7461-4FA0-B4F7-284A16384901}"/>
                </c:ext>
              </c:extLst>
            </c:dLbl>
            <c:dLbl>
              <c:idx val="28"/>
              <c:tx>
                <c:strRef>
                  <c:f>Daten_Diagramme!$D$43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{AC63E99B-3DCD-4E96-AF3B-DEE82A6C5E40}</c15:txfldGUID>
                      <c15:f>Daten_Diagramme!$D$43</c15:f>
                      <c15:dlblFieldTableCache>
                        <c:ptCount val="1"/>
                        <c:pt idx="0">
                          <c:v>#REF!</c:v>
                        </c:pt>
                      </c15:dlblFieldTableCache>
                    </c15:dlblFTEntry>
                  </c15:dlblFieldTable>
                  <c15:showDataLabelsRange val="0"/>
                </c:ext>
                <c:ext xmlns:c16="http://schemas.microsoft.com/office/drawing/2014/chart" uri="{C3380CC4-5D6E-409C-BE32-E72D297353CC}">
                  <c16:uniqueId val="{0000001C-7461-4FA0-B4F7-284A16384901}"/>
                </c:ext>
              </c:extLst>
            </c:dLbl>
            <c:dLbl>
              <c:idx val="29"/>
              <c:tx>
                <c:strRef>
                  <c:f>Daten_Diagramme!$D$44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{7A32DF18-B77E-4AF9-9CF6-EE16A7972A89}</c15:txfldGUID>
                      <c15:f>Daten_Diagramme!$D$44</c15:f>
                      <c15:dlblFieldTableCache>
                        <c:ptCount val="1"/>
                        <c:pt idx="0">
                          <c:v>#REF!</c:v>
                        </c:pt>
                      </c15:dlblFieldTableCache>
                    </c15:dlblFTEntry>
                  </c15:dlblFieldTable>
                  <c15:showDataLabelsRange val="0"/>
                </c:ext>
                <c:ext xmlns:c16="http://schemas.microsoft.com/office/drawing/2014/chart" uri="{C3380CC4-5D6E-409C-BE32-E72D297353CC}">
                  <c16:uniqueId val="{0000001D-7461-4FA0-B4F7-284A16384901}"/>
                </c:ext>
              </c:extLst>
            </c:dLbl>
            <c:dLbl>
              <c:idx val="30"/>
              <c:tx>
                <c:strRef>
                  <c:f>Daten_Diagramme!$D$45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{2352B307-0B06-46D4-9047-9612C3027009}</c15:txfldGUID>
                      <c15:f>Daten_Diagramme!$D$45</c15:f>
                      <c15:dlblFieldTableCache>
                        <c:ptCount val="1"/>
                        <c:pt idx="0">
                          <c:v>#REF!</c:v>
                        </c:pt>
                      </c15:dlblFieldTableCache>
                    </c15:dlblFTEntry>
                  </c15:dlblFieldTable>
                  <c15:showDataLabelsRange val="0"/>
                </c:ext>
                <c:ext xmlns:c16="http://schemas.microsoft.com/office/drawing/2014/chart" uri="{C3380CC4-5D6E-409C-BE32-E72D297353CC}">
                  <c16:uniqueId val="{0000001E-7461-4FA0-B4F7-284A16384901}"/>
                </c:ext>
              </c:extLst>
            </c:dLbl>
            <c:dLbl>
              <c:idx val="31"/>
              <c:tx>
                <c:strRef>
                  <c:f>Daten_Diagramme!$D$46</c:f>
                  <c:strCache>
                    <c:ptCount val="1"/>
                    <c:pt idx="0">
                      <c:v>1.2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{9C7DD74C-6BE7-4E87-A3D5-097175ABAE7E}</c15:txfldGUID>
                      <c15:f>Daten_Diagramme!$D$46</c15:f>
                      <c15:dlblFieldTableCache>
                        <c:ptCount val="1"/>
                        <c:pt idx="0">
                          <c:v>1.2</c:v>
                        </c:pt>
                      </c15:dlblFieldTableCache>
                    </c15:dlblFTEntry>
                  </c15:dlblFieldTable>
                  <c15:showDataLabelsRange val="0"/>
                </c:ext>
                <c:ext xmlns:c16="http://schemas.microsoft.com/office/drawing/2014/chart" uri="{C3380CC4-5D6E-409C-BE32-E72D297353CC}">
                  <c16:uniqueId val="{0000001F-7461-4FA0-B4F7-284A16384901}"/>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Daten_Diagramme!$B$14:$B$40</c:f>
              <c:numCache>
                <c:formatCode>#,#00</c:formatCode>
                <c:ptCount val="27"/>
                <c:pt idx="0">
                  <c:v>-0.38518814757126246</c:v>
                </c:pt>
                <c:pt idx="1">
                  <c:v>0.27586206896551724</c:v>
                </c:pt>
                <c:pt idx="2">
                  <c:v>2.8571428571428572</c:v>
                </c:pt>
                <c:pt idx="3">
                  <c:v>-2.6326264497975429</c:v>
                </c:pt>
                <c:pt idx="4">
                  <c:v>-0.46361880231809399</c:v>
                </c:pt>
                <c:pt idx="5">
                  <c:v>-3.1424888919038088</c:v>
                </c:pt>
                <c:pt idx="6">
                  <c:v>-0.47354670150228606</c:v>
                </c:pt>
                <c:pt idx="7">
                  <c:v>-1.4187773757379547</c:v>
                </c:pt>
                <c:pt idx="8">
                  <c:v>-0.19279320633463393</c:v>
                </c:pt>
                <c:pt idx="9">
                  <c:v>2.7649769585253456</c:v>
                </c:pt>
                <c:pt idx="10">
                  <c:v>4.338214976512849</c:v>
                </c:pt>
                <c:pt idx="11">
                  <c:v>-4.0237055520898313</c:v>
                </c:pt>
                <c:pt idx="12">
                  <c:v>1.0938017898574743</c:v>
                </c:pt>
                <c:pt idx="13">
                  <c:v>0.95312196070803346</c:v>
                </c:pt>
                <c:pt idx="14">
                  <c:v>1.9400588707519402</c:v>
                </c:pt>
                <c:pt idx="15">
                  <c:v>0.7303370786516854</c:v>
                </c:pt>
                <c:pt idx="16">
                  <c:v>4.9671977507029057</c:v>
                </c:pt>
                <c:pt idx="17">
                  <c:v>4.0478956304172993</c:v>
                </c:pt>
                <c:pt idx="18">
                  <c:v>1.541882876204596</c:v>
                </c:pt>
                <c:pt idx="19">
                  <c:v>-0.96958647551172616</c:v>
                </c:pt>
                <c:pt idx="20">
                  <c:v>2.7399481193255513</c:v>
                </c:pt>
                <c:pt idx="21">
                  <c:v>0.10240655401945725</c:v>
                </c:pt>
                <c:pt idx="22">
                  <c:v>0</c:v>
                </c:pt>
                <c:pt idx="24">
                  <c:v>0.27586206896551724</c:v>
                </c:pt>
                <c:pt idx="25">
                  <c:v>-2.3104533785588997</c:v>
                </c:pt>
                <c:pt idx="26">
                  <c:v>1.2148455286128093</c:v>
                </c:pt>
              </c:numCache>
            </c:numRef>
          </c:val>
          <c:extLst>
            <c:ext xmlns:c16="http://schemas.microsoft.com/office/drawing/2014/chart" uri="{C3380CC4-5D6E-409C-BE32-E72D297353CC}">
              <c16:uniqueId val="{00000020-7461-4FA0-B4F7-284A16384901}"/>
            </c:ext>
          </c:extLst>
        </c:ser>
        <c:ser>
          <c:idx val="1"/>
          <c:order val="1"/>
          <c:spPr>
            <a:noFill/>
            <a:ln w="25400">
              <a:noFill/>
            </a:ln>
          </c:spPr>
          <c:invertIfNegative val="0"/>
          <c:dLbls>
            <c:dLbl>
              <c:idx val="0"/>
              <c:tx>
                <c:strRef>
                  <c:f>Daten_Diagramme!$F$14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{3658E802-0F18-4729-B532-4A1DF95BB9B1}</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7461-4FA0-B4F7-284A16384901}"/>
                </c:ext>
              </c:extLst>
            </c:dLbl>
            <c:dLbl>
              <c:idx val="1"/>
              <c:tx>
                <c:strRef>
                  <c:f>Daten_Diagramme!$F$15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{D723FA00-6875-4C05-874F-E85E46462B66}</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7461-4FA0-B4F7-284A16384901}"/>
                </c:ext>
              </c:extLst>
            </c:dLbl>
            <c:dLbl>
              <c:idx val="2"/>
              <c:tx>
                <c:strRef>
                  <c:f>Daten_Diagramme!$F$16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{408B78B8-A7FB-45CC-A722-6A47568B3D68}</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7461-4FA0-B4F7-284A16384901}"/>
                </c:ext>
              </c:extLst>
            </c:dLbl>
            <c:dLbl>
              <c:idx val="3"/>
              <c:tx>
                <c:strRef>
                  <c:f>Daten_Diagramme!$F$17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{04565033-8DB6-496B-827A-7845AA99A72E}</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7461-4FA0-B4F7-284A16384901}"/>
                </c:ext>
              </c:extLst>
            </c:dLbl>
            <c:dLbl>
              <c:idx val="4"/>
              <c:tx>
                <c:strRef>
                  <c:f>Daten_Diagramme!$F$18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{8D7608D4-3F7D-41E2-AF62-CC5BBE8D1889}</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7461-4FA0-B4F7-284A16384901}"/>
                </c:ext>
              </c:extLst>
            </c:dLbl>
            <c:dLbl>
              <c:idx val="5"/>
              <c:tx>
                <c:strRef>
                  <c:f>Daten_Diagramme!$F$19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{1F15DC33-4F56-4B7E-8C35-40C62DEE9370}</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7461-4FA0-B4F7-284A16384901}"/>
                </c:ext>
              </c:extLst>
            </c:dLbl>
            <c:dLbl>
              <c:idx val="6"/>
              <c:tx>
                <c:strRef>
                  <c:f>Daten_Diagramme!$F$20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{8848E954-651B-4F09-8DE9-F2C72EE2DF40}</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7461-4FA0-B4F7-284A16384901}"/>
                </c:ext>
              </c:extLst>
            </c:dLbl>
            <c:dLbl>
              <c:idx val="7"/>
              <c:tx>
                <c:strRef>
                  <c:f>Daten_Diagramme!$F$21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{14CE6E10-C9BC-487C-801C-EE8060DBB504}</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7461-4FA0-B4F7-284A16384901}"/>
                </c:ext>
              </c:extLst>
            </c:dLbl>
            <c:dLbl>
              <c:idx val="8"/>
              <c:tx>
                <c:strRef>
                  <c:f>Daten_Diagramme!$F$22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{3C8508C1-9FA5-41A4-A097-7862706C349F}</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7461-4FA0-B4F7-284A16384901}"/>
                </c:ext>
              </c:extLst>
            </c:dLbl>
            <c:dLbl>
              <c:idx val="9"/>
              <c:tx>
                <c:strRef>
                  <c:f>Daten_Diagramme!$F$23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{1C7987A2-113D-4D46-8AFA-5D5A1615457B}</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7461-4FA0-B4F7-284A16384901}"/>
                </c:ext>
              </c:extLst>
            </c:dLbl>
            <c:dLbl>
              <c:idx val="10"/>
              <c:tx>
                <c:strRef>
                  <c:f>Daten_Diagramme!$F$24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{E9A15D3E-7186-4526-9042-01A96ACBBCBD}</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7461-4FA0-B4F7-284A16384901}"/>
                </c:ext>
              </c:extLst>
            </c:dLbl>
            <c:dLbl>
              <c:idx val="11"/>
              <c:tx>
                <c:strRef>
                  <c:f>Daten_Diagramme!$F$25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{87DFFA13-6BC0-458B-8C93-722E96E6E15E}</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7461-4FA0-B4F7-284A16384901}"/>
                </c:ext>
              </c:extLst>
            </c:dLbl>
            <c:dLbl>
              <c:idx val="12"/>
              <c:tx>
                <c:strRef>
                  <c:f>Daten_Diagramme!$F$26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{ED5F3FEF-9020-4315-A1E5-521B8EFAADDF}</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7461-4FA0-B4F7-284A16384901}"/>
                </c:ext>
              </c:extLst>
            </c:dLbl>
            <c:dLbl>
              <c:idx val="13"/>
              <c:tx>
                <c:strRef>
                  <c:f>Daten_Diagramme!$F$27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{56C9491A-DFD0-489A-9337-94E3E71A8FA4}</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7461-4FA0-B4F7-284A16384901}"/>
                </c:ext>
              </c:extLst>
            </c:dLbl>
            <c:dLbl>
              <c:idx val="14"/>
              <c:tx>
                <c:strRef>
                  <c:f>Daten_Diagramme!$F$28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{36261C15-1A60-4D3D-9064-7B9FEDBDFACE}</c15:txfldGUID>
                      <c15:f>Daten_Diagramme!$F$28</c15:f>
                      <c15:dlblFieldTableCache>
                        <c:ptCount val="1"/>
                      </c15:dlblFieldTableCache>
                    </c15:dlblFTEntry>
                  </c15:dlblFieldTable>
                  <c15:showDataLabelsRange val="0"/>
                </c:ext>
                <c:ext xmlns:c16="http://schemas.microsoft.com/office/drawing/2014/chart" uri="{C3380CC4-5D6E-409C-BE32-E72D297353CC}">
                  <c16:uniqueId val="{0000002F-7461-4FA0-B4F7-284A16384901}"/>
                </c:ext>
              </c:extLst>
            </c:dLbl>
            <c:dLbl>
              <c:idx val="15"/>
              <c:tx>
                <c:strRef>
                  <c:f>Daten_Diagramme!$F$29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{C89B91E1-0987-4468-BAEC-71A55151ABD4}</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30-7461-4FA0-B4F7-284A16384901}"/>
                </c:ext>
              </c:extLst>
            </c:dLbl>
            <c:dLbl>
              <c:idx val="16"/>
              <c:tx>
                <c:strRef>
                  <c:f>Daten_Diagramme!$F$30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{F9D2517C-D7EC-4406-99E0-B98384FC6FA9}</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1-7461-4FA0-B4F7-284A16384901}"/>
                </c:ext>
              </c:extLst>
            </c:dLbl>
            <c:dLbl>
              <c:idx val="17"/>
              <c:tx>
                <c:strRef>
                  <c:f>Daten_Diagramme!$F$31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{CB6DD76A-744D-497B-AD37-E6E5E75D53F6}</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2-7461-4FA0-B4F7-284A16384901}"/>
                </c:ext>
              </c:extLst>
            </c:dLbl>
            <c:dLbl>
              <c:idx val="18"/>
              <c:tx>
                <c:strRef>
                  <c:f>Daten_Diagramme!$F$32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{4CB1EC6E-C451-4169-B28A-3E16113017FE}</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3-7461-4FA0-B4F7-284A16384901}"/>
                </c:ext>
              </c:extLst>
            </c:dLbl>
            <c:dLbl>
              <c:idx val="19"/>
              <c:tx>
                <c:strRef>
                  <c:f>Daten_Diagramme!$F$33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{99D83540-CB5A-42B1-9756-00BACE814E0E}</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4-7461-4FA0-B4F7-284A16384901}"/>
                </c:ext>
              </c:extLst>
            </c:dLbl>
            <c:dLbl>
              <c:idx val="20"/>
              <c:tx>
                <c:strRef>
                  <c:f>Daten_Diagramme!$F$34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{7DA30BC9-EDE4-4F7F-957F-5EFDFEEEE5A9}</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5-7461-4FA0-B4F7-284A16384901}"/>
                </c:ext>
              </c:extLst>
            </c:dLbl>
            <c:dLbl>
              <c:idx val="21"/>
              <c:tx>
                <c:strRef>
                  <c:f>Daten_Diagramme!$F$35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{24802C6F-46E7-47ED-A1AF-EF7572CFC55F}</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6-7461-4FA0-B4F7-284A16384901}"/>
                </c:ext>
              </c:extLst>
            </c:dLbl>
            <c:dLbl>
              <c:idx val="22"/>
              <c:tx>
                <c:strRef>
                  <c:f>Daten_Diagramme!$F$36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{A1C5CCB9-0E5A-4B2A-ACE9-955488BA01B5}</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7-7461-4FA0-B4F7-284A16384901}"/>
                </c:ext>
              </c:extLst>
            </c:dLbl>
            <c:dLbl>
              <c:idx val="23"/>
              <c:tx>
                <c:strRef>
                  <c:f>Daten_Diagramme!$F$38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{EE8415BE-FC50-4353-A829-D4151D97EB99}</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7461-4FA0-B4F7-284A16384901}"/>
                </c:ext>
              </c:extLst>
            </c:dLbl>
            <c:dLbl>
              <c:idx val="24"/>
              <c:tx>
                <c:strRef>
                  <c:f>Daten_Diagramme!$F$39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{F51E92B5-0872-4EFB-BC26-8534AB2FFACF}</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7461-4FA0-B4F7-284A16384901}"/>
                </c:ext>
              </c:extLst>
            </c:dLbl>
            <c:dLbl>
              <c:idx val="25"/>
              <c:tx>
                <c:strRef>
                  <c:f>Daten_Diagramme!$F$40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{02DF39C0-A902-440B-A4CE-7B9416C896E3}</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7461-4FA0-B4F7-284A16384901}"/>
                </c:ext>
              </c:extLst>
            </c:dLbl>
            <c:dLbl>
              <c:idx val="26"/>
              <c:tx>
                <c:strRef>
                  <c:f>Daten_Diagramme!$F$41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{1CEFF079-0BB6-459F-B1A3-517C48D255DB}</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7461-4FA0-B4F7-284A16384901}"/>
                </c:ext>
              </c:extLst>
            </c:dLbl>
            <c:dLbl>
              <c:idx val="27"/>
              <c:tx>
                <c:strRef>
                  <c:f>Daten_Diagramme!$F$42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{92056220-B918-485A-82B6-A0B715330579}</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7461-4FA0-B4F7-284A16384901}"/>
                </c:ext>
              </c:extLst>
            </c:dLbl>
            <c:dLbl>
              <c:idx val="28"/>
              <c:tx>
                <c:strRef>
                  <c:f>Daten_Diagramme!$F$43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{D52A453A-F025-4603-9517-2EC68B16C637}</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7461-4FA0-B4F7-284A16384901}"/>
                </c:ext>
              </c:extLst>
            </c:dLbl>
            <c:dLbl>
              <c:idx val="29"/>
              <c:tx>
                <c:strRef>
                  <c:f>Daten_Diagramme!$F$44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{5ABD0149-FCF2-4B83-8AE1-B2AFAA8F3A2F}</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7461-4FA0-B4F7-284A16384901}"/>
                </c:ext>
              </c:extLst>
            </c:dLbl>
            <c:dLbl>
              <c:idx val="30"/>
              <c:tx>
                <c:strRef>
                  <c:f>Daten_Diagramme!$F$45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{15CCEF4E-2E81-4465-912A-9AAE633F8D6D}</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7461-4FA0-B4F7-284A16384901}"/>
                </c:ext>
              </c:extLst>
            </c:dLbl>
            <c:dLbl>
              <c:idx val="31"/>
              <c:tx>
                <c:strRef>
                  <c:f>Daten_Diagramme!$F$46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{F1302187-5CC7-4FB4-A6FD-C4B6DBC387A0}</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7461-4FA0-B4F7-284A16384901}"/>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-0.75</c:v>
                </c:pt>
                <c:pt idx="24">
                  <c:v>0</c:v>
                </c:pt>
                <c:pt idx="25">
                  <c:v>0</c:v>
                </c:pt>
                <c:pt idx="26">
                  <c:v>0</c:v>
                </c:pt>
              </c:numCache>
            </c:numRef>
          </c:val>
          <c:extLst>
            <c:ext xmlns:c16="http://schemas.microsoft.com/office/drawing/2014/chart" uri="{C3380CC4-5D6E-409C-BE32-E72D297353CC}">
              <c16:uniqueId val="{00000041-7461-4FA0-B4F7-284A16384901}"/>
            </c:ext>
          </c:extLst>
        </c:ser>
        <c:dLbls>
          <c:showLegendKey val="0"/>
          <c:showVal val="1"/>
          <c:showCatName val="0"/>
          <c:showSerName val="0"/>
          <c:showPercent val="0"/>
          <c:showBubbleSize val="0"/>
        </c:dLbls>
        <c:gapWidth val="100"/>
        <c:overlap val="100"/>
        <c:axId val="297291304"/>
        <c:axId val="29729169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Daten_Diagramme!$K$14:$K$40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45</c:v>
                </c:pt>
                <c:pt idx="24">
                  <c:v>#N/A</c:v>
                </c:pt>
                <c:pt idx="25">
                  <c:v>#N/A</c:v>
                </c:pt>
                <c:pt idx="26">
                  <c:v>#N/A</c:v>
                </c:pt>
              </c:numCache>
            </c:numRef>
          </c:xVal>
          <c:yVal>
            <c:numRef>
              <c:f>Daten_Diagramme!$J$14:$J$40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232</c:v>
                </c:pt>
                <c:pt idx="24">
                  <c:v>#N/A</c:v>
                </c:pt>
                <c:pt idx="25">
                  <c:v>#N/A</c:v>
                </c:pt>
                <c:pt idx="26">
                  <c:v>#N/A</c:v>
                </c:pt>
              </c:numCache>
            </c:numRef>
          </c:yVal>
          <c:smooth val="0"/>
          <c:extLst>
            <c:ext xmlns:c16="http://schemas.microsoft.com/office/drawing/2014/chart" uri="{C3380CC4-5D6E-409C-BE32-E72D297353CC}">
              <c16:uniqueId val="{00000042-7461-4FA0-B4F7-284A16384901}"/>
            </c:ext>
          </c:extLst>
        </c:ser>
        <c:dLbls>
          <c:showLegendKey val="0"/>
          <c:showVal val="1"/>
          <c:showCatName val="0"/>
          <c:showSerName val="0"/>
          <c:showPercent val="0"/>
          <c:showBubbleSize val="0"/>
        </c:dLbls>
        <c:axId val="297292088"/>
        <c:axId val="297292480"/>
      </c:scatterChart>
      <c:catAx>
        <c:axId val="297291304"/>
        <c:scaling>
          <c:orientation val="maxMin"/>
        </c:scaling>
        <c:delete val="0"/>
        <c:axPos val="l"/>
        <c:majorTickMark val="none"/>
        <c:minorTickMark val="none"/>
        <c:tickLblPos val="none"/>
        <c:spPr>
          <a:ln w="1270">
            <a:solidFill>
              <a:srgbClr val="000000"/>
            </a:solidFill>
            <a:prstDash val="solid"/>
          </a:ln>
        </c:spPr>
        <c:crossAx val="297291696"/>
        <c:crosses val="autoZero"/>
        <c:auto val="1"/>
        <c:lblAlgn val="ctr"/>
        <c:lblOffset val="100"/>
        <c:tickMarkSkip val="1"/>
        <c:noMultiLvlLbl val="0"/>
      </c:catAx>
      <c:valAx>
        <c:axId val="297291696"/>
        <c:scaling>
          <c:orientation val="minMax"/>
          <c:max val="50"/>
          <c:min val="-50"/>
        </c:scaling>
        <c:delete val="1"/>
        <c:axPos val="t"/>
        <c:numFmt formatCode="#,#00" sourceLinked="1"/>
        <c:majorTickMark val="out"/>
        <c:minorTickMark val="none"/>
        <c:tickLblPos val="none"/>
        <c:crossAx val="297291304"/>
        <c:crosses val="autoZero"/>
        <c:crossBetween val="between"/>
        <c:majorUnit val="10"/>
        <c:minorUnit val="5"/>
      </c:valAx>
      <c:valAx>
        <c:axId val="297292088"/>
        <c:scaling>
          <c:orientation val="minMax"/>
        </c:scaling>
        <c:delete val="1"/>
        <c:axPos val="b"/>
        <c:numFmt formatCode="General" sourceLinked="1"/>
        <c:majorTickMark val="out"/>
        <c:minorTickMark val="none"/>
        <c:tickLblPos val="none"/>
        <c:crossAx val="297292480"/>
        <c:crosses val="max"/>
        <c:crossBetween val="midCat"/>
      </c:valAx>
      <c:valAx>
        <c:axId val="297292480"/>
        <c:scaling>
          <c:orientation val="maxMin"/>
          <c:max val="320"/>
          <c:min val="0"/>
        </c:scaling>
        <c:delete val="1"/>
        <c:axPos val="r"/>
        <c:numFmt formatCode="General" sourceLinked="1"/>
        <c:majorTickMark val="out"/>
        <c:minorTickMark val="none"/>
        <c:tickLblPos val="none"/>
        <c:crossAx val="29729208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504E-2"/>
          <c:y val="1.4231505644191103E-2"/>
          <c:w val="0.90734965828060365"/>
          <c:h val="0.98576848542396367"/>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-0.8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{73DF1711-1085-4043-AA19-D6564F693B41}</c15:txfldGUID>
                      <c15:f>Daten_Diagramme!$E$14</c15:f>
                      <c15:dlblFieldTableCache>
                        <c:ptCount val="1"/>
                        <c:pt idx="0">
                          <c:v>-0.8</c:v>
                        </c:pt>
                      </c15:dlblFieldTableCache>
                    </c15:dlblFTEntry>
                  </c15:dlblFieldTable>
                  <c15:showDataLabelsRange val="0"/>
                </c:ext>
                <c:ext xmlns:c16="http://schemas.microsoft.com/office/drawing/2014/chart" uri="{C3380CC4-5D6E-409C-BE32-E72D297353CC}">
                  <c16:uniqueId val="{00000000-AF73-4423-9A75-0E2F5CCDB614}"/>
                </c:ext>
              </c:extLst>
            </c:dLbl>
            <c:dLbl>
              <c:idx val="1"/>
              <c:tx>
                <c:strRef>
                  <c:f>Daten_Diagramme!$E$15</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{1A37B984-7102-4902-8396-383DCCCBF3D2}</c15:txfldGUID>
                      <c15:f>Daten_Diagramme!$E$15</c15:f>
                      <c15:dlblFieldTableCache>
                        <c:ptCount val="1"/>
                        <c:pt idx="0">
                          <c:v>0.6</c:v>
                        </c:pt>
                      </c15:dlblFieldTableCache>
                    </c15:dlblFTEntry>
                  </c15:dlblFieldTable>
                  <c15:showDataLabelsRange val="0"/>
                </c:ext>
                <c:ext xmlns:c16="http://schemas.microsoft.com/office/drawing/2014/chart" uri="{C3380CC4-5D6E-409C-BE32-E72D297353CC}">
                  <c16:uniqueId val="{00000001-AF73-4423-9A75-0E2F5CCDB614}"/>
                </c:ext>
              </c:extLst>
            </c:dLbl>
            <c:dLbl>
              <c:idx val="2"/>
              <c:tx>
                <c:strRef>
                  <c:f>Daten_Diagramme!$E$16</c:f>
                  <c:strCache>
                    <c:ptCount val="1"/>
                    <c:pt idx="0">
                      <c:v>3.8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{AA2656F9-8DCC-47EB-AB51-C550559B0647}</c15:txfldGUID>
                      <c15:f>Daten_Diagramme!$E$16</c15:f>
                      <c15:dlblFieldTableCache>
                        <c:ptCount val="1"/>
                        <c:pt idx="0">
                          <c:v>3.8</c:v>
                        </c:pt>
                      </c15:dlblFieldTableCache>
                    </c15:dlblFTEntry>
                  </c15:dlblFieldTable>
                  <c15:showDataLabelsRange val="0"/>
                </c:ext>
                <c:ext xmlns:c16="http://schemas.microsoft.com/office/drawing/2014/chart" uri="{C3380CC4-5D6E-409C-BE32-E72D297353CC}">
                  <c16:uniqueId val="{00000002-AF73-4423-9A75-0E2F5CCDB614}"/>
                </c:ext>
              </c:extLst>
            </c:dLbl>
            <c:dLbl>
              <c:idx val="3"/>
              <c:tx>
                <c:strRef>
                  <c:f>Daten_Diagramme!$E$17</c:f>
                  <c:strCache>
                    <c:ptCount val="1"/>
                    <c:pt idx="0">
                      <c:v>-3.4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{7D86D92E-192C-412B-84F3-65AE40522E72}</c15:txfldGUID>
                      <c15:f>Daten_Diagramme!$E$17</c15:f>
                      <c15:dlblFieldTableCache>
                        <c:ptCount val="1"/>
                        <c:pt idx="0">
                          <c:v>-3.4</c:v>
                        </c:pt>
                      </c15:dlblFieldTableCache>
                    </c15:dlblFTEntry>
                  </c15:dlblFieldTable>
                  <c15:showDataLabelsRange val="0"/>
                </c:ext>
                <c:ext xmlns:c16="http://schemas.microsoft.com/office/drawing/2014/chart" uri="{C3380CC4-5D6E-409C-BE32-E72D297353CC}">
                  <c16:uniqueId val="{00000003-AF73-4423-9A75-0E2F5CCDB614}"/>
                </c:ext>
              </c:extLst>
            </c:dLbl>
            <c:dLbl>
              <c:idx val="4"/>
              <c:tx>
                <c:strRef>
                  <c:f>Daten_Diagramme!$E$18</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{8865018B-9583-471B-B905-75BAFC6E0EFC}</c15:txfldGUID>
                      <c15:f>Daten_Diagramme!$E$18</c15:f>
                      <c15:dlblFieldTableCache>
                        <c:ptCount val="1"/>
                        <c:pt idx="0">
                          <c:v>-0.9</c:v>
                        </c:pt>
                      </c15:dlblFieldTableCache>
                    </c15:dlblFTEntry>
                  </c15:dlblFieldTable>
                  <c15:showDataLabelsRange val="0"/>
                </c:ext>
                <c:ext xmlns:c16="http://schemas.microsoft.com/office/drawing/2014/chart" uri="{C3380CC4-5D6E-409C-BE32-E72D297353CC}">
                  <c16:uniqueId val="{00000004-AF73-4423-9A75-0E2F5CCDB614}"/>
                </c:ext>
              </c:extLst>
            </c:dLbl>
            <c:dLbl>
              <c:idx val="5"/>
              <c:tx>
                <c:strRef>
                  <c:f>Daten_Diagramme!$E$19</c:f>
                  <c:strCache>
                    <c:ptCount val="1"/>
                    <c:pt idx="0">
                      <c:v>-5.3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{4E133674-64E4-4F6B-8EBB-BBF05060A80B}</c15:txfldGUID>
                      <c15:f>Daten_Diagramme!$E$19</c15:f>
                      <c15:dlblFieldTableCache>
                        <c:ptCount val="1"/>
                        <c:pt idx="0">
                          <c:v>-5.3</c:v>
                        </c:pt>
                      </c15:dlblFieldTableCache>
                    </c15:dlblFTEntry>
                  </c15:dlblFieldTable>
                  <c15:showDataLabelsRange val="0"/>
                </c:ext>
                <c:ext xmlns:c16="http://schemas.microsoft.com/office/drawing/2014/chart" uri="{C3380CC4-5D6E-409C-BE32-E72D297353CC}">
                  <c16:uniqueId val="{00000005-AF73-4423-9A75-0E2F5CCDB614}"/>
                </c:ext>
              </c:extLst>
            </c:dLbl>
            <c:dLbl>
              <c:idx val="6"/>
              <c:tx>
                <c:strRef>
                  <c:f>Daten_Diagramme!$E$20</c:f>
                  <c:strCache>
                    <c:ptCount val="1"/>
                    <c:pt idx="0">
                      <c:v>-2.9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{82E0CF90-5406-4977-B9FB-B419AEC6FF74}</c15:txfldGUID>
                      <c15:f>Daten_Diagramme!$E$20</c15:f>
                      <c15:dlblFieldTableCache>
                        <c:ptCount val="1"/>
                        <c:pt idx="0">
                          <c:v>-2.9</c:v>
                        </c:pt>
                      </c15:dlblFieldTableCache>
                    </c15:dlblFTEntry>
                  </c15:dlblFieldTable>
                  <c15:showDataLabelsRange val="0"/>
                </c:ext>
                <c:ext xmlns:c16="http://schemas.microsoft.com/office/drawing/2014/chart" uri="{C3380CC4-5D6E-409C-BE32-E72D297353CC}">
                  <c16:uniqueId val="{00000006-AF73-4423-9A75-0E2F5CCDB614}"/>
                </c:ext>
              </c:extLst>
            </c:dLbl>
            <c:dLbl>
              <c:idx val="7"/>
              <c:tx>
                <c:strRef>
                  <c:f>Daten_Diagramme!$E$21</c:f>
                  <c:strCache>
                    <c:ptCount val="1"/>
                    <c:pt idx="0">
                      <c:v>1.3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{B8977F32-1AC8-4C4D-8F22-D375A780CDF5}</c15:txfldGUID>
                      <c15:f>Daten_Diagramme!$E$21</c15:f>
                      <c15:dlblFieldTableCache>
                        <c:ptCount val="1"/>
                        <c:pt idx="0">
                          <c:v>1.3</c:v>
                        </c:pt>
                      </c15:dlblFieldTableCache>
                    </c15:dlblFTEntry>
                  </c15:dlblFieldTable>
                  <c15:showDataLabelsRange val="0"/>
                </c:ext>
                <c:ext xmlns:c16="http://schemas.microsoft.com/office/drawing/2014/chart" uri="{C3380CC4-5D6E-409C-BE32-E72D297353CC}">
                  <c16:uniqueId val="{00000007-AF73-4423-9A75-0E2F5CCDB614}"/>
                </c:ext>
              </c:extLst>
            </c:dLbl>
            <c:dLbl>
              <c:idx val="8"/>
              <c:tx>
                <c:strRef>
                  <c:f>Daten_Diagramme!$E$22</c:f>
                  <c:strCache>
                    <c:ptCount val="1"/>
                    <c:pt idx="0">
                      <c:v>-2.7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{CC27F8C8-3CB0-4D1E-A22C-4AAF5ECA5AB2}</c15:txfldGUID>
                      <c15:f>Daten_Diagramme!$E$22</c15:f>
                      <c15:dlblFieldTableCache>
                        <c:ptCount val="1"/>
                        <c:pt idx="0">
                          <c:v>-2.7</c:v>
                        </c:pt>
                      </c15:dlblFieldTableCache>
                    </c15:dlblFTEntry>
                  </c15:dlblFieldTable>
                  <c15:showDataLabelsRange val="0"/>
                </c:ext>
                <c:ext xmlns:c16="http://schemas.microsoft.com/office/drawing/2014/chart" uri="{C3380CC4-5D6E-409C-BE32-E72D297353CC}">
                  <c16:uniqueId val="{00000008-AF73-4423-9A75-0E2F5CCDB614}"/>
                </c:ext>
              </c:extLst>
            </c:dLbl>
            <c:dLbl>
              <c:idx val="9"/>
              <c:tx>
                <c:strRef>
                  <c:f>Daten_Diagramme!$E$23</c:f>
                  <c:strCache>
                    <c:ptCount val="1"/>
                    <c:pt idx="0">
                      <c:v>-5.7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{44B7ED82-185B-4284-93FD-6704F06CF8B5}</c15:txfldGUID>
                      <c15:f>Daten_Diagramme!$E$23</c15:f>
                      <c15:dlblFieldTableCache>
                        <c:ptCount val="1"/>
                        <c:pt idx="0">
                          <c:v>-5.7</c:v>
                        </c:pt>
                      </c15:dlblFieldTableCache>
                    </c15:dlblFTEntry>
                  </c15:dlblFieldTable>
                  <c15:showDataLabelsRange val="0"/>
                </c:ext>
                <c:ext xmlns:c16="http://schemas.microsoft.com/office/drawing/2014/chart" uri="{C3380CC4-5D6E-409C-BE32-E72D297353CC}">
                  <c16:uniqueId val="{00000009-AF73-4423-9A75-0E2F5CCDB614}"/>
                </c:ext>
              </c:extLst>
            </c:dLbl>
            <c:dLbl>
              <c:idx val="10"/>
              <c:tx>
                <c:strRef>
                  <c:f>Daten_Diagramme!$E$24</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{350505C6-C00F-47C8-8B8C-A622CCDD35A2}</c15:txfldGUID>
                      <c15:f>Daten_Diagramme!$E$24</c15:f>
                      <c15:dlblFieldTableCache>
                        <c:ptCount val="1"/>
                        <c:pt idx="0">
                          <c:v>-0.7</c:v>
                        </c:pt>
                      </c15:dlblFieldTableCache>
                    </c15:dlblFTEntry>
                  </c15:dlblFieldTable>
                  <c15:showDataLabelsRange val="0"/>
                </c:ext>
                <c:ext xmlns:c16="http://schemas.microsoft.com/office/drawing/2014/chart" uri="{C3380CC4-5D6E-409C-BE32-E72D297353CC}">
                  <c16:uniqueId val="{0000000A-AF73-4423-9A75-0E2F5CCDB614}"/>
                </c:ext>
              </c:extLst>
            </c:dLbl>
            <c:dLbl>
              <c:idx val="11"/>
              <c:tx>
                <c:strRef>
                  <c:f>Daten_Diagramme!$E$25</c:f>
                  <c:strCache>
                    <c:ptCount val="1"/>
                    <c:pt idx="0">
                      <c:v>2.7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{46D01C87-4F4E-480F-B236-77E93C6D99B1}</c15:txfldGUID>
                      <c15:f>Daten_Diagramme!$E$25</c15:f>
                      <c15:dlblFieldTableCache>
                        <c:ptCount val="1"/>
                        <c:pt idx="0">
                          <c:v>2.7</c:v>
                        </c:pt>
                      </c15:dlblFieldTableCache>
                    </c15:dlblFTEntry>
                  </c15:dlblFieldTable>
                  <c15:showDataLabelsRange val="0"/>
                </c:ext>
                <c:ext xmlns:c16="http://schemas.microsoft.com/office/drawing/2014/chart" uri="{C3380CC4-5D6E-409C-BE32-E72D297353CC}">
                  <c16:uniqueId val="{0000000B-AF73-4423-9A75-0E2F5CCDB614}"/>
                </c:ext>
              </c:extLst>
            </c:dLbl>
            <c:dLbl>
              <c:idx val="12"/>
              <c:tx>
                <c:strRef>
                  <c:f>Daten_Diagramme!$E$26</c:f>
                  <c:strCache>
                    <c:ptCount val="1"/>
                    <c:pt idx="0">
                      <c:v>-5.1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{94FC3487-4802-4A2D-BCC8-77560B9B144B}</c15:txfldGUID>
                      <c15:f>Daten_Diagramme!$E$26</c15:f>
                      <c15:dlblFieldTableCache>
                        <c:ptCount val="1"/>
                        <c:pt idx="0">
                          <c:v>-5.1</c:v>
                        </c:pt>
                      </c15:dlblFieldTableCache>
                    </c15:dlblFTEntry>
                  </c15:dlblFieldTable>
                  <c15:showDataLabelsRange val="0"/>
                </c:ext>
                <c:ext xmlns:c16="http://schemas.microsoft.com/office/drawing/2014/chart" uri="{C3380CC4-5D6E-409C-BE32-E72D297353CC}">
                  <c16:uniqueId val="{0000000C-AF73-4423-9A75-0E2F5CCDB614}"/>
                </c:ext>
              </c:extLst>
            </c:dLbl>
            <c:dLbl>
              <c:idx val="13"/>
              <c:tx>
                <c:strRef>
                  <c:f>Daten_Diagramme!$E$27</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{3DE3E7F3-FA47-4417-9552-33C67B8B93A2}</c15:txfldGUID>
                      <c15:f>Daten_Diagramme!$E$27</c15:f>
                      <c15:dlblFieldTableCache>
                        <c:ptCount val="1"/>
                        <c:pt idx="0">
                          <c:v>0.1</c:v>
                        </c:pt>
                      </c15:dlblFieldTableCache>
                    </c15:dlblFTEntry>
                  </c15:dlblFieldTable>
                  <c15:showDataLabelsRange val="0"/>
                </c:ext>
                <c:ext xmlns:c16="http://schemas.microsoft.com/office/drawing/2014/chart" uri="{C3380CC4-5D6E-409C-BE32-E72D297353CC}">
                  <c16:uniqueId val="{0000000D-AF73-4423-9A75-0E2F5CCDB614}"/>
                </c:ext>
              </c:extLst>
            </c:dLbl>
            <c:dLbl>
              <c:idx val="14"/>
              <c:tx>
                <c:strRef>
                  <c:f>Daten_Diagramme!$E$28</c:f>
                  <c:strCache>
                    <c:ptCount val="1"/>
                    <c:pt idx="0">
                      <c:v>2.0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{0D8A0F94-8881-4831-BB4D-024C8176D40D}</c15:txfldGUID>
                      <c15:f>Daten_Diagramme!$E$28</c15:f>
                      <c15:dlblFieldTableCache>
                        <c:ptCount val="1"/>
                        <c:pt idx="0">
                          <c:v>2.0</c:v>
                        </c:pt>
                      </c15:dlblFieldTableCache>
                    </c15:dlblFTEntry>
                  </c15:dlblFieldTable>
                  <c15:showDataLabelsRange val="0"/>
                </c:ext>
                <c:ext xmlns:c16="http://schemas.microsoft.com/office/drawing/2014/chart" uri="{C3380CC4-5D6E-409C-BE32-E72D297353CC}">
                  <c16:uniqueId val="{0000000E-AF73-4423-9A75-0E2F5CCDB614}"/>
                </c:ext>
              </c:extLst>
            </c:dLbl>
            <c:dLbl>
              <c:idx val="15"/>
              <c:tx>
                <c:strRef>
                  <c:f>Daten_Diagramme!$E$29</c:f>
                  <c:strCache>
                    <c:ptCount val="1"/>
                    <c:pt idx="0">
                      <c:v>1.8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{ACD565F5-159B-4447-A7B5-2F98AF100602}</c15:txfldGUID>
                      <c15:f>Daten_Diagramme!$E$29</c15:f>
                      <c15:dlblFieldTableCache>
                        <c:ptCount val="1"/>
                        <c:pt idx="0">
                          <c:v>1.8</c:v>
                        </c:pt>
                      </c15:dlblFieldTableCache>
                    </c15:dlblFTEntry>
                  </c15:dlblFieldTable>
                  <c15:showDataLabelsRange val="0"/>
                </c:ext>
                <c:ext xmlns:c16="http://schemas.microsoft.com/office/drawing/2014/chart" uri="{C3380CC4-5D6E-409C-BE32-E72D297353CC}">
                  <c16:uniqueId val="{0000000F-AF73-4423-9A75-0E2F5CCDB614}"/>
                </c:ext>
              </c:extLst>
            </c:dLbl>
            <c:dLbl>
              <c:idx val="16"/>
              <c:tx>
                <c:strRef>
                  <c:f>Daten_Diagramme!$E$30</c:f>
                  <c:strCache>
                    <c:ptCount val="1"/>
                    <c:pt idx="0">
                      <c:v>9.7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{05D40DE3-CCD0-4ACE-BD4A-EBEFD440BCBB}</c15:txfldGUID>
                      <c15:f>Daten_Diagramme!$E$30</c15:f>
                      <c15:dlblFieldTableCache>
                        <c:ptCount val="1"/>
                        <c:pt idx="0">
                          <c:v>9.7</c:v>
                        </c:pt>
                      </c15:dlblFieldTableCache>
                    </c15:dlblFTEntry>
                  </c15:dlblFieldTable>
                  <c15:showDataLabelsRange val="0"/>
                </c:ext>
                <c:ext xmlns:c16="http://schemas.microsoft.com/office/drawing/2014/chart" uri="{C3380CC4-5D6E-409C-BE32-E72D297353CC}">
                  <c16:uniqueId val="{00000010-AF73-4423-9A75-0E2F5CCDB614}"/>
                </c:ext>
              </c:extLst>
            </c:dLbl>
            <c:dLbl>
              <c:idx val="17"/>
              <c:tx>
                <c:strRef>
                  <c:f>Daten_Diagramme!$E$31</c:f>
                  <c:strCache>
                    <c:ptCount val="1"/>
                    <c:pt idx="0">
                      <c:v>-2.4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{8442C4D3-21F8-4570-B588-03D922D6ECCA}</c15:txfldGUID>
                      <c15:f>Daten_Diagramme!$E$31</c15:f>
                      <c15:dlblFieldTableCache>
                        <c:ptCount val="1"/>
                        <c:pt idx="0">
                          <c:v>-2.4</c:v>
                        </c:pt>
                      </c15:dlblFieldTableCache>
                    </c15:dlblFTEntry>
                  </c15:dlblFieldTable>
                  <c15:showDataLabelsRange val="0"/>
                </c:ext>
                <c:ext xmlns:c16="http://schemas.microsoft.com/office/drawing/2014/chart" uri="{C3380CC4-5D6E-409C-BE32-E72D297353CC}">
                  <c16:uniqueId val="{00000011-AF73-4423-9A75-0E2F5CCDB614}"/>
                </c:ext>
              </c:extLst>
            </c:dLbl>
            <c:dLbl>
              <c:idx val="18"/>
              <c:tx>
                <c:strRef>
                  <c:f>Daten_Diagramme!$E$32</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{63A5FBDB-4531-4548-9916-B0AFA610AF87}</c15:txfldGUID>
                      <c15:f>Daten_Diagramme!$E$32</c15:f>
                      <c15:dlblFieldTableCache>
                        <c:ptCount val="1"/>
                        <c:pt idx="0">
                          <c:v>-0.5</c:v>
                        </c:pt>
                      </c15:dlblFieldTableCache>
                    </c15:dlblFTEntry>
                  </c15:dlblFieldTable>
                  <c15:showDataLabelsRange val="0"/>
                </c:ext>
                <c:ext xmlns:c16="http://schemas.microsoft.com/office/drawing/2014/chart" uri="{C3380CC4-5D6E-409C-BE32-E72D297353CC}">
                  <c16:uniqueId val="{00000012-AF73-4423-9A75-0E2F5CCDB614}"/>
                </c:ext>
              </c:extLst>
            </c:dLbl>
            <c:dLbl>
              <c:idx val="19"/>
              <c:tx>
                <c:strRef>
                  <c:f>Daten_Diagramme!$E$33</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{C78A3196-80A7-4246-B1FE-A754A45AF1A6}</c15:txfldGUID>
                      <c15:f>Daten_Diagramme!$E$33</c15:f>
                      <c15:dlblFieldTableCache>
                        <c:ptCount val="1"/>
                        <c:pt idx="0">
                          <c:v>-0.9</c:v>
                        </c:pt>
                      </c15:dlblFieldTableCache>
                    </c15:dlblFTEntry>
                  </c15:dlblFieldTable>
                  <c15:showDataLabelsRange val="0"/>
                </c:ext>
                <c:ext xmlns:c16="http://schemas.microsoft.com/office/drawing/2014/chart" uri="{C3380CC4-5D6E-409C-BE32-E72D297353CC}">
                  <c16:uniqueId val="{00000013-AF73-4423-9A75-0E2F5CCDB614}"/>
                </c:ext>
              </c:extLst>
            </c:dLbl>
            <c:dLbl>
              <c:idx val="20"/>
              <c:tx>
                <c:strRef>
                  <c:f>Daten_Diagramme!$E$34</c:f>
                  <c:strCache>
                    <c:ptCount val="1"/>
                    <c:pt idx="0">
                      <c:v>3.8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{0E170B44-59C6-4755-B0E7-E2B74D8E8A61}</c15:txfldGUID>
                      <c15:f>Daten_Diagramme!$E$34</c15:f>
                      <c15:dlblFieldTableCache>
                        <c:ptCount val="1"/>
                        <c:pt idx="0">
                          <c:v>3.8</c:v>
                        </c:pt>
                      </c15:dlblFieldTableCache>
                    </c15:dlblFTEntry>
                  </c15:dlblFieldTable>
                  <c15:showDataLabelsRange val="0"/>
                </c:ext>
                <c:ext xmlns:c16="http://schemas.microsoft.com/office/drawing/2014/chart" uri="{C3380CC4-5D6E-409C-BE32-E72D297353CC}">
                  <c16:uniqueId val="{00000014-AF73-4423-9A75-0E2F5CCDB614}"/>
                </c:ext>
              </c:extLst>
            </c:dLbl>
            <c:dLbl>
              <c:idx val="21"/>
              <c:tx>
                <c:strRef>
                  <c:f>Daten_Diagramme!$E$35</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{EB27E420-5005-4E4F-903E-ED77A8AB2B8E}</c15:txfldGUID>
                      <c15:f>Daten_Diagramme!$E$35</c15:f>
                      <c15:dlblFieldTableCache>
                        <c:ptCount val="1"/>
                        <c:pt idx="0">
                          <c:v>1.4</c:v>
                        </c:pt>
                      </c15:dlblFieldTableCache>
                    </c15:dlblFTEntry>
                  </c15:dlblFieldTable>
                  <c15:showDataLabelsRange val="0"/>
                </c:ext>
                <c:ext xmlns:c16="http://schemas.microsoft.com/office/drawing/2014/chart" uri="{C3380CC4-5D6E-409C-BE32-E72D297353CC}">
                  <c16:uniqueId val="{00000015-AF73-4423-9A75-0E2F5CCDB614}"/>
                </c:ext>
              </c:extLst>
            </c:dLbl>
            <c:dLbl>
              <c:idx val="22"/>
              <c:tx>
                <c:strRef>
                  <c:f>Daten_Diagramme!$E$36</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{4DE865DE-E000-458E-966D-44EF98DD1453}</c15:txfldGUID>
                      <c15:f>Daten_Diagramme!$E$36</c15:f>
                      <c15:dlblFieldTableCache>
                        <c:ptCount val="1"/>
                        <c:pt idx="0">
                          <c:v>*</c:v>
                        </c:pt>
                      </c15:dlblFieldTableCache>
                    </c15:dlblFTEntry>
                  </c15:dlblFieldTable>
                  <c15:showDataLabelsRange val="0"/>
                </c:ext>
                <c:ext xmlns:c16="http://schemas.microsoft.com/office/drawing/2014/chart" uri="{C3380CC4-5D6E-409C-BE32-E72D297353CC}">
                  <c16:uniqueId val="{00000016-AF73-4423-9A75-0E2F5CCDB614}"/>
                </c:ext>
              </c:extLst>
            </c:dLbl>
            <c:dLbl>
              <c:idx val="23"/>
              <c:tx>
                <c:strRef>
                  <c:f>Daten_Diagramme!$E$37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{A7F8A8C4-AE40-465E-92C4-FFF6FB17FED1}</c15:txfldGUID>
                      <c15:f>Daten_Diagramme!$E$37</c15:f>
                      <c15:dlblFieldTableCache>
                        <c:ptCount val="1"/>
                        <c:pt idx="0">
                          <c:v>0.0</c:v>
                        </c:pt>
                      </c15:dlblFieldTableCache>
                    </c15:dlblFTEntry>
                  </c15:dlblFieldTable>
                  <c15:showDataLabelsRange val="0"/>
                </c:ext>
                <c:ext xmlns:c16="http://schemas.microsoft.com/office/drawing/2014/chart" uri="{C3380CC4-5D6E-409C-BE32-E72D297353CC}">
                  <c16:uniqueId val="{00000017-AF73-4423-9A75-0E2F5CCDB614}"/>
                </c:ext>
              </c:extLst>
            </c:dLbl>
            <c:dLbl>
              <c:idx val="24"/>
              <c:tx>
                <c:strRef>
                  <c:f>Daten_Diagramme!$E$38</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{1C66CB52-1895-4BA2-952A-48B263F3FAF0}</c15:txfldGUID>
                      <c15:f>Daten_Diagramme!$E$38</c15:f>
                      <c15:dlblFieldTableCache>
                        <c:ptCount val="1"/>
                        <c:pt idx="0">
                          <c:v>0.6</c:v>
                        </c:pt>
                      </c15:dlblFieldTableCache>
                    </c15:dlblFTEntry>
                  </c15:dlblFieldTable>
                  <c15:showDataLabelsRange val="0"/>
                </c:ext>
                <c:ext xmlns:c16="http://schemas.microsoft.com/office/drawing/2014/chart" uri="{C3380CC4-5D6E-409C-BE32-E72D297353CC}">
                  <c16:uniqueId val="{00000018-AF73-4423-9A75-0E2F5CCDB614}"/>
                </c:ext>
              </c:extLst>
            </c:dLbl>
            <c:dLbl>
              <c:idx val="25"/>
              <c:tx>
                <c:strRef>
                  <c:f>Daten_Diagramme!$E$39</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{28D773FD-5457-4F9A-9D41-A54A5578332C}</c15:txfldGUID>
                      <c15:f>Daten_Diagramme!$E$39</c15:f>
                      <c15:dlblFieldTableCache>
                        <c:ptCount val="1"/>
                        <c:pt idx="0">
                          <c:v>-1.4</c:v>
                        </c:pt>
                      </c15:dlblFieldTableCache>
                    </c15:dlblFTEntry>
                  </c15:dlblFieldTable>
                  <c15:showDataLabelsRange val="0"/>
                </c:ext>
                <c:ext xmlns:c16="http://schemas.microsoft.com/office/drawing/2014/chart" uri="{C3380CC4-5D6E-409C-BE32-E72D297353CC}">
                  <c16:uniqueId val="{00000019-AF73-4423-9A75-0E2F5CCDB614}"/>
                </c:ext>
              </c:extLst>
            </c:dLbl>
            <c:dLbl>
              <c:idx val="26"/>
              <c:tx>
                <c:strRef>
                  <c:f>Daten_Diagramme!$E$40</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{61C70AD7-9B68-407B-AD4D-2E8BF2E41B5D}</c15:txfldGUID>
                      <c15:f>Daten_Diagramme!$E$40</c15:f>
                      <c15:dlblFieldTableCache>
                        <c:ptCount val="1"/>
                        <c:pt idx="0">
                          <c:v>-0.7</c:v>
                        </c:pt>
                      </c15:dlblFieldTableCache>
                    </c15:dlblFTEntry>
                  </c15:dlblFieldTable>
                  <c15:showDataLabelsRange val="0"/>
                </c:ext>
                <c:ext xmlns:c16="http://schemas.microsoft.com/office/drawing/2014/chart" uri="{C3380CC4-5D6E-409C-BE32-E72D297353CC}">
                  <c16:uniqueId val="{0000001A-AF73-4423-9A75-0E2F5CCDB614}"/>
                </c:ext>
              </c:extLst>
            </c:dLbl>
            <c:dLbl>
              <c:idx val="27"/>
              <c:tx>
                <c:strRef>
                  <c:f>Daten_Diagramme!$E$42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{F2C14AC7-5056-4888-8672-3090762968E1}</c15:txfldGUID>
                      <c15:f>Daten_Diagramme!$E$42</c15:f>
                      <c15:dlblFieldTableCache>
                        <c:ptCount val="1"/>
                        <c:pt idx="0">
                          <c:v>#REF!</c:v>
                        </c:pt>
                      </c15:dlblFieldTableCache>
                    </c15:dlblFTEntry>
                  </c15:dlblFieldTable>
                  <c15:showDataLabelsRange val="0"/>
                </c:ext>
                <c:ext xmlns:c16="http://schemas.microsoft.com/office/drawing/2014/chart" uri="{C3380CC4-5D6E-409C-BE32-E72D297353CC}">
                  <c16:uniqueId val="{0000001B-AF73-4423-9A75-0E2F5CCDB614}"/>
                </c:ext>
              </c:extLst>
            </c:dLbl>
            <c:dLbl>
              <c:idx val="28"/>
              <c:tx>
                <c:strRef>
                  <c:f>Daten_Diagramme!$E$43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{DF02D798-7CF1-456B-BCD6-35F29F120211}</c15:txfldGUID>
                      <c15:f>Daten_Diagramme!$E$43</c15:f>
                      <c15:dlblFieldTableCache>
                        <c:ptCount val="1"/>
                        <c:pt idx="0">
                          <c:v>#REF!</c:v>
                        </c:pt>
                      </c15:dlblFieldTableCache>
                    </c15:dlblFTEntry>
                  </c15:dlblFieldTable>
                  <c15:showDataLabelsRange val="0"/>
                </c:ext>
                <c:ext xmlns:c16="http://schemas.microsoft.com/office/drawing/2014/chart" uri="{C3380CC4-5D6E-409C-BE32-E72D297353CC}">
                  <c16:uniqueId val="{0000001C-AF73-4423-9A75-0E2F5CCDB614}"/>
                </c:ext>
              </c:extLst>
            </c:dLbl>
            <c:dLbl>
              <c:idx val="29"/>
              <c:tx>
                <c:strRef>
                  <c:f>Daten_Diagramme!$E$44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{7566103B-DB89-4987-88EC-EE141ED37E24}</c15:txfldGUID>
                      <c15:f>Daten_Diagramme!$E$44</c15:f>
                      <c15:dlblFieldTableCache>
                        <c:ptCount val="1"/>
                        <c:pt idx="0">
                          <c:v>#REF!</c:v>
                        </c:pt>
                      </c15:dlblFieldTableCache>
                    </c15:dlblFTEntry>
                  </c15:dlblFieldTable>
                  <c15:showDataLabelsRange val="0"/>
                </c:ext>
                <c:ext xmlns:c16="http://schemas.microsoft.com/office/drawing/2014/chart" uri="{C3380CC4-5D6E-409C-BE32-E72D297353CC}">
                  <c16:uniqueId val="{0000001D-AF73-4423-9A75-0E2F5CCDB614}"/>
                </c:ext>
              </c:extLst>
            </c:dLbl>
            <c:dLbl>
              <c:idx val="30"/>
              <c:tx>
                <c:strRef>
                  <c:f>Daten_Diagramme!$E$45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{0A3AC282-A843-405A-BF6F-272AE6403493}</c15:txfldGUID>
                      <c15:f>Daten_Diagramme!$E$45</c15:f>
                      <c15:dlblFieldTableCache>
                        <c:ptCount val="1"/>
                        <c:pt idx="0">
                          <c:v>#REF!</c:v>
                        </c:pt>
                      </c15:dlblFieldTableCache>
                    </c15:dlblFTEntry>
                  </c15:dlblFieldTable>
                  <c15:showDataLabelsRange val="0"/>
                </c:ext>
                <c:ext xmlns:c16="http://schemas.microsoft.com/office/drawing/2014/chart" uri="{C3380CC4-5D6E-409C-BE32-E72D297353CC}">
                  <c16:uniqueId val="{0000001E-AF73-4423-9A75-0E2F5CCDB614}"/>
                </c:ext>
              </c:extLst>
            </c:dLbl>
            <c:dLbl>
              <c:idx val="31"/>
              <c:tx>
                <c:strRef>
                  <c:f>Daten_Diagramme!$E$46</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{F5A2CC62-BE3F-436A-90D3-6A8DC0F767FF}</c15:txfldGUID>
                      <c15:f>Daten_Diagramme!$E$46</c15:f>
                      <c15:dlblFieldTableCache>
                        <c:ptCount val="1"/>
                        <c:pt idx="0">
                          <c:v>-0.7</c:v>
                        </c:pt>
                      </c15:dlblFieldTableCache>
                    </c15:dlblFTEntry>
                  </c15:dlblFieldTable>
                  <c15:showDataLabelsRange val="0"/>
                </c:ext>
                <c:ext xmlns:c16="http://schemas.microsoft.com/office/drawing/2014/chart" uri="{C3380CC4-5D6E-409C-BE32-E72D297353CC}">
                  <c16:uniqueId val="{0000001F-AF73-4423-9A75-0E2F5CCDB614}"/>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Daten_Diagramme!$C$14:$C$40</c:f>
              <c:numCache>
                <c:formatCode>#,#00</c:formatCode>
                <c:ptCount val="27"/>
                <c:pt idx="0">
                  <c:v>-0.78275716788256422</c:v>
                </c:pt>
                <c:pt idx="1">
                  <c:v>0.55309734513274333</c:v>
                </c:pt>
                <c:pt idx="2">
                  <c:v>3.8383838383838382</c:v>
                </c:pt>
                <c:pt idx="3">
                  <c:v>-3.3949191685912239</c:v>
                </c:pt>
                <c:pt idx="4">
                  <c:v>-0.87064676616915426</c:v>
                </c:pt>
                <c:pt idx="5">
                  <c:v>-5.2983081032947466</c:v>
                </c:pt>
                <c:pt idx="6">
                  <c:v>-2.9411764705882355</c:v>
                </c:pt>
                <c:pt idx="7">
                  <c:v>1.25</c:v>
                </c:pt>
                <c:pt idx="8">
                  <c:v>-2.7468152866242037</c:v>
                </c:pt>
                <c:pt idx="9">
                  <c:v>-5.7179987004548405</c:v>
                </c:pt>
                <c:pt idx="10">
                  <c:v>-0.71834279986635485</c:v>
                </c:pt>
                <c:pt idx="11">
                  <c:v>2.6960784313725492</c:v>
                </c:pt>
                <c:pt idx="12">
                  <c:v>-5.105633802816901</c:v>
                </c:pt>
                <c:pt idx="13">
                  <c:v>8.5836909871244635E-2</c:v>
                </c:pt>
                <c:pt idx="14">
                  <c:v>1.9678805700067858</c:v>
                </c:pt>
                <c:pt idx="15">
                  <c:v>1.7641597028783658</c:v>
                </c:pt>
                <c:pt idx="16">
                  <c:v>9.7345132743362832</c:v>
                </c:pt>
                <c:pt idx="17">
                  <c:v>-2.366345311130587</c:v>
                </c:pt>
                <c:pt idx="18">
                  <c:v>-0.46656298600311041</c:v>
                </c:pt>
                <c:pt idx="19">
                  <c:v>-0.898876404494382</c:v>
                </c:pt>
                <c:pt idx="20">
                  <c:v>3.757828810020877</c:v>
                </c:pt>
                <c:pt idx="21">
                  <c:v>1.4135021097046414</c:v>
                </c:pt>
                <c:pt idx="22">
                  <c:v>0</c:v>
                </c:pt>
                <c:pt idx="24">
                  <c:v>0.55309734513274333</c:v>
                </c:pt>
                <c:pt idx="25">
                  <c:v>-1.4459556191839655</c:v>
                </c:pt>
                <c:pt idx="26">
                  <c:v>-0.69071167490862184</c:v>
                </c:pt>
              </c:numCache>
            </c:numRef>
          </c:val>
          <c:extLst>
            <c:ext xmlns:c16="http://schemas.microsoft.com/office/drawing/2014/chart" uri="{C3380CC4-5D6E-409C-BE32-E72D297353CC}">
              <c16:uniqueId val="{00000020-AF73-4423-9A75-0E2F5CCDB614}"/>
            </c:ext>
          </c:extLst>
        </c:ser>
        <c:ser>
          <c:idx val="1"/>
          <c:order val="1"/>
          <c:spPr>
            <a:noFill/>
            <a:ln w="25400">
              <a:noFill/>
            </a:ln>
          </c:spPr>
          <c:invertIfNegative val="0"/>
          <c:dLbls>
            <c:dLbl>
              <c:idx val="0"/>
              <c:tx>
                <c:strRef>
                  <c:f>Daten_Diagramme!$G$14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{FC943B06-20C7-452E-8B5D-84521D38D004}</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AF73-4423-9A75-0E2F5CCDB614}"/>
                </c:ext>
              </c:extLst>
            </c:dLbl>
            <c:dLbl>
              <c:idx val="1"/>
              <c:tx>
                <c:strRef>
                  <c:f>Daten_Diagramme!$G$15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{4D12E633-9B41-423F-BC16-E771E93FFFCA}</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AF73-4423-9A75-0E2F5CCDB614}"/>
                </c:ext>
              </c:extLst>
            </c:dLbl>
            <c:dLbl>
              <c:idx val="2"/>
              <c:tx>
                <c:strRef>
                  <c:f>Daten_Diagramme!$G$16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{63DE97DA-2805-4F46-879D-76BA8FBE51B2}</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AF73-4423-9A75-0E2F5CCDB614}"/>
                </c:ext>
              </c:extLst>
            </c:dLbl>
            <c:dLbl>
              <c:idx val="3"/>
              <c:tx>
                <c:strRef>
                  <c:f>Daten_Diagramme!$G$17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{9EBF695C-6200-449C-A610-52769A55AB28}</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AF73-4423-9A75-0E2F5CCDB614}"/>
                </c:ext>
              </c:extLst>
            </c:dLbl>
            <c:dLbl>
              <c:idx val="4"/>
              <c:tx>
                <c:strRef>
                  <c:f>Daten_Diagramme!$G$18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{04FF07EF-7EF6-4FFC-B9EB-596C9EA38F79}</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AF73-4423-9A75-0E2F5CCDB614}"/>
                </c:ext>
              </c:extLst>
            </c:dLbl>
            <c:dLbl>
              <c:idx val="5"/>
              <c:tx>
                <c:strRef>
                  <c:f>Daten_Diagramme!$G$19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{3617BF9C-B094-4F6B-B090-B3571CD160B9}</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AF73-4423-9A75-0E2F5CCDB614}"/>
                </c:ext>
              </c:extLst>
            </c:dLbl>
            <c:dLbl>
              <c:idx val="6"/>
              <c:tx>
                <c:strRef>
                  <c:f>Daten_Diagramme!$G$20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{8BE0F8E9-F863-4C09-B013-54844A3FC0A0}</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AF73-4423-9A75-0E2F5CCDB614}"/>
                </c:ext>
              </c:extLst>
            </c:dLbl>
            <c:dLbl>
              <c:idx val="7"/>
              <c:tx>
                <c:strRef>
                  <c:f>Daten_Diagramme!$G$21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{1C8D231E-D42D-4B05-B65B-BA6D9C003EA8}</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AF73-4423-9A75-0E2F5CCDB614}"/>
                </c:ext>
              </c:extLst>
            </c:dLbl>
            <c:dLbl>
              <c:idx val="8"/>
              <c:tx>
                <c:strRef>
                  <c:f>Daten_Diagramme!$G$22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{2DED739B-3AE4-416D-9DEE-0530A18D503C}</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AF73-4423-9A75-0E2F5CCDB614}"/>
                </c:ext>
              </c:extLst>
            </c:dLbl>
            <c:dLbl>
              <c:idx val="9"/>
              <c:tx>
                <c:strRef>
                  <c:f>Daten_Diagramme!$G$23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{443A8BF7-E9F2-4A74-A370-5173B90EEDDB}</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AF73-4423-9A75-0E2F5CCDB614}"/>
                </c:ext>
              </c:extLst>
            </c:dLbl>
            <c:dLbl>
              <c:idx val="10"/>
              <c:tx>
                <c:strRef>
                  <c:f>Daten_Diagramme!$G$24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{EC66A838-B661-4E63-9F86-70434AFE7E26}</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AF73-4423-9A75-0E2F5CCDB614}"/>
                </c:ext>
              </c:extLst>
            </c:dLbl>
            <c:dLbl>
              <c:idx val="11"/>
              <c:tx>
                <c:strRef>
                  <c:f>Daten_Diagramme!$G$25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{03899A6D-93C1-41BF-924C-AB2BF3F35E8D}</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AF73-4423-9A75-0E2F5CCDB614}"/>
                </c:ext>
              </c:extLst>
            </c:dLbl>
            <c:dLbl>
              <c:idx val="12"/>
              <c:tx>
                <c:strRef>
                  <c:f>Daten_Diagramme!$G$26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{3F0E3F26-60AE-4281-B38B-67E7C13A1C0A}</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AF73-4423-9A75-0E2F5CCDB614}"/>
                </c:ext>
              </c:extLst>
            </c:dLbl>
            <c:dLbl>
              <c:idx val="13"/>
              <c:tx>
                <c:strRef>
                  <c:f>Daten_Diagramme!$G$27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{D8FAB179-84CE-4DD2-BBA7-0D6B4350B343}</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AF73-4423-9A75-0E2F5CCDB614}"/>
                </c:ext>
              </c:extLst>
            </c:dLbl>
            <c:dLbl>
              <c:idx val="14"/>
              <c:tx>
                <c:strRef>
                  <c:f>Daten_Diagramme!$G$28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{4402B39C-C86D-485E-AD0B-9A14347C1AA9}</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AF73-4423-9A75-0E2F5CCDB614}"/>
                </c:ext>
              </c:extLst>
            </c:dLbl>
            <c:dLbl>
              <c:idx val="15"/>
              <c:tx>
                <c:strRef>
                  <c:f>Daten_Diagramme!$G$29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{A3F533A9-AB95-4506-8B10-DEAD253AC88E}</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AF73-4423-9A75-0E2F5CCDB614}"/>
                </c:ext>
              </c:extLst>
            </c:dLbl>
            <c:dLbl>
              <c:idx val="16"/>
              <c:tx>
                <c:strRef>
                  <c:f>Daten_Diagramme!$G$30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{1A55BCDF-8659-44F5-B672-F8A6DA227133}</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AF73-4423-9A75-0E2F5CCDB614}"/>
                </c:ext>
              </c:extLst>
            </c:dLbl>
            <c:dLbl>
              <c:idx val="17"/>
              <c:tx>
                <c:strRef>
                  <c:f>Daten_Diagramme!$G$31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{4F396926-FA73-43DC-9059-7A6319886F91}</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AF73-4423-9A75-0E2F5CCDB614}"/>
                </c:ext>
              </c:extLst>
            </c:dLbl>
            <c:dLbl>
              <c:idx val="18"/>
              <c:tx>
                <c:strRef>
                  <c:f>Daten_Diagramme!$G$32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{3AE91F26-A18B-4B18-AEE5-0838B05C464F}</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AF73-4423-9A75-0E2F5CCDB614}"/>
                </c:ext>
              </c:extLst>
            </c:dLbl>
            <c:dLbl>
              <c:idx val="19"/>
              <c:tx>
                <c:strRef>
                  <c:f>Daten_Diagramme!$G$33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{314548DC-91D0-48F9-A36C-62068562DED1}</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AF73-4423-9A75-0E2F5CCDB614}"/>
                </c:ext>
              </c:extLst>
            </c:dLbl>
            <c:dLbl>
              <c:idx val="20"/>
              <c:tx>
                <c:strRef>
                  <c:f>Daten_Diagramme!$G$34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{E67599F4-171E-4430-8F2C-3B817E2A9FD1}</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AF73-4423-9A75-0E2F5CCDB614}"/>
                </c:ext>
              </c:extLst>
            </c:dLbl>
            <c:dLbl>
              <c:idx val="21"/>
              <c:tx>
                <c:strRef>
                  <c:f>Daten_Diagramme!$G$35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{D1F1A72E-81B7-469A-BE45-3B6A28CD9BB2}</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AF73-4423-9A75-0E2F5CCDB614}"/>
                </c:ext>
              </c:extLst>
            </c:dLbl>
            <c:dLbl>
              <c:idx val="22"/>
              <c:tx>
                <c:strRef>
                  <c:f>Daten_Diagramme!$G$36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{6F4A97CB-87BB-403B-9AD1-B8BA55605E48}</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AF73-4423-9A75-0E2F5CCDB614}"/>
                </c:ext>
              </c:extLst>
            </c:dLbl>
            <c:dLbl>
              <c:idx val="23"/>
              <c:tx>
                <c:strRef>
                  <c:f>Daten_Diagramme!$G$37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{68A975FF-3DB3-4EC4-972D-CA3EF98ACC32}</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AF73-4423-9A75-0E2F5CCDB614}"/>
                </c:ext>
              </c:extLst>
            </c:dLbl>
            <c:dLbl>
              <c:idx val="24"/>
              <c:tx>
                <c:strRef>
                  <c:f>Daten_Diagramme!$G$38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{6F96DE52-25B7-4DD1-A5DA-095F8197DAE0}</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AF73-4423-9A75-0E2F5CCDB614}"/>
                </c:ext>
              </c:extLst>
            </c:dLbl>
            <c:dLbl>
              <c:idx val="25"/>
              <c:tx>
                <c:strRef>
                  <c:f>Daten_Diagramme!$G$39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{30AF25E4-8D57-46D2-8347-19D923F97777}</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AF73-4423-9A75-0E2F5CCDB614}"/>
                </c:ext>
              </c:extLst>
            </c:dLbl>
            <c:dLbl>
              <c:idx val="26"/>
              <c:tx>
                <c:strRef>
                  <c:f>Daten_Diagramme!$G$41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{B78A825D-6569-4697-821F-912F3FE30E19}</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AF73-4423-9A75-0E2F5CCDB614}"/>
                </c:ext>
              </c:extLst>
            </c:dLbl>
            <c:dLbl>
              <c:idx val="27"/>
              <c:tx>
                <c:strRef>
                  <c:f>Daten_Diagramme!$G$42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{D41D94BF-8D50-4E1E-933D-B90CDF0B1FF3}</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AF73-4423-9A75-0E2F5CCDB614}"/>
                </c:ext>
              </c:extLst>
            </c:dLbl>
            <c:dLbl>
              <c:idx val="28"/>
              <c:tx>
                <c:strRef>
                  <c:f>Daten_Diagramme!$G$43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{FA47FCA8-17A8-4235-B07A-1CA6ACB97998}</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AF73-4423-9A75-0E2F5CCDB614}"/>
                </c:ext>
              </c:extLst>
            </c:dLbl>
            <c:dLbl>
              <c:idx val="29"/>
              <c:tx>
                <c:strRef>
                  <c:f>Daten_Diagramme!$G$44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{5A493176-BA97-4F5D-B726-8F097034E364}</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AF73-4423-9A75-0E2F5CCDB614}"/>
                </c:ext>
              </c:extLst>
            </c:dLbl>
            <c:dLbl>
              <c:idx val="30"/>
              <c:tx>
                <c:strRef>
                  <c:f>Daten_Diagramme!$G$45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{8D8BC35A-BD3C-4B1C-A921-A3BA29D02A24}</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AF73-4423-9A75-0E2F5CCDB614}"/>
                </c:ext>
              </c:extLst>
            </c:dLbl>
            <c:dLbl>
              <c:idx val="31"/>
              <c:tx>
                <c:strRef>
                  <c:f>Daten_Diagramme!$G$46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{F6894E5D-4E2E-446D-BA24-7AA2712B3EFB}</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AF73-4423-9A75-0E2F5CCDB614}"/>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-0.75</c:v>
                </c:pt>
                <c:pt idx="24">
                  <c:v>0</c:v>
                </c:pt>
                <c:pt idx="25">
                  <c:v>0</c:v>
                </c:pt>
                <c:pt idx="26">
                  <c:v>0</c:v>
                </c:pt>
              </c:numCache>
            </c:numRef>
          </c:val>
          <c:extLst>
            <c:ext xmlns:c16="http://schemas.microsoft.com/office/drawing/2014/chart" uri="{C3380CC4-5D6E-409C-BE32-E72D297353CC}">
              <c16:uniqueId val="{00000041-AF73-4423-9A75-0E2F5CCDB614}"/>
            </c:ext>
          </c:extLst>
        </c:ser>
        <c:dLbls>
          <c:showLegendKey val="0"/>
          <c:showVal val="1"/>
          <c:showCatName val="0"/>
          <c:showSerName val="0"/>
          <c:showPercent val="0"/>
          <c:showBubbleSize val="0"/>
        </c:dLbls>
        <c:gapWidth val="100"/>
        <c:overlap val="100"/>
        <c:axId val="297293264"/>
        <c:axId val="297631720"/>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Daten_Diagramme!$M$14:$M$40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45</c:v>
                </c:pt>
                <c:pt idx="24">
                  <c:v>#N/A</c:v>
                </c:pt>
                <c:pt idx="25">
                  <c:v>#N/A</c:v>
                </c:pt>
                <c:pt idx="26">
                  <c:v>#N/A</c:v>
                </c:pt>
              </c:numCache>
            </c:numRef>
          </c:xVal>
          <c:yVal>
            <c:numRef>
              <c:f>Daten_Diagramme!$L$14:$L$40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232</c:v>
                </c:pt>
                <c:pt idx="24">
                  <c:v>#N/A</c:v>
                </c:pt>
                <c:pt idx="25">
                  <c:v>#N/A</c:v>
                </c:pt>
                <c:pt idx="26">
                  <c:v>#N/A</c:v>
                </c:pt>
              </c:numCache>
            </c:numRef>
          </c:yVal>
          <c:smooth val="0"/>
          <c:extLst>
            <c:ext xmlns:c16="http://schemas.microsoft.com/office/drawing/2014/chart" uri="{C3380CC4-5D6E-409C-BE32-E72D297353CC}">
              <c16:uniqueId val="{00000042-AF73-4423-9A75-0E2F5CCDB614}"/>
            </c:ext>
          </c:extLst>
        </c:ser>
        <c:dLbls>
          <c:showLegendKey val="0"/>
          <c:showVal val="1"/>
          <c:showCatName val="0"/>
          <c:showSerName val="0"/>
          <c:showPercent val="0"/>
          <c:showBubbleSize val="0"/>
        </c:dLbls>
        <c:axId val="297632112"/>
        <c:axId val="297632504"/>
      </c:scatterChart>
      <c:catAx>
        <c:axId val="297293264"/>
        <c:scaling>
          <c:orientation val="maxMin"/>
        </c:scaling>
        <c:delete val="0"/>
        <c:axPos val="l"/>
        <c:majorTickMark val="none"/>
        <c:minorTickMark val="none"/>
        <c:tickLblPos val="none"/>
        <c:spPr>
          <a:ln w="1270">
            <a:solidFill>
              <a:srgbClr val="000000"/>
            </a:solidFill>
            <a:prstDash val="solid"/>
          </a:ln>
        </c:spPr>
        <c:crossAx val="297631720"/>
        <c:crosses val="autoZero"/>
        <c:auto val="1"/>
        <c:lblAlgn val="ctr"/>
        <c:lblOffset val="100"/>
        <c:tickMarkSkip val="1"/>
        <c:noMultiLvlLbl val="0"/>
      </c:catAx>
      <c:valAx>
        <c:axId val="297631720"/>
        <c:scaling>
          <c:orientation val="minMax"/>
          <c:max val="50"/>
          <c:min val="-50"/>
        </c:scaling>
        <c:delete val="1"/>
        <c:axPos val="t"/>
        <c:numFmt formatCode="#,#00" sourceLinked="1"/>
        <c:majorTickMark val="out"/>
        <c:minorTickMark val="none"/>
        <c:tickLblPos val="none"/>
        <c:crossAx val="297293264"/>
        <c:crosses val="autoZero"/>
        <c:crossBetween val="between"/>
        <c:majorUnit val="10"/>
        <c:minorUnit val="5"/>
      </c:valAx>
      <c:valAx>
        <c:axId val="297632112"/>
        <c:scaling>
          <c:orientation val="minMax"/>
        </c:scaling>
        <c:delete val="1"/>
        <c:axPos val="b"/>
        <c:numFmt formatCode="General" sourceLinked="1"/>
        <c:majorTickMark val="out"/>
        <c:minorTickMark val="none"/>
        <c:tickLblPos val="none"/>
        <c:crossAx val="297632504"/>
        <c:crosses val="max"/>
        <c:crossBetween val="midCat"/>
      </c:valAx>
      <c:valAx>
        <c:axId val="297632504"/>
        <c:scaling>
          <c:orientation val="maxMin"/>
          <c:max val="320"/>
          <c:min val="0"/>
        </c:scaling>
        <c:delete val="1"/>
        <c:axPos val="r"/>
        <c:numFmt formatCode="General" sourceLinked="1"/>
        <c:majorTickMark val="out"/>
        <c:minorTickMark val="none"/>
        <c:tickLblPos val="none"/>
        <c:crossAx val="297632112"/>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0BC-4991-9CDB-B4C0E6D504EE}"/>
                </c:ext>
              </c:extLst>
            </c:dLbl>
            <c:dLbl>
              <c:idx val="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0BC-4991-9CDB-B4C0E6D504EE}"/>
                </c:ext>
              </c:extLst>
            </c:dLbl>
            <c:dLbl>
              <c:idx val="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BC-4991-9CDB-B4C0E6D504EE}"/>
                </c:ext>
              </c:extLst>
            </c:dLbl>
            <c:dLbl>
              <c:idx val="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BC-4991-9CDB-B4C0E6D504EE}"/>
                </c:ext>
              </c:extLst>
            </c:dLbl>
            <c:dLbl>
              <c:idx val="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BC-4991-9CDB-B4C0E6D504EE}"/>
                </c:ext>
              </c:extLst>
            </c:dLbl>
            <c:dLbl>
              <c:idx val="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BC-4991-9CDB-B4C0E6D504EE}"/>
                </c:ext>
              </c:extLst>
            </c:dLbl>
            <c:dLbl>
              <c:idx val="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0BC-4991-9CDB-B4C0E6D504EE}"/>
                </c:ext>
              </c:extLst>
            </c:dLbl>
            <c:dLbl>
              <c:idx val="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0BC-4991-9CDB-B4C0E6D504EE}"/>
                </c:ext>
              </c:extLst>
            </c:dLbl>
            <c:dLbl>
              <c:idx val="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0BC-4991-9CDB-B4C0E6D504EE}"/>
                </c:ext>
              </c:extLst>
            </c:dLbl>
            <c:dLbl>
              <c:idx val="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0BC-4991-9CDB-B4C0E6D504EE}"/>
                </c:ext>
              </c:extLst>
            </c:dLbl>
            <c:dLbl>
              <c:idx val="1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0BC-4991-9CDB-B4C0E6D504EE}"/>
                </c:ext>
              </c:extLst>
            </c:dLbl>
            <c:dLbl>
              <c:idx val="1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0BC-4991-9CDB-B4C0E6D504EE}"/>
                </c:ext>
              </c:extLst>
            </c:dLbl>
            <c:dLbl>
              <c:idx val="1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0BC-4991-9CDB-B4C0E6D504EE}"/>
                </c:ext>
              </c:extLst>
            </c:dLbl>
            <c:dLbl>
              <c:idx val="1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0BC-4991-9CDB-B4C0E6D504EE}"/>
                </c:ext>
              </c:extLst>
            </c:dLbl>
            <c:dLbl>
              <c:idx val="1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0BC-4991-9CDB-B4C0E6D504EE}"/>
                </c:ext>
              </c:extLst>
            </c:dLbl>
            <c:dLbl>
              <c:idx val="1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0BC-4991-9CDB-B4C0E6D504EE}"/>
                </c:ext>
              </c:extLst>
            </c:dLbl>
            <c:dLbl>
              <c:idx val="1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0BC-4991-9CDB-B4C0E6D504EE}"/>
                </c:ext>
              </c:extLst>
            </c:dLbl>
            <c:dLbl>
              <c:idx val="1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0BC-4991-9CDB-B4C0E6D504EE}"/>
                </c:ext>
              </c:extLst>
            </c:dLbl>
            <c:dLbl>
              <c:idx val="1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0BC-4991-9CDB-B4C0E6D504EE}"/>
                </c:ext>
              </c:extLst>
            </c:dLbl>
            <c:dLbl>
              <c:idx val="1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0BC-4991-9CDB-B4C0E6D504EE}"/>
                </c:ext>
              </c:extLst>
            </c:dLbl>
            <c:dLbl>
              <c:idx val="2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0BC-4991-9CDB-B4C0E6D504EE}"/>
                </c:ext>
              </c:extLst>
            </c:dLbl>
            <c:dLbl>
              <c:idx val="2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0BC-4991-9CDB-B4C0E6D504EE}"/>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20BC-4991-9CDB-B4C0E6D504EE}"/>
            </c:ext>
          </c:extLst>
        </c:ser>
        <c:ser>
          <c:idx val="2"/>
          <c:order val="1"/>
          <c:spPr>
            <a:ln w="25400">
              <a:solidFill>
                <a:srgbClr val="80808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0BC-4991-9CDB-B4C0E6D504EE}"/>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0BC-4991-9CDB-B4C0E6D504EE}"/>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0BC-4991-9CDB-B4C0E6D504EE}"/>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0BC-4991-9CDB-B4C0E6D504EE}"/>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0BC-4991-9CDB-B4C0E6D504EE}"/>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20BC-4991-9CDB-B4C0E6D504EE}"/>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20BC-4991-9CDB-B4C0E6D504EE}"/>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20BC-4991-9CDB-B4C0E6D504EE}"/>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20BC-4991-9CDB-B4C0E6D504EE}"/>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20BC-4991-9CDB-B4C0E6D504EE}"/>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20BC-4991-9CDB-B4C0E6D504EE}"/>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20BC-4991-9CDB-B4C0E6D504EE}"/>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20BC-4991-9CDB-B4C0E6D504EE}"/>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20BC-4991-9CDB-B4C0E6D504EE}"/>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20BC-4991-9CDB-B4C0E6D504EE}"/>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20BC-4991-9CDB-B4C0E6D504EE}"/>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20BC-4991-9CDB-B4C0E6D504EE}"/>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20BC-4991-9CDB-B4C0E6D504EE}"/>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20BC-4991-9CDB-B4C0E6D504EE}"/>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20BC-4991-9CDB-B4C0E6D504EE}"/>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20BC-4991-9CDB-B4C0E6D504EE}"/>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20BC-4991-9CDB-B4C0E6D504EE}"/>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20BC-4991-9CDB-B4C0E6D504EE}"/>
            </c:ext>
          </c:extLst>
        </c:ser>
        <c:ser>
          <c:idx val="1"/>
          <c:order val="2"/>
          <c:spPr>
            <a:ln w="25400">
              <a:solidFill>
                <a:srgbClr val="C0C0C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20BC-4991-9CDB-B4C0E6D504EE}"/>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20BC-4991-9CDB-B4C0E6D504EE}"/>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20BC-4991-9CDB-B4C0E6D504EE}"/>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20BC-4991-9CDB-B4C0E6D504EE}"/>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20BC-4991-9CDB-B4C0E6D504EE}"/>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20BC-4991-9CDB-B4C0E6D504EE}"/>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20BC-4991-9CDB-B4C0E6D504EE}"/>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20BC-4991-9CDB-B4C0E6D504EE}"/>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20BC-4991-9CDB-B4C0E6D504EE}"/>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20BC-4991-9CDB-B4C0E6D504EE}"/>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20BC-4991-9CDB-B4C0E6D504EE}"/>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20BC-4991-9CDB-B4C0E6D504EE}"/>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20BC-4991-9CDB-B4C0E6D504EE}"/>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20BC-4991-9CDB-B4C0E6D504EE}"/>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20BC-4991-9CDB-B4C0E6D504EE}"/>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20BC-4991-9CDB-B4C0E6D504EE}"/>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20BC-4991-9CDB-B4C0E6D504EE}"/>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20BC-4991-9CDB-B4C0E6D504EE}"/>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20BC-4991-9CDB-B4C0E6D504EE}"/>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20BC-4991-9CDB-B4C0E6D504EE}"/>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20BC-4991-9CDB-B4C0E6D504EE}"/>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20BC-4991-9CDB-B4C0E6D504EE}"/>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20BC-4991-9CDB-B4C0E6D504EE}"/>
            </c:ext>
          </c:extLst>
        </c:ser>
        <c:dLbls>
          <c:showLegendKey val="0"/>
          <c:showVal val="0"/>
          <c:showCatName val="0"/>
          <c:showSerName val="0"/>
          <c:showPercent val="0"/>
          <c:showBubbleSize val="0"/>
        </c:dLbls>
        <c:smooth val="0"/>
        <c:axId val="297633680"/>
        <c:axId val="297634072"/>
      </c:lineChart>
      <c:catAx>
        <c:axId val="297633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4072"/>
        <c:crosses val="autoZero"/>
        <c:auto val="1"/>
        <c:lblAlgn val="ctr"/>
        <c:lblOffset val="100"/>
        <c:tickLblSkip val="1"/>
        <c:tickMarkSkip val="1"/>
        <c:noMultiLvlLbl val="0"/>
      </c:catAx>
      <c:valAx>
        <c:axId val="29763407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3680"/>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8EA-4883-870E-CA546FD9A5D5}"/>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8EA-4883-870E-CA546FD9A5D5}"/>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8EA-4883-870E-CA546FD9A5D5}"/>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8EA-4883-870E-CA546FD9A5D5}"/>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8EA-4883-870E-CA546FD9A5D5}"/>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8EA-4883-870E-CA546FD9A5D5}"/>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8EA-4883-870E-CA546FD9A5D5}"/>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8EA-4883-870E-CA546FD9A5D5}"/>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8EA-4883-870E-CA546FD9A5D5}"/>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8EA-4883-870E-CA546FD9A5D5}"/>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8EA-4883-870E-CA546FD9A5D5}"/>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8EA-4883-870E-CA546FD9A5D5}"/>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8EA-4883-870E-CA546FD9A5D5}"/>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8EA-4883-870E-CA546FD9A5D5}"/>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8EA-4883-870E-CA546FD9A5D5}"/>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8EA-4883-870E-CA546FD9A5D5}"/>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8EA-4883-870E-CA546FD9A5D5}"/>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8EA-4883-870E-CA546FD9A5D5}"/>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8EA-4883-870E-CA546FD9A5D5}"/>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8EA-4883-870E-CA546FD9A5D5}"/>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8EA-4883-870E-CA546FD9A5D5}"/>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8EA-4883-870E-CA546FD9A5D5}"/>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08EA-4883-870E-CA546FD9A5D5}"/>
            </c:ext>
          </c:extLst>
        </c:ser>
        <c:ser>
          <c:idx val="2"/>
          <c:order val="1"/>
          <c:spPr>
            <a:ln w="25400">
              <a:solidFill>
                <a:srgbClr val="80808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8EA-4883-870E-CA546FD9A5D5}"/>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8EA-4883-870E-CA546FD9A5D5}"/>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08EA-4883-870E-CA546FD9A5D5}"/>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08EA-4883-870E-CA546FD9A5D5}"/>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08EA-4883-870E-CA546FD9A5D5}"/>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08EA-4883-870E-CA546FD9A5D5}"/>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08EA-4883-870E-CA546FD9A5D5}"/>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08EA-4883-870E-CA546FD9A5D5}"/>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08EA-4883-870E-CA546FD9A5D5}"/>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08EA-4883-870E-CA546FD9A5D5}"/>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08EA-4883-870E-CA546FD9A5D5}"/>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08EA-4883-870E-CA546FD9A5D5}"/>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08EA-4883-870E-CA546FD9A5D5}"/>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08EA-4883-870E-CA546FD9A5D5}"/>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08EA-4883-870E-CA546FD9A5D5}"/>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08EA-4883-870E-CA546FD9A5D5}"/>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08EA-4883-870E-CA546FD9A5D5}"/>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08EA-4883-870E-CA546FD9A5D5}"/>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08EA-4883-870E-CA546FD9A5D5}"/>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08EA-4883-870E-CA546FD9A5D5}"/>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08EA-4883-870E-CA546FD9A5D5}"/>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08EA-4883-870E-CA546FD9A5D5}"/>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08EA-4883-870E-CA546FD9A5D5}"/>
            </c:ext>
          </c:extLst>
        </c:ser>
        <c:ser>
          <c:idx val="1"/>
          <c:order val="2"/>
          <c:spPr>
            <a:ln w="25400">
              <a:solidFill>
                <a:srgbClr val="C0C0C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08EA-4883-870E-CA546FD9A5D5}"/>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08EA-4883-870E-CA546FD9A5D5}"/>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08EA-4883-870E-CA546FD9A5D5}"/>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08EA-4883-870E-CA546FD9A5D5}"/>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08EA-4883-870E-CA546FD9A5D5}"/>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08EA-4883-870E-CA546FD9A5D5}"/>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08EA-4883-870E-CA546FD9A5D5}"/>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08EA-4883-870E-CA546FD9A5D5}"/>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08EA-4883-870E-CA546FD9A5D5}"/>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08EA-4883-870E-CA546FD9A5D5}"/>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08EA-4883-870E-CA546FD9A5D5}"/>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08EA-4883-870E-CA546FD9A5D5}"/>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08EA-4883-870E-CA546FD9A5D5}"/>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08EA-4883-870E-CA546FD9A5D5}"/>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08EA-4883-870E-CA546FD9A5D5}"/>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08EA-4883-870E-CA546FD9A5D5}"/>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08EA-4883-870E-CA546FD9A5D5}"/>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08EA-4883-870E-CA546FD9A5D5}"/>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08EA-4883-870E-CA546FD9A5D5}"/>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08EA-4883-870E-CA546FD9A5D5}"/>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08EA-4883-870E-CA546FD9A5D5}"/>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08EA-4883-870E-CA546FD9A5D5}"/>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08EA-4883-870E-CA546FD9A5D5}"/>
            </c:ext>
          </c:extLst>
        </c:ser>
        <c:dLbls>
          <c:showLegendKey val="0"/>
          <c:showVal val="0"/>
          <c:showCatName val="0"/>
          <c:showSerName val="0"/>
          <c:showPercent val="0"/>
          <c:showBubbleSize val="0"/>
        </c:dLbls>
        <c:smooth val="0"/>
        <c:axId val="292822744"/>
        <c:axId val="292823136"/>
      </c:lineChart>
      <c:catAx>
        <c:axId val="292822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3136"/>
        <c:crosses val="autoZero"/>
        <c:auto val="1"/>
        <c:lblAlgn val="ctr"/>
        <c:lblOffset val="100"/>
        <c:tickLblSkip val="1"/>
        <c:tickMarkSkip val="1"/>
        <c:noMultiLvlLbl val="0"/>
      </c:catAx>
      <c:valAx>
        <c:axId val="29282313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2744"/>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044718948978125E-2"/>
          <c:y val="9.4044031096981395E-2"/>
          <c:w val="0.93184408380111061"/>
          <c:h val="0.76175665188554964"/>
        </c:manualLayout>
      </c:layout>
      <c:lineChart>
        <c:grouping val="standard"/>
        <c:varyColors val="0"/>
        <c:ser>
          <c:idx val="0"/>
          <c:order val="0"/>
          <c:tx>
            <c:strRef>
              <c:f>Daten_Diagramme!$E$51</c:f>
              <c:strCache>
                <c:ptCount val="1"/>
                <c:pt idx="0">
                  <c:v>SvB</c:v>
                </c:pt>
              </c:strCache>
            </c:strRef>
          </c:tx>
          <c:spPr>
            <a:ln w="25400">
              <a:solidFill>
                <a:srgbClr val="000000"/>
              </a:solidFill>
              <a:prstDash val="solid"/>
            </a:ln>
          </c:spPr>
          <c:marker>
            <c:symbol val="none"/>
          </c:marker>
          <c:val>
            <c:numRef>
              <c:f>Daten_Diagramme!$E$52:$E$76</c:f>
              <c:numCache>
                <c:formatCode>#,#00</c:formatCode>
                <c:ptCount val="25"/>
                <c:pt idx="0">
                  <c:v>100</c:v>
                </c:pt>
                <c:pt idx="1">
                  <c:v>99.440047497916524</c:v>
                </c:pt>
                <c:pt idx="2">
                  <c:v>98.234079755102485</c:v>
                </c:pt>
                <c:pt idx="3">
                  <c:v>99.223256548666299</c:v>
                </c:pt>
                <c:pt idx="4">
                  <c:v>99.131202100366593</c:v>
                </c:pt>
                <c:pt idx="5">
                  <c:v>98.98031995729545</c:v>
                </c:pt>
                <c:pt idx="6">
                  <c:v>99.106145860000979</c:v>
                </c:pt>
                <c:pt idx="7">
                  <c:v>100.42105377831763</c:v>
                </c:pt>
                <c:pt idx="8">
                  <c:v>100.46517454939621</c:v>
                </c:pt>
                <c:pt idx="9">
                  <c:v>100.76203652764084</c:v>
                </c:pt>
                <c:pt idx="10">
                  <c:v>100.95758414266804</c:v>
                </c:pt>
                <c:pt idx="11">
                  <c:v>102.28610958292255</c:v>
                </c:pt>
                <c:pt idx="12">
                  <c:v>102.18261641619503</c:v>
                </c:pt>
                <c:pt idx="13">
                  <c:v>102.23545240131382</c:v>
                </c:pt>
                <c:pt idx="14">
                  <c:v>102.31879163557332</c:v>
                </c:pt>
                <c:pt idx="15">
                  <c:v>103.45939527308579</c:v>
                </c:pt>
                <c:pt idx="16">
                  <c:v>103.29217210368927</c:v>
                </c:pt>
                <c:pt idx="17">
                  <c:v>102.97079858595653</c:v>
                </c:pt>
                <c:pt idx="18">
                  <c:v>102.71969148142297</c:v>
                </c:pt>
                <c:pt idx="19">
                  <c:v>103.75625725133044</c:v>
                </c:pt>
                <c:pt idx="20">
                  <c:v>103.51332065995958</c:v>
                </c:pt>
                <c:pt idx="21">
                  <c:v>102.92558841312294</c:v>
                </c:pt>
                <c:pt idx="22">
                  <c:v>102.6004019892476</c:v>
                </c:pt>
                <c:pt idx="23">
                  <c:v>103.44142014412785</c:v>
                </c:pt>
                <c:pt idx="24">
                  <c:v>103.11459961761997</c:v>
                </c:pt>
              </c:numCache>
            </c:numRef>
          </c:val>
          <c:smooth val="0"/>
          <c:extLst>
            <c:ext xmlns:c16="http://schemas.microsoft.com/office/drawing/2014/chart" uri="{C3380CC4-5D6E-409C-BE32-E72D297353CC}">
              <c16:uniqueId val="{00000000-8D2D-48D0-AD2B-20324E59FADD}"/>
            </c:ext>
          </c:extLst>
        </c:ser>
        <c:ser>
          <c:idx val="2"/>
          <c:order val="1"/>
          <c:tx>
            <c:strRef>
              <c:f>Daten_Diagramme!$F$51</c:f>
              <c:strCache>
                <c:ptCount val="1"/>
                <c:pt idx="0">
                  <c:v>GeB - ausschließlich</c:v>
                </c:pt>
              </c:strCache>
            </c:strRef>
          </c:tx>
          <c:spPr>
            <a:ln w="25400">
              <a:solidFill>
                <a:srgbClr val="808080"/>
              </a:solidFill>
              <a:prstDash val="solid"/>
            </a:ln>
          </c:spPr>
          <c:marker>
            <c:symbol val="none"/>
          </c:marker>
          <c:val>
            <c:numRef>
              <c:f>Daten_Diagramme!$F$52:$F$76</c:f>
              <c:numCache>
                <c:formatCode>#,#00</c:formatCode>
                <c:ptCount val="25"/>
                <c:pt idx="0">
                  <c:v>100</c:v>
                </c:pt>
                <c:pt idx="1">
                  <c:v>95.864454752732129</c:v>
                </c:pt>
                <c:pt idx="2">
                  <c:v>94.288072961710824</c:v>
                </c:pt>
                <c:pt idx="3">
                  <c:v>93.324946929790073</c:v>
                </c:pt>
                <c:pt idx="4">
                  <c:v>91.662080352228941</c:v>
                </c:pt>
                <c:pt idx="5">
                  <c:v>89.134365909269604</c:v>
                </c:pt>
                <c:pt idx="6">
                  <c:v>91.009513326519382</c:v>
                </c:pt>
                <c:pt idx="7">
                  <c:v>90.408050947401534</c:v>
                </c:pt>
                <c:pt idx="8">
                  <c:v>90.584951647142077</c:v>
                </c:pt>
                <c:pt idx="9">
                  <c:v>89.047881122729777</c:v>
                </c:pt>
                <c:pt idx="10">
                  <c:v>91.536284299080123</c:v>
                </c:pt>
                <c:pt idx="11">
                  <c:v>89.999213774667822</c:v>
                </c:pt>
                <c:pt idx="12">
                  <c:v>90.844406006761531</c:v>
                </c:pt>
                <c:pt idx="13">
                  <c:v>90.667505307020988</c:v>
                </c:pt>
                <c:pt idx="14">
                  <c:v>92.861073983803749</c:v>
                </c:pt>
                <c:pt idx="15">
                  <c:v>90.565296013837568</c:v>
                </c:pt>
                <c:pt idx="16">
                  <c:v>90.887648400031452</c:v>
                </c:pt>
                <c:pt idx="17">
                  <c:v>91.0763424797547</c:v>
                </c:pt>
                <c:pt idx="18">
                  <c:v>92.047330764997241</c:v>
                </c:pt>
                <c:pt idx="19">
                  <c:v>89.130434782608688</c:v>
                </c:pt>
                <c:pt idx="20">
                  <c:v>89.763346175013766</c:v>
                </c:pt>
                <c:pt idx="21">
                  <c:v>88.929947322902748</c:v>
                </c:pt>
                <c:pt idx="22">
                  <c:v>90.683229813664596</c:v>
                </c:pt>
                <c:pt idx="23">
                  <c:v>88.230206777262367</c:v>
                </c:pt>
                <c:pt idx="24">
                  <c:v>88.60759493670885</c:v>
                </c:pt>
              </c:numCache>
            </c:numRef>
          </c:val>
          <c:smooth val="0"/>
          <c:extLst>
            <c:ext xmlns:c16="http://schemas.microsoft.com/office/drawing/2014/chart" uri="{C3380CC4-5D6E-409C-BE32-E72D297353CC}">
              <c16:uniqueId val="{00000001-8D2D-48D0-AD2B-20324E59FADD}"/>
            </c:ext>
          </c:extLst>
        </c:ser>
        <c:ser>
          <c:idx val="1"/>
          <c:order val="2"/>
          <c:tx>
            <c:strRef>
              <c:f>Daten_Diagramme!$G$51</c:f>
              <c:strCache>
                <c:ptCount val="1"/>
                <c:pt idx="0">
                  <c:v>GeB - im Nebenjob</c:v>
                </c:pt>
              </c:strCache>
            </c:strRef>
          </c:tx>
          <c:spPr>
            <a:ln w="25400">
              <a:solidFill>
                <a:srgbClr val="C0C0C0"/>
              </a:solidFill>
              <a:prstDash val="solid"/>
            </a:ln>
          </c:spPr>
          <c:marker>
            <c:symbol val="none"/>
          </c:marker>
          <c:val>
            <c:numRef>
              <c:f>Daten_Diagramme!$G$52:$G$76</c:f>
              <c:numCache>
                <c:formatCode>#,#00</c:formatCode>
                <c:ptCount val="25"/>
                <c:pt idx="0">
                  <c:v>100</c:v>
                </c:pt>
                <c:pt idx="1">
                  <c:v>96.266306792622586</c:v>
                </c:pt>
                <c:pt idx="2">
                  <c:v>93.747188484030588</c:v>
                </c:pt>
                <c:pt idx="3">
                  <c:v>96.746138851402009</c:v>
                </c:pt>
                <c:pt idx="4">
                  <c:v>94.931773879142298</c:v>
                </c:pt>
                <c:pt idx="5">
                  <c:v>93.697205977907728</c:v>
                </c:pt>
                <c:pt idx="6">
                  <c:v>97.74079072324686</c:v>
                </c:pt>
                <c:pt idx="7">
                  <c:v>100.64977257959715</c:v>
                </c:pt>
                <c:pt idx="8">
                  <c:v>100.40985655020742</c:v>
                </c:pt>
                <c:pt idx="9">
                  <c:v>100.6597690808217</c:v>
                </c:pt>
                <c:pt idx="10">
                  <c:v>102.69905533063428</c:v>
                </c:pt>
                <c:pt idx="11">
                  <c:v>104.25850952166742</c:v>
                </c:pt>
                <c:pt idx="12">
                  <c:v>105.18818413555255</c:v>
                </c:pt>
                <c:pt idx="13">
                  <c:v>105.96291298045684</c:v>
                </c:pt>
                <c:pt idx="14">
                  <c:v>108.3570750237417</c:v>
                </c:pt>
                <c:pt idx="15">
                  <c:v>110.02649072824511</c:v>
                </c:pt>
                <c:pt idx="16">
                  <c:v>109.55665517069026</c:v>
                </c:pt>
                <c:pt idx="17">
                  <c:v>108.39206277802769</c:v>
                </c:pt>
                <c:pt idx="18">
                  <c:v>109.50667266456739</c:v>
                </c:pt>
                <c:pt idx="19">
                  <c:v>111.16609186784625</c:v>
                </c:pt>
                <c:pt idx="20">
                  <c:v>111.27605338131654</c:v>
                </c:pt>
                <c:pt idx="21">
                  <c:v>109.90153446293797</c:v>
                </c:pt>
                <c:pt idx="22">
                  <c:v>110.94616884090568</c:v>
                </c:pt>
                <c:pt idx="23">
                  <c:v>111.64592392662568</c:v>
                </c:pt>
                <c:pt idx="24">
                  <c:v>110.98115659519168</c:v>
                </c:pt>
              </c:numCache>
            </c:numRef>
          </c:val>
          <c:smooth val="0"/>
          <c:extLst>
            <c:ext xmlns:c16="http://schemas.microsoft.com/office/drawing/2014/chart" uri="{C3380CC4-5D6E-409C-BE32-E72D297353CC}">
              <c16:uniqueId val="{00000002-8D2D-48D0-AD2B-20324E59FADD}"/>
            </c:ext>
          </c:extLst>
        </c:ser>
        <c:ser>
          <c:idx val="3"/>
          <c:order val="3"/>
          <c:tx>
            <c:v/>
          </c:tx>
          <c:spPr>
            <a:ln w="12700">
              <a:solidFill>
                <a:srgbClr val="FFFFFF"/>
              </a:solidFill>
              <a:prstDash val="solid"/>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8D2D-48D0-AD2B-20324E59FADD}"/>
                </c:ext>
              </c:extLst>
            </c:dLbl>
            <c:dLbl>
              <c:idx val="1"/>
              <c:delete val="1"/>
              <c:extLst>
                <c:ext xmlns:c15="http://schemas.microsoft.com/office/drawing/2012/chart" uri="{CE6537A1-D6FC-4f65-9D91-7224C49458BB}"/>
                <c:ext xmlns:c16="http://schemas.microsoft.com/office/drawing/2014/chart" uri="{C3380CC4-5D6E-409C-BE32-E72D297353CC}">
                  <c16:uniqueId val="{00000004-8D2D-48D0-AD2B-20324E59FADD}"/>
                </c:ext>
              </c:extLst>
            </c:dLbl>
            <c:dLbl>
              <c:idx val="2"/>
              <c:delete val="1"/>
              <c:extLst>
                <c:ext xmlns:c15="http://schemas.microsoft.com/office/drawing/2012/chart" uri="{CE6537A1-D6FC-4f65-9D91-7224C49458BB}"/>
                <c:ext xmlns:c16="http://schemas.microsoft.com/office/drawing/2014/chart" uri="{C3380CC4-5D6E-409C-BE32-E72D297353CC}">
                  <c16:uniqueId val="{00000005-8D2D-48D0-AD2B-20324E59FADD}"/>
                </c:ext>
              </c:extLst>
            </c:dLbl>
            <c:dLbl>
              <c:idx val="3"/>
              <c:delete val="1"/>
              <c:extLst>
                <c:ext xmlns:c15="http://schemas.microsoft.com/office/drawing/2012/chart" uri="{CE6537A1-D6FC-4f65-9D91-7224C49458BB}"/>
                <c:ext xmlns:c16="http://schemas.microsoft.com/office/drawing/2014/chart" uri="{C3380CC4-5D6E-409C-BE32-E72D297353CC}">
                  <c16:uniqueId val="{00000006-8D2D-48D0-AD2B-20324E59FADD}"/>
                </c:ext>
              </c:extLst>
            </c:dLbl>
            <c:dLbl>
              <c:idx val="4"/>
              <c:delete val="1"/>
              <c:extLst>
                <c:ext xmlns:c15="http://schemas.microsoft.com/office/drawing/2012/chart" uri="{CE6537A1-D6FC-4f65-9D91-7224C49458BB}"/>
                <c:ext xmlns:c16="http://schemas.microsoft.com/office/drawing/2014/chart" uri="{C3380CC4-5D6E-409C-BE32-E72D297353CC}">
                  <c16:uniqueId val="{00000007-8D2D-48D0-AD2B-20324E59FADD}"/>
                </c:ext>
              </c:extLst>
            </c:dLbl>
            <c:dLbl>
              <c:idx val="5"/>
              <c:delete val="1"/>
              <c:extLst>
                <c:ext xmlns:c15="http://schemas.microsoft.com/office/drawing/2012/chart" uri="{CE6537A1-D6FC-4f65-9D91-7224C49458BB}"/>
                <c:ext xmlns:c16="http://schemas.microsoft.com/office/drawing/2014/chart" uri="{C3380CC4-5D6E-409C-BE32-E72D297353CC}">
                  <c16:uniqueId val="{00000008-8D2D-48D0-AD2B-20324E59FADD}"/>
                </c:ext>
              </c:extLst>
            </c:dLbl>
            <c:dLbl>
              <c:idx val="6"/>
              <c:delete val="1"/>
              <c:extLst>
                <c:ext xmlns:c15="http://schemas.microsoft.com/office/drawing/2012/chart" uri="{CE6537A1-D6FC-4f65-9D91-7224C49458BB}"/>
                <c:ext xmlns:c16="http://schemas.microsoft.com/office/drawing/2014/chart" uri="{C3380CC4-5D6E-409C-BE32-E72D297353CC}">
                  <c16:uniqueId val="{00000009-8D2D-48D0-AD2B-20324E59FADD}"/>
                </c:ext>
              </c:extLst>
            </c:dLbl>
            <c:dLbl>
              <c:idx val="7"/>
              <c:delete val="1"/>
              <c:extLst>
                <c:ext xmlns:c15="http://schemas.microsoft.com/office/drawing/2012/chart" uri="{CE6537A1-D6FC-4f65-9D91-7224C49458BB}"/>
                <c:ext xmlns:c16="http://schemas.microsoft.com/office/drawing/2014/chart" uri="{C3380CC4-5D6E-409C-BE32-E72D297353CC}">
                  <c16:uniqueId val="{0000000A-8D2D-48D0-AD2B-20324E59FADD}"/>
                </c:ext>
              </c:extLst>
            </c:dLbl>
            <c:dLbl>
              <c:idx val="8"/>
              <c:delete val="1"/>
              <c:extLst>
                <c:ext xmlns:c15="http://schemas.microsoft.com/office/drawing/2012/chart" uri="{CE6537A1-D6FC-4f65-9D91-7224C49458BB}"/>
                <c:ext xmlns:c16="http://schemas.microsoft.com/office/drawing/2014/chart" uri="{C3380CC4-5D6E-409C-BE32-E72D297353CC}">
                  <c16:uniqueId val="{0000000B-8D2D-48D0-AD2B-20324E59FADD}"/>
                </c:ext>
              </c:extLst>
            </c:dLbl>
            <c:dLbl>
              <c:idx val="9"/>
              <c:delete val="1"/>
              <c:extLst>
                <c:ext xmlns:c15="http://schemas.microsoft.com/office/drawing/2012/chart" uri="{CE6537A1-D6FC-4f65-9D91-7224C49458BB}"/>
                <c:ext xmlns:c16="http://schemas.microsoft.com/office/drawing/2014/chart" uri="{C3380CC4-5D6E-409C-BE32-E72D297353CC}">
                  <c16:uniqueId val="{0000000C-8D2D-48D0-AD2B-20324E59FADD}"/>
                </c:ext>
              </c:extLst>
            </c:dLbl>
            <c:dLbl>
              <c:idx val="10"/>
              <c:delete val="1"/>
              <c:extLst>
                <c:ext xmlns:c15="http://schemas.microsoft.com/office/drawing/2012/chart" uri="{CE6537A1-D6FC-4f65-9D91-7224C49458BB}"/>
                <c:ext xmlns:c16="http://schemas.microsoft.com/office/drawing/2014/chart" uri="{C3380CC4-5D6E-409C-BE32-E72D297353CC}">
                  <c16:uniqueId val="{0000000D-8D2D-48D0-AD2B-20324E59FADD}"/>
                </c:ext>
              </c:extLst>
            </c:dLbl>
            <c:dLbl>
              <c:idx val="11"/>
              <c:delete val="1"/>
              <c:extLst>
                <c:ext xmlns:c15="http://schemas.microsoft.com/office/drawing/2012/chart" uri="{CE6537A1-D6FC-4f65-9D91-7224C49458BB}"/>
                <c:ext xmlns:c16="http://schemas.microsoft.com/office/drawing/2014/chart" uri="{C3380CC4-5D6E-409C-BE32-E72D297353CC}">
                  <c16:uniqueId val="{0000000E-8D2D-48D0-AD2B-20324E59FADD}"/>
                </c:ext>
              </c:extLst>
            </c:dLbl>
            <c:dLbl>
              <c:idx val="12"/>
              <c:delete val="1"/>
              <c:extLst>
                <c:ext xmlns:c15="http://schemas.microsoft.com/office/drawing/2012/chart" uri="{CE6537A1-D6FC-4f65-9D91-7224C49458BB}"/>
                <c:ext xmlns:c16="http://schemas.microsoft.com/office/drawing/2014/chart" uri="{C3380CC4-5D6E-409C-BE32-E72D297353CC}">
                  <c16:uniqueId val="{0000000F-8D2D-48D0-AD2B-20324E59FADD}"/>
                </c:ext>
              </c:extLst>
            </c:dLbl>
            <c:dLbl>
              <c:idx val="13"/>
              <c:tx>
                <c:rich>
                  <a:bodyPr/>
                  <a:lstStyle/>
                  <a:p>
                    <a:r>
                      <a:rPr lang="de-DE"/>
                      <a:t>Diagrammdarstellung wegen fehlender Daten nicht möglich.</a:t>
                    </a:r>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D2D-48D0-AD2B-20324E59FADD}"/>
                </c:ext>
              </c:extLst>
            </c:dLbl>
            <c:dLbl>
              <c:idx val="14"/>
              <c:delete val="1"/>
              <c:extLst>
                <c:ext xmlns:c15="http://schemas.microsoft.com/office/drawing/2012/chart" uri="{CE6537A1-D6FC-4f65-9D91-7224C49458BB}"/>
                <c:ext xmlns:c16="http://schemas.microsoft.com/office/drawing/2014/chart" uri="{C3380CC4-5D6E-409C-BE32-E72D297353CC}">
                  <c16:uniqueId val="{00000011-8D2D-48D0-AD2B-20324E59FADD}"/>
                </c:ext>
              </c:extLst>
            </c:dLbl>
            <c:dLbl>
              <c:idx val="15"/>
              <c:delete val="1"/>
              <c:extLst>
                <c:ext xmlns:c15="http://schemas.microsoft.com/office/drawing/2012/chart" uri="{CE6537A1-D6FC-4f65-9D91-7224C49458BB}"/>
                <c:ext xmlns:c16="http://schemas.microsoft.com/office/drawing/2014/chart" uri="{C3380CC4-5D6E-409C-BE32-E72D297353CC}">
                  <c16:uniqueId val="{00000012-8D2D-48D0-AD2B-20324E59FADD}"/>
                </c:ext>
              </c:extLst>
            </c:dLbl>
            <c:dLbl>
              <c:idx val="16"/>
              <c:delete val="1"/>
              <c:extLst>
                <c:ext xmlns:c15="http://schemas.microsoft.com/office/drawing/2012/chart" uri="{CE6537A1-D6FC-4f65-9D91-7224C49458BB}"/>
                <c:ext xmlns:c16="http://schemas.microsoft.com/office/drawing/2014/chart" uri="{C3380CC4-5D6E-409C-BE32-E72D297353CC}">
                  <c16:uniqueId val="{00000013-8D2D-48D0-AD2B-20324E59FADD}"/>
                </c:ext>
              </c:extLst>
            </c:dLbl>
            <c:dLbl>
              <c:idx val="17"/>
              <c:delete val="1"/>
              <c:extLst>
                <c:ext xmlns:c15="http://schemas.microsoft.com/office/drawing/2012/chart" uri="{CE6537A1-D6FC-4f65-9D91-7224C49458BB}"/>
                <c:ext xmlns:c16="http://schemas.microsoft.com/office/drawing/2014/chart" uri="{C3380CC4-5D6E-409C-BE32-E72D297353CC}">
                  <c16:uniqueId val="{00000014-8D2D-48D0-AD2B-20324E59FADD}"/>
                </c:ext>
              </c:extLst>
            </c:dLbl>
            <c:dLbl>
              <c:idx val="18"/>
              <c:delete val="1"/>
              <c:extLst>
                <c:ext xmlns:c15="http://schemas.microsoft.com/office/drawing/2012/chart" uri="{CE6537A1-D6FC-4f65-9D91-7224C49458BB}"/>
                <c:ext xmlns:c16="http://schemas.microsoft.com/office/drawing/2014/chart" uri="{C3380CC4-5D6E-409C-BE32-E72D297353CC}">
                  <c16:uniqueId val="{00000015-8D2D-48D0-AD2B-20324E59FADD}"/>
                </c:ext>
              </c:extLst>
            </c:dLbl>
            <c:dLbl>
              <c:idx val="19"/>
              <c:delete val="1"/>
              <c:extLst>
                <c:ext xmlns:c15="http://schemas.microsoft.com/office/drawing/2012/chart" uri="{CE6537A1-D6FC-4f65-9D91-7224C49458BB}"/>
                <c:ext xmlns:c16="http://schemas.microsoft.com/office/drawing/2014/chart" uri="{C3380CC4-5D6E-409C-BE32-E72D297353CC}">
                  <c16:uniqueId val="{00000016-8D2D-48D0-AD2B-20324E59FADD}"/>
                </c:ext>
              </c:extLst>
            </c:dLbl>
            <c:dLbl>
              <c:idx val="20"/>
              <c:delete val="1"/>
              <c:extLst>
                <c:ext xmlns:c15="http://schemas.microsoft.com/office/drawing/2012/chart" uri="{CE6537A1-D6FC-4f65-9D91-7224C49458BB}"/>
                <c:ext xmlns:c16="http://schemas.microsoft.com/office/drawing/2014/chart" uri="{C3380CC4-5D6E-409C-BE32-E72D297353CC}">
                  <c16:uniqueId val="{00000017-8D2D-48D0-AD2B-20324E59FADD}"/>
                </c:ext>
              </c:extLst>
            </c:dLbl>
            <c:dLbl>
              <c:idx val="21"/>
              <c:delete val="1"/>
              <c:extLst>
                <c:ext xmlns:c15="http://schemas.microsoft.com/office/drawing/2012/chart" uri="{CE6537A1-D6FC-4f65-9D91-7224C49458BB}"/>
                <c:ext xmlns:c16="http://schemas.microsoft.com/office/drawing/2014/chart" uri="{C3380CC4-5D6E-409C-BE32-E72D297353CC}">
                  <c16:uniqueId val="{00000018-8D2D-48D0-AD2B-20324E59FADD}"/>
                </c:ext>
              </c:extLst>
            </c:dLbl>
            <c:dLbl>
              <c:idx val="22"/>
              <c:delete val="1"/>
              <c:extLst>
                <c:ext xmlns:c15="http://schemas.microsoft.com/office/drawing/2012/chart" uri="{CE6537A1-D6FC-4f65-9D91-7224C49458BB}"/>
                <c:ext xmlns:c16="http://schemas.microsoft.com/office/drawing/2014/chart" uri="{C3380CC4-5D6E-409C-BE32-E72D297353CC}">
                  <c16:uniqueId val="{00000019-8D2D-48D0-AD2B-20324E59FADD}"/>
                </c:ext>
              </c:extLst>
            </c:dLbl>
            <c:dLbl>
              <c:idx val="23"/>
              <c:delete val="1"/>
              <c:extLst>
                <c:ext xmlns:c15="http://schemas.microsoft.com/office/drawing/2012/chart" uri="{CE6537A1-D6FC-4f65-9D91-7224C49458BB}"/>
                <c:ext xmlns:c16="http://schemas.microsoft.com/office/drawing/2014/chart" uri="{C3380CC4-5D6E-409C-BE32-E72D297353CC}">
                  <c16:uniqueId val="{0000001A-8D2D-48D0-AD2B-20324E59FADD}"/>
                </c:ext>
              </c:extLst>
            </c:dLbl>
            <c:dLbl>
              <c:idx val="24"/>
              <c:delete val="1"/>
              <c:extLst>
                <c:ext xmlns:c15="http://schemas.microsoft.com/office/drawing/2012/chart" uri="{CE6537A1-D6FC-4f65-9D91-7224C49458BB}"/>
                <c:ext xmlns:c16="http://schemas.microsoft.com/office/drawing/2014/chart" uri="{C3380CC4-5D6E-409C-BE32-E72D297353CC}">
                  <c16:uniqueId val="{0000001B-8D2D-48D0-AD2B-20324E59FADD}"/>
                </c:ext>
              </c:extLst>
            </c:dLbl>
            <c:spPr>
              <a:noFill/>
              <a:ln w="25400">
                <a:noFill/>
              </a:ln>
            </c:spPr>
            <c:txPr>
              <a:bodyPr/>
              <a:lstStyle/>
              <a:p>
                <a:pPr>
                  <a:defRPr sz="900" b="0" i="0" u="none" strike="noStrike" baseline="0">
                    <a:solidFill>
                      <a:srgbClr val="000000"/>
                    </a:solidFill>
                    <a:latin typeface="Arial"/>
                    <a:ea typeface="Arial"/>
                    <a:cs typeface="Arial"/>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Daten_Diagramme!$H$52:$H$76</c:f>
              <c:strCache>
                <c:ptCount val="24"/>
                <c:pt idx="3">
                  <c:v>Sep-20</c:v>
                </c:pt>
                <c:pt idx="7">
                  <c:v>Sep-21</c:v>
                </c:pt>
                <c:pt idx="11">
                  <c:v>Sep-22</c:v>
                </c:pt>
                <c:pt idx="15">
                  <c:v>Sep-23</c:v>
                </c:pt>
                <c:pt idx="19">
                  <c:v>Sep-24</c:v>
                </c:pt>
                <c:pt idx="23">
                  <c:v>Sep-25</c:v>
                </c:pt>
              </c:strCache>
            </c:strRef>
          </c:cat>
          <c:val>
            <c:numRef>
              <c:f>Daten_Diagramme!$B$52:$B$76</c:f>
              <c:numCache>
                <c:formatCode>#,##0</c:formatCode>
                <c:ptCount val="25"/>
                <c:pt idx="0">
                  <c:v>183587</c:v>
                </c:pt>
                <c:pt idx="1">
                  <c:v>182559</c:v>
                </c:pt>
                <c:pt idx="2">
                  <c:v>180345</c:v>
                </c:pt>
                <c:pt idx="3">
                  <c:v>182161</c:v>
                </c:pt>
                <c:pt idx="4">
                  <c:v>181992</c:v>
                </c:pt>
                <c:pt idx="5">
                  <c:v>181715</c:v>
                </c:pt>
                <c:pt idx="6">
                  <c:v>181946</c:v>
                </c:pt>
                <c:pt idx="7">
                  <c:v>184360</c:v>
                </c:pt>
                <c:pt idx="8">
                  <c:v>184441</c:v>
                </c:pt>
                <c:pt idx="9">
                  <c:v>184986</c:v>
                </c:pt>
                <c:pt idx="10">
                  <c:v>185345</c:v>
                </c:pt>
                <c:pt idx="11">
                  <c:v>187784</c:v>
                </c:pt>
                <c:pt idx="12">
                  <c:v>187594</c:v>
                </c:pt>
                <c:pt idx="13">
                  <c:v>187691</c:v>
                </c:pt>
                <c:pt idx="14">
                  <c:v>187844</c:v>
                </c:pt>
                <c:pt idx="15">
                  <c:v>189938</c:v>
                </c:pt>
                <c:pt idx="16">
                  <c:v>189631</c:v>
                </c:pt>
                <c:pt idx="17">
                  <c:v>189041</c:v>
                </c:pt>
                <c:pt idx="18">
                  <c:v>188580</c:v>
                </c:pt>
                <c:pt idx="19">
                  <c:v>190483</c:v>
                </c:pt>
                <c:pt idx="20">
                  <c:v>190037</c:v>
                </c:pt>
                <c:pt idx="21">
                  <c:v>188958</c:v>
                </c:pt>
                <c:pt idx="22">
                  <c:v>188361</c:v>
                </c:pt>
                <c:pt idx="23">
                  <c:v>189905</c:v>
                </c:pt>
                <c:pt idx="24">
                  <c:v>189305</c:v>
                </c:pt>
              </c:numCache>
            </c:numRef>
          </c:val>
          <c:smooth val="0"/>
          <c:extLst>
            <c:ext xmlns:c16="http://schemas.microsoft.com/office/drawing/2014/chart" uri="{C3380CC4-5D6E-409C-BE32-E72D297353CC}">
              <c16:uniqueId val="{0000001C-8D2D-48D0-AD2B-20324E59FADD}"/>
            </c:ext>
          </c:extLst>
        </c:ser>
        <c:dLbls>
          <c:showLegendKey val="0"/>
          <c:showVal val="0"/>
          <c:showCatName val="0"/>
          <c:showSerName val="0"/>
          <c:showPercent val="0"/>
          <c:showBubbleSize val="0"/>
        </c:dLbls>
        <c:smooth val="0"/>
        <c:axId val="297632896"/>
        <c:axId val="297635248"/>
      </c:lineChart>
      <c:catAx>
        <c:axId val="297632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5248"/>
        <c:crossesAt val="0"/>
        <c:auto val="1"/>
        <c:lblAlgn val="ctr"/>
        <c:lblOffset val="100"/>
        <c:tickLblSkip val="1"/>
        <c:tickMarkSkip val="1"/>
        <c:noMultiLvlLbl val="0"/>
      </c:catAx>
      <c:valAx>
        <c:axId val="297635248"/>
        <c:scaling>
          <c:orientation val="minMax"/>
          <c:max val="25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2896"/>
        <c:crosses val="autoZero"/>
        <c:crossBetween val="between"/>
        <c:majorUnit val="50"/>
        <c:minorUnit val="10"/>
      </c:valAx>
      <c:spPr>
        <a:noFill/>
        <a:ln w="25400">
          <a:noFill/>
        </a:ln>
      </c:spPr>
    </c:plotArea>
    <c:legend>
      <c:legendPos val="r"/>
      <c:layout>
        <c:manualLayout>
          <c:xMode val="edge"/>
          <c:yMode val="edge"/>
          <c:x val="0.26368726814176158"/>
          <c:y val="1.5673981191222569E-2"/>
          <c:w val="0.60893889939735191"/>
          <c:h val="6.269592476489029E-2"/>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50393659" l="0.78740157480314954" r="0.78740157480314954" t="0.98425196850393659"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hyperlink" Target="#Inhaltsverzeichnis!A1"/><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6.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4.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13</xdr:row>
      <xdr:rowOff>9525</xdr:rowOff>
    </xdr:from>
    <xdr:to>
      <xdr:col>7</xdr:col>
      <xdr:colOff>1666875</xdr:colOff>
      <xdr:row>58</xdr:row>
      <xdr:rowOff>152400</xdr:rowOff>
    </xdr:to>
    <xdr:pic>
      <xdr:nvPicPr>
        <xdr:cNvPr id="2" name="Grafik 18">
          <a:extLst>
            <a:ext uri="{FF2B5EF4-FFF2-40B4-BE49-F238E27FC236}">
              <a16:creationId xmlns:a16="http://schemas.microsoft.com/office/drawing/2014/main" id="{6929B76F-F456-4E29-89CB-A1441DED4E1E}"/>
            </a:ext>
          </a:extLst>
        </xdr:cNvPr>
        <xdr:cNvPicPr>
          <a:picLocks/>
        </xdr:cNvPicPr>
      </xdr:nvPicPr>
      <xdr:blipFill>
        <a:blip xmlns:r="http://schemas.openxmlformats.org/officeDocument/2006/relationships" r:embed="rId1"/>
        <a:stretch>
          <a:fillRect/>
        </a:stretch>
      </xdr:blipFill>
      <xdr:spPr>
        <a:xfrm>
          <a:off x="203200" y="2114550"/>
          <a:ext cx="6797675" cy="7429500"/>
        </a:xfrm>
        <a:prstGeom prst="rect">
          <a:avLst/>
        </a:prstGeom>
      </xdr:spPr>
    </xdr:pic>
    <xdr:clientData/>
  </xdr:twoCellAnchor>
  <xdr:twoCellAnchor editAs="oneCell">
    <xdr:from>
      <xdr:col>0</xdr:col>
      <xdr:colOff>127000</xdr:colOff>
      <xdr:row>0</xdr:row>
      <xdr:rowOff>0</xdr:rowOff>
    </xdr:from>
    <xdr:to>
      <xdr:col>7</xdr:col>
      <xdr:colOff>1660525</xdr:colOff>
      <xdr:row>14</xdr:row>
      <xdr:rowOff>88900</xdr:rowOff>
    </xdr:to>
    <xdr:pic>
      <xdr:nvPicPr>
        <xdr:cNvPr id="3" name="Bild 14">
          <a:extLst>
            <a:ext uri="{FF2B5EF4-FFF2-40B4-BE49-F238E27FC236}">
              <a16:creationId xmlns:a16="http://schemas.microsoft.com/office/drawing/2014/main" id="{F5393B87-6A8A-45F0-8D51-7D949FC3D5D3}"/>
            </a:ext>
          </a:extLst>
        </xdr:cNvPr>
        <xdr:cNvPicPr>
          <a:picLocks/>
        </xdr:cNvPicPr>
      </xdr:nvPicPr>
      <xdr:blipFill>
        <a:blip xmlns:r="http://schemas.openxmlformats.org/officeDocument/2006/relationships" r:embed="rId2"/>
        <a:stretch>
          <a:fillRect/>
        </a:stretch>
      </xdr:blipFill>
      <xdr:spPr>
        <a:xfrm>
          <a:off x="127000" y="0"/>
          <a:ext cx="6867525" cy="2355850"/>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99604</xdr:rowOff>
    </xdr:to>
    <xdr:pic>
      <xdr:nvPicPr>
        <xdr:cNvPr id="4" name="Bild 2">
          <a:extLst>
            <a:ext uri="{FF2B5EF4-FFF2-40B4-BE49-F238E27FC236}">
              <a16:creationId xmlns:a16="http://schemas.microsoft.com/office/drawing/2014/main" id="{9416BD7A-3C8C-4DF7-9C6E-863F00FFA9A7}"/>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57175" y="9037864"/>
          <a:ext cx="20253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758031</xdr:colOff>
      <xdr:row>2</xdr:row>
      <xdr:rowOff>69057</xdr:rowOff>
    </xdr:from>
    <xdr:to>
      <xdr:col>7</xdr:col>
      <xdr:colOff>977106</xdr:colOff>
      <xdr:row>3</xdr:row>
      <xdr:rowOff>126207</xdr:rowOff>
    </xdr:to>
    <xdr:sp macro="" textlink="">
      <xdr:nvSpPr>
        <xdr:cNvPr id="5" name="Kopfbereich">
          <a:extLst>
            <a:ext uri="{FF2B5EF4-FFF2-40B4-BE49-F238E27FC236}">
              <a16:creationId xmlns:a16="http://schemas.microsoft.com/office/drawing/2014/main" id="{6B5A407D-B35E-4910-B656-62933C281D47}"/>
            </a:ext>
          </a:extLst>
        </xdr:cNvPr>
        <xdr:cNvSpPr txBox="1"/>
      </xdr:nvSpPr>
      <xdr:spPr>
        <a:xfrm>
          <a:off x="758031" y="392907"/>
          <a:ext cx="5553075" cy="219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746126</xdr:colOff>
      <xdr:row>5</xdr:row>
      <xdr:rowOff>14289</xdr:rowOff>
    </xdr:from>
    <xdr:to>
      <xdr:col>7</xdr:col>
      <xdr:colOff>917576</xdr:colOff>
      <xdr:row>9</xdr:row>
      <xdr:rowOff>47625</xdr:rowOff>
    </xdr:to>
    <xdr:sp macro="" textlink="">
      <xdr:nvSpPr>
        <xdr:cNvPr id="6" name="Titel">
          <a:extLst>
            <a:ext uri="{FF2B5EF4-FFF2-40B4-BE49-F238E27FC236}">
              <a16:creationId xmlns:a16="http://schemas.microsoft.com/office/drawing/2014/main" id="{9792DE39-03AF-48AB-9380-264B3C223F62}"/>
            </a:ext>
          </a:extLst>
        </xdr:cNvPr>
        <xdr:cNvSpPr txBox="1"/>
      </xdr:nvSpPr>
      <xdr:spPr>
        <a:xfrm>
          <a:off x="746126" y="823914"/>
          <a:ext cx="5505450" cy="68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Regionalreport</a:t>
          </a:r>
          <a:r>
            <a:rPr lang="de-DE" sz="2200" b="1" i="0" baseline="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 über </a:t>
          </a:r>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Beschäftigte (Quartalszahlen)</a:t>
          </a:r>
        </a:p>
      </xdr:txBody>
    </xdr:sp>
    <xdr:clientData/>
  </xdr:twoCellAnchor>
  <xdr:twoCellAnchor>
    <xdr:from>
      <xdr:col>1</xdr:col>
      <xdr:colOff>3175</xdr:colOff>
      <xdr:row>9</xdr:row>
      <xdr:rowOff>64293</xdr:rowOff>
    </xdr:from>
    <xdr:to>
      <xdr:col>7</xdr:col>
      <xdr:colOff>1212850</xdr:colOff>
      <xdr:row>10</xdr:row>
      <xdr:rowOff>152400</xdr:rowOff>
    </xdr:to>
    <xdr:sp macro="" textlink="">
      <xdr:nvSpPr>
        <xdr:cNvPr id="7" name="Region">
          <a:extLst>
            <a:ext uri="{FF2B5EF4-FFF2-40B4-BE49-F238E27FC236}">
              <a16:creationId xmlns:a16="http://schemas.microsoft.com/office/drawing/2014/main" id="{51A7974F-1104-4657-A6E6-3AE1CB5CD94C}"/>
            </a:ext>
          </a:extLst>
        </xdr:cNvPr>
        <xdr:cNvSpPr txBox="1"/>
      </xdr:nvSpPr>
      <xdr:spPr>
        <a:xfrm>
          <a:off x="765175" y="1521618"/>
          <a:ext cx="5781675" cy="250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Agentur für Arbeit Aalen (611)</a:t>
          </a:r>
        </a:p>
      </xdr:txBody>
    </xdr:sp>
    <xdr:clientData/>
  </xdr:twoCellAnchor>
  <xdr:twoCellAnchor>
    <xdr:from>
      <xdr:col>1</xdr:col>
      <xdr:colOff>0</xdr:colOff>
      <xdr:row>11</xdr:row>
      <xdr:rowOff>4763</xdr:rowOff>
    </xdr:from>
    <xdr:to>
      <xdr:col>5</xdr:col>
      <xdr:colOff>9525</xdr:colOff>
      <xdr:row>12</xdr:row>
      <xdr:rowOff>104775</xdr:rowOff>
    </xdr:to>
    <xdr:sp macro="" textlink="">
      <xdr:nvSpPr>
        <xdr:cNvPr id="8" name="Berichtsmonat">
          <a:extLst>
            <a:ext uri="{FF2B5EF4-FFF2-40B4-BE49-F238E27FC236}">
              <a16:creationId xmlns:a16="http://schemas.microsoft.com/office/drawing/2014/main" id="{3B538F7B-8CB1-4C95-9E97-960FE0D70B8B}"/>
            </a:ext>
          </a:extLst>
        </xdr:cNvPr>
        <xdr:cNvSpPr txBox="1"/>
      </xdr:nvSpPr>
      <xdr:spPr>
        <a:xfrm>
          <a:off x="762000" y="1785938"/>
          <a:ext cx="3057525" cy="2619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76200</xdr:colOff>
      <xdr:row>0</xdr:row>
      <xdr:rowOff>400050</xdr:rowOff>
    </xdr:to>
    <xdr:pic>
      <xdr:nvPicPr>
        <xdr:cNvPr id="2" name="rot" descr="Statistik-4c-200">
          <a:extLst>
            <a:ext uri="{FF2B5EF4-FFF2-40B4-BE49-F238E27FC236}">
              <a16:creationId xmlns:a16="http://schemas.microsoft.com/office/drawing/2014/main" id="{47F0CB05-C6C7-438A-BC5B-FFA6D98FFAD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31750</xdr:colOff>
      <xdr:row>2</xdr:row>
      <xdr:rowOff>0</xdr:rowOff>
    </xdr:from>
    <xdr:to>
      <xdr:col>9</xdr:col>
      <xdr:colOff>603250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C4F0A4D0-F5FD-4C62-8643-8D94A859AC5B}"/>
            </a:ext>
          </a:extLst>
        </xdr:cNvPr>
        <xdr:cNvSpPr txBox="1"/>
      </xdr:nvSpPr>
      <xdr:spPr>
        <a:xfrm>
          <a:off x="55657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1181100</xdr:colOff>
      <xdr:row>0</xdr:row>
      <xdr:rowOff>400050</xdr:rowOff>
    </xdr:to>
    <xdr:pic>
      <xdr:nvPicPr>
        <xdr:cNvPr id="2" name="rot" descr="Statistik-4c-200">
          <a:extLst>
            <a:ext uri="{FF2B5EF4-FFF2-40B4-BE49-F238E27FC236}">
              <a16:creationId xmlns:a16="http://schemas.microsoft.com/office/drawing/2014/main" id="{3CB00C1D-7F73-4ABC-AE10-B08D3B78A0E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584200</xdr:colOff>
      <xdr:row>2</xdr:row>
      <xdr:rowOff>0</xdr:rowOff>
    </xdr:from>
    <xdr:to>
      <xdr:col>11</xdr:col>
      <xdr:colOff>508000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A54E3C63-D711-4D59-83CB-F05A3C8D2B37}"/>
            </a:ext>
          </a:extLst>
        </xdr:cNvPr>
        <xdr:cNvSpPr txBox="1"/>
      </xdr:nvSpPr>
      <xdr:spPr>
        <a:xfrm>
          <a:off x="608965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A70926B2-E309-4382-86DB-C01927714C1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2804C6A3-1BD4-45B7-BE7F-22672913B9C3}"/>
            </a:ext>
          </a:extLst>
        </xdr:cNvPr>
        <xdr:cNvSpPr txBox="1"/>
      </xdr:nvSpPr>
      <xdr:spPr>
        <a:xfrm>
          <a:off x="75469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AF521BF8-20C4-47E1-A0CD-072D349B688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2</xdr:row>
      <xdr:rowOff>0</xdr:rowOff>
    </xdr:from>
    <xdr:to>
      <xdr:col>10</xdr:col>
      <xdr:colOff>574675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FAEEA2B4-324F-4E26-80FF-65077B22EB8E}"/>
            </a:ext>
          </a:extLst>
        </xdr:cNvPr>
        <xdr:cNvSpPr txBox="1"/>
      </xdr:nvSpPr>
      <xdr:spPr>
        <a:xfrm>
          <a:off x="676592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4</xdr:col>
      <xdr:colOff>733425</xdr:colOff>
      <xdr:row>0</xdr:row>
      <xdr:rowOff>400050</xdr:rowOff>
    </xdr:to>
    <xdr:pic>
      <xdr:nvPicPr>
        <xdr:cNvPr id="2" name="rot" descr="Statistik-4c-200">
          <a:extLst>
            <a:ext uri="{FF2B5EF4-FFF2-40B4-BE49-F238E27FC236}">
              <a16:creationId xmlns:a16="http://schemas.microsoft.com/office/drawing/2014/main" id="{6AFA0905-591B-425E-BAF5-1AAD6276702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95250</xdr:colOff>
      <xdr:row>1</xdr:row>
      <xdr:rowOff>19050</xdr:rowOff>
    </xdr:from>
    <xdr:to>
      <xdr:col>12</xdr:col>
      <xdr:colOff>57150</xdr:colOff>
      <xdr:row>2</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DA5BA484-A498-4490-8A43-2CE672A84A51}"/>
            </a:ext>
          </a:extLst>
        </xdr:cNvPr>
        <xdr:cNvSpPr txBox="1"/>
      </xdr:nvSpPr>
      <xdr:spPr>
        <a:xfrm>
          <a:off x="5705475" y="485775"/>
          <a:ext cx="1190625" cy="2381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4E7D30B6-0516-4C27-8063-3804C8B2100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165100</xdr:colOff>
      <xdr:row>2</xdr:row>
      <xdr:rowOff>0</xdr:rowOff>
    </xdr:from>
    <xdr:to>
      <xdr:col>10</xdr:col>
      <xdr:colOff>88900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19895B40-903D-4C53-8946-4DC0ACA9A22D}"/>
            </a:ext>
          </a:extLst>
        </xdr:cNvPr>
        <xdr:cNvSpPr txBox="1"/>
      </xdr:nvSpPr>
      <xdr:spPr>
        <a:xfrm>
          <a:off x="77470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6DD11B59-9D99-48E5-9B28-D943D29D7F9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641350</xdr:colOff>
      <xdr:row>1</xdr:row>
      <xdr:rowOff>66675</xdr:rowOff>
    </xdr:from>
    <xdr:to>
      <xdr:col>10</xdr:col>
      <xdr:colOff>565150</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39895B5F-FCAA-49F1-8584-A9E827F22665}"/>
            </a:ext>
          </a:extLst>
        </xdr:cNvPr>
        <xdr:cNvSpPr txBox="1"/>
      </xdr:nvSpPr>
      <xdr:spPr>
        <a:xfrm>
          <a:off x="675640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0CE27756-9F07-4432-B607-15286AEAD8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7150588E-19E6-452F-B6CB-C191A2C65FB5}"/>
            </a:ext>
          </a:extLst>
        </xdr:cNvPr>
        <xdr:cNvSpPr txBox="1"/>
      </xdr:nvSpPr>
      <xdr:spPr>
        <a:xfrm>
          <a:off x="75469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14DE12EB-65F9-4B3E-9A11-47893130D74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1</xdr:row>
      <xdr:rowOff>66675</xdr:rowOff>
    </xdr:from>
    <xdr:to>
      <xdr:col>10</xdr:col>
      <xdr:colOff>574675</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F77A987A-5300-4342-9DBC-FC940C466923}"/>
            </a:ext>
          </a:extLst>
        </xdr:cNvPr>
        <xdr:cNvSpPr txBox="1"/>
      </xdr:nvSpPr>
      <xdr:spPr>
        <a:xfrm>
          <a:off x="6765925"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58</xdr:row>
      <xdr:rowOff>0</xdr:rowOff>
    </xdr:from>
    <xdr:to>
      <xdr:col>11</xdr:col>
      <xdr:colOff>76200</xdr:colOff>
      <xdr:row>58</xdr:row>
      <xdr:rowOff>0</xdr:rowOff>
    </xdr:to>
    <xdr:graphicFrame macro="">
      <xdr:nvGraphicFramePr>
        <xdr:cNvPr id="2" name="Chart 3">
          <a:extLst>
            <a:ext uri="{FF2B5EF4-FFF2-40B4-BE49-F238E27FC236}">
              <a16:creationId xmlns:a16="http://schemas.microsoft.com/office/drawing/2014/main" id="{4149F364-F016-4563-954B-3914254B29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58</xdr:row>
      <xdr:rowOff>0</xdr:rowOff>
    </xdr:from>
    <xdr:to>
      <xdr:col>11</xdr:col>
      <xdr:colOff>66675</xdr:colOff>
      <xdr:row>58</xdr:row>
      <xdr:rowOff>0</xdr:rowOff>
    </xdr:to>
    <xdr:graphicFrame macro="">
      <xdr:nvGraphicFramePr>
        <xdr:cNvPr id="3" name="Chart 4">
          <a:extLst>
            <a:ext uri="{FF2B5EF4-FFF2-40B4-BE49-F238E27FC236}">
              <a16:creationId xmlns:a16="http://schemas.microsoft.com/office/drawing/2014/main" id="{03279DED-C0EA-4578-B5F7-413F958BE4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19050</xdr:colOff>
      <xdr:row>0</xdr:row>
      <xdr:rowOff>9525</xdr:rowOff>
    </xdr:from>
    <xdr:to>
      <xdr:col>2</xdr:col>
      <xdr:colOff>152400</xdr:colOff>
      <xdr:row>0</xdr:row>
      <xdr:rowOff>381000</xdr:rowOff>
    </xdr:to>
    <xdr:pic>
      <xdr:nvPicPr>
        <xdr:cNvPr id="4" name="rot" descr="Statistik-4c-200">
          <a:extLst>
            <a:ext uri="{FF2B5EF4-FFF2-40B4-BE49-F238E27FC236}">
              <a16:creationId xmlns:a16="http://schemas.microsoft.com/office/drawing/2014/main" id="{1F834EE6-1529-4D42-B14E-E21F4F139FFF}"/>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9050" y="9525"/>
          <a:ext cx="1905000" cy="371475"/>
        </a:xfrm>
        <a:prstGeom prst="rect">
          <a:avLst/>
        </a:prstGeom>
        <a:noFill/>
        <a:ln w="9525">
          <a:noFill/>
          <a:miter lim="800000"/>
          <a:headEnd/>
          <a:tailEnd/>
        </a:ln>
      </xdr:spPr>
    </xdr:pic>
    <xdr:clientData/>
  </xdr:twoCellAnchor>
  <xdr:twoCellAnchor>
    <xdr:from>
      <xdr:col>0</xdr:col>
      <xdr:colOff>0</xdr:colOff>
      <xdr:row>56</xdr:row>
      <xdr:rowOff>136526</xdr:rowOff>
    </xdr:from>
    <xdr:to>
      <xdr:col>12</xdr:col>
      <xdr:colOff>485774</xdr:colOff>
      <xdr:row>71</xdr:row>
      <xdr:rowOff>63500</xdr:rowOff>
    </xdr:to>
    <xdr:graphicFrame macro="">
      <xdr:nvGraphicFramePr>
        <xdr:cNvPr id="5" name="Chart 5">
          <a:extLst>
            <a:ext uri="{FF2B5EF4-FFF2-40B4-BE49-F238E27FC236}">
              <a16:creationId xmlns:a16="http://schemas.microsoft.com/office/drawing/2014/main" id="{C9F79E5F-2A71-4D46-9AEE-4ACC1A10D2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609600</xdr:colOff>
      <xdr:row>2</xdr:row>
      <xdr:rowOff>142875</xdr:rowOff>
    </xdr:from>
    <xdr:to>
      <xdr:col>12</xdr:col>
      <xdr:colOff>530225</xdr:colOff>
      <xdr:row>3</xdr:row>
      <xdr:rowOff>53975</xdr:rowOff>
    </xdr:to>
    <xdr:sp macro="" textlink="">
      <xdr:nvSpPr>
        <xdr:cNvPr id="6" name="Inhalt">
          <a:hlinkClick xmlns:r="http://schemas.openxmlformats.org/officeDocument/2006/relationships" r:id="rId5"/>
          <a:extLst>
            <a:ext uri="{FF2B5EF4-FFF2-40B4-BE49-F238E27FC236}">
              <a16:creationId xmlns:a16="http://schemas.microsoft.com/office/drawing/2014/main" id="{2385F823-D4FB-47D0-93A4-499436AB3888}"/>
            </a:ext>
          </a:extLst>
        </xdr:cNvPr>
        <xdr:cNvSpPr txBox="1"/>
      </xdr:nvSpPr>
      <xdr:spPr>
        <a:xfrm>
          <a:off x="7562850" y="752475"/>
          <a:ext cx="1216025"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9CEF1F18-8CF8-41C2-A1A3-1393CDEAF2F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651510</xdr:colOff>
      <xdr:row>43</xdr:row>
      <xdr:rowOff>76200</xdr:rowOff>
    </xdr:from>
    <xdr:ext cx="206464" cy="264560"/>
    <xdr:sp macro="" textlink="">
      <xdr:nvSpPr>
        <xdr:cNvPr id="2" name="Textfeld 1">
          <a:extLst>
            <a:ext uri="{FF2B5EF4-FFF2-40B4-BE49-F238E27FC236}">
              <a16:creationId xmlns:a16="http://schemas.microsoft.com/office/drawing/2014/main" id="{618099CB-9FE0-40F3-A4BA-7BA9CE6BD07F}"/>
            </a:ext>
          </a:extLst>
        </xdr:cNvPr>
        <xdr:cNvSpPr txBox="1"/>
      </xdr:nvSpPr>
      <xdr:spPr>
        <a:xfrm>
          <a:off x="12624435" y="184499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66900" cy="390525"/>
    <xdr:pic>
      <xdr:nvPicPr>
        <xdr:cNvPr id="3" name="BA-Logo" descr="Statistik-4c-100dpi">
          <a:extLst>
            <a:ext uri="{FF2B5EF4-FFF2-40B4-BE49-F238E27FC236}">
              <a16:creationId xmlns:a16="http://schemas.microsoft.com/office/drawing/2014/main" id="{BC822334-FA77-46BB-AC28-2F2579AC5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1</xdr:col>
      <xdr:colOff>4143375</xdr:colOff>
      <xdr:row>1</xdr:row>
      <xdr:rowOff>38100</xdr:rowOff>
    </xdr:from>
    <xdr:to>
      <xdr:col>1</xdr:col>
      <xdr:colOff>5362575</xdr:colOff>
      <xdr:row>1</xdr:row>
      <xdr:rowOff>266700</xdr:rowOff>
    </xdr:to>
    <xdr:sp macro="" textlink="">
      <xdr:nvSpPr>
        <xdr:cNvPr id="4" name="Inhalt">
          <a:hlinkClick xmlns:r="http://schemas.openxmlformats.org/officeDocument/2006/relationships" r:id="rId2"/>
          <a:extLst>
            <a:ext uri="{FF2B5EF4-FFF2-40B4-BE49-F238E27FC236}">
              <a16:creationId xmlns:a16="http://schemas.microsoft.com/office/drawing/2014/main" id="{6DBF103C-BBC0-478B-A3F7-9AD77AEB3597}"/>
            </a:ext>
          </a:extLst>
        </xdr:cNvPr>
        <xdr:cNvSpPr txBox="1"/>
      </xdr:nvSpPr>
      <xdr:spPr>
        <a:xfrm>
          <a:off x="4286250"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6350</xdr:colOff>
      <xdr:row>0</xdr:row>
      <xdr:rowOff>31750</xdr:rowOff>
    </xdr:from>
    <xdr:to>
      <xdr:col>1</xdr:col>
      <xdr:colOff>1835150</xdr:colOff>
      <xdr:row>0</xdr:row>
      <xdr:rowOff>412750</xdr:rowOff>
    </xdr:to>
    <xdr:pic>
      <xdr:nvPicPr>
        <xdr:cNvPr id="2" name="BA-Logo">
          <a:extLst>
            <a:ext uri="{FF2B5EF4-FFF2-40B4-BE49-F238E27FC236}">
              <a16:creationId xmlns:a16="http://schemas.microsoft.com/office/drawing/2014/main" id="{294EFCFD-2426-4525-B76A-6F26756D7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31750"/>
          <a:ext cx="18288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9</xdr:col>
      <xdr:colOff>647700</xdr:colOff>
      <xdr:row>43</xdr:row>
      <xdr:rowOff>76200</xdr:rowOff>
    </xdr:from>
    <xdr:ext cx="184731" cy="264560"/>
    <xdr:sp macro="" textlink="">
      <xdr:nvSpPr>
        <xdr:cNvPr id="2" name="Textfeld 1">
          <a:extLst>
            <a:ext uri="{FF2B5EF4-FFF2-40B4-BE49-F238E27FC236}">
              <a16:creationId xmlns:a16="http://schemas.microsoft.com/office/drawing/2014/main" id="{A96C9C02-664B-47D0-AAF4-0449616DF5A1}"/>
            </a:ext>
          </a:extLst>
        </xdr:cNvPr>
        <xdr:cNvSpPr txBox="1"/>
      </xdr:nvSpPr>
      <xdr:spPr>
        <a:xfrm>
          <a:off x="11963400" y="1791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oneCell">
    <xdr:from>
      <xdr:col>1</xdr:col>
      <xdr:colOff>19050</xdr:colOff>
      <xdr:row>0</xdr:row>
      <xdr:rowOff>31750</xdr:rowOff>
    </xdr:from>
    <xdr:to>
      <xdr:col>1</xdr:col>
      <xdr:colOff>1835150</xdr:colOff>
      <xdr:row>0</xdr:row>
      <xdr:rowOff>412750</xdr:rowOff>
    </xdr:to>
    <xdr:pic>
      <xdr:nvPicPr>
        <xdr:cNvPr id="3" name="BA-Logo">
          <a:extLst>
            <a:ext uri="{FF2B5EF4-FFF2-40B4-BE49-F238E27FC236}">
              <a16:creationId xmlns:a16="http://schemas.microsoft.com/office/drawing/2014/main" id="{2CBB1D3D-B208-44AD-8613-6D7840422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31750"/>
          <a:ext cx="1816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9</xdr:col>
      <xdr:colOff>651510</xdr:colOff>
      <xdr:row>51</xdr:row>
      <xdr:rowOff>76200</xdr:rowOff>
    </xdr:from>
    <xdr:ext cx="206464" cy="264560"/>
    <xdr:sp macro="" textlink="">
      <xdr:nvSpPr>
        <xdr:cNvPr id="2" name="Textfeld 1">
          <a:extLst>
            <a:ext uri="{FF2B5EF4-FFF2-40B4-BE49-F238E27FC236}">
              <a16:creationId xmlns:a16="http://schemas.microsoft.com/office/drawing/2014/main" id="{BF8B42F5-D9DD-4A42-8906-70846023DB6A}"/>
            </a:ext>
          </a:extLst>
        </xdr:cNvPr>
        <xdr:cNvSpPr txBox="1"/>
      </xdr:nvSpPr>
      <xdr:spPr>
        <a:xfrm>
          <a:off x="11500485" y="16992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0</xdr:colOff>
      <xdr:row>0</xdr:row>
      <xdr:rowOff>44450</xdr:rowOff>
    </xdr:from>
    <xdr:to>
      <xdr:col>1</xdr:col>
      <xdr:colOff>1870075</xdr:colOff>
      <xdr:row>0</xdr:row>
      <xdr:rowOff>434975</xdr:rowOff>
    </xdr:to>
    <xdr:pic>
      <xdr:nvPicPr>
        <xdr:cNvPr id="3" name="BA-Logo" descr="Statistik-4c-100dpi">
          <a:extLst>
            <a:ext uri="{FF2B5EF4-FFF2-40B4-BE49-F238E27FC236}">
              <a16:creationId xmlns:a16="http://schemas.microsoft.com/office/drawing/2014/main" id="{0D460E8F-042C-42B3-A497-E3AEC4384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4450"/>
          <a:ext cx="18700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A5A02965-6E08-4EF4-B8AC-D8F8E46EAC29}"/>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BC1B4976-126D-425C-9E5A-344F01A75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B5D88186-56EE-4A50-B2FE-070B0F6589F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F44FDA0F-9F42-46A0-8908-A5018D8B6BB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171450</xdr:colOff>
      <xdr:row>3</xdr:row>
      <xdr:rowOff>38100</xdr:rowOff>
    </xdr:to>
    <xdr:sp macro="" textlink="">
      <xdr:nvSpPr>
        <xdr:cNvPr id="2" name="Inhalt">
          <a:hlinkClick xmlns:r="http://schemas.openxmlformats.org/officeDocument/2006/relationships" r:id="rId1"/>
          <a:extLst>
            <a:ext uri="{FF2B5EF4-FFF2-40B4-BE49-F238E27FC236}">
              <a16:creationId xmlns:a16="http://schemas.microsoft.com/office/drawing/2014/main" id="{BA431F2E-4E82-41AB-BA05-C2F5C0994BAF}"/>
            </a:ext>
          </a:extLst>
        </xdr:cNvPr>
        <xdr:cNvSpPr txBox="1"/>
      </xdr:nvSpPr>
      <xdr:spPr>
        <a:xfrm>
          <a:off x="0" y="3810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D4935BC3-005E-4C5F-8B61-41EF81B8E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600075</xdr:colOff>
      <xdr:row>1</xdr:row>
      <xdr:rowOff>0</xdr:rowOff>
    </xdr:to>
    <xdr:pic>
      <xdr:nvPicPr>
        <xdr:cNvPr id="2" name="Picture 3" descr="Statistik-4c-200">
          <a:extLst>
            <a:ext uri="{FF2B5EF4-FFF2-40B4-BE49-F238E27FC236}">
              <a16:creationId xmlns:a16="http://schemas.microsoft.com/office/drawing/2014/main" id="{4B9DA018-EBBB-4160-AEF0-30DF4EC5934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419100</xdr:colOff>
      <xdr:row>0</xdr:row>
      <xdr:rowOff>400050</xdr:rowOff>
    </xdr:to>
    <xdr:pic>
      <xdr:nvPicPr>
        <xdr:cNvPr id="2" name="rot" descr="Statistik-4c-200">
          <a:extLst>
            <a:ext uri="{FF2B5EF4-FFF2-40B4-BE49-F238E27FC236}">
              <a16:creationId xmlns:a16="http://schemas.microsoft.com/office/drawing/2014/main" id="{513B22E5-57BB-4030-AFBF-CF10E9FB4A3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editAs="oneCell">
    <xdr:from>
      <xdr:col>0</xdr:col>
      <xdr:colOff>19050</xdr:colOff>
      <xdr:row>0</xdr:row>
      <xdr:rowOff>9525</xdr:rowOff>
    </xdr:from>
    <xdr:to>
      <xdr:col>2</xdr:col>
      <xdr:colOff>419100</xdr:colOff>
      <xdr:row>0</xdr:row>
      <xdr:rowOff>400050</xdr:rowOff>
    </xdr:to>
    <xdr:pic>
      <xdr:nvPicPr>
        <xdr:cNvPr id="3" name="rot" descr="Statistik-4c-200">
          <a:extLst>
            <a:ext uri="{FF2B5EF4-FFF2-40B4-BE49-F238E27FC236}">
              <a16:creationId xmlns:a16="http://schemas.microsoft.com/office/drawing/2014/main" id="{3CAD510A-54FB-4454-94F4-CC3548FAA6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22225</xdr:colOff>
      <xdr:row>1</xdr:row>
      <xdr:rowOff>66675</xdr:rowOff>
    </xdr:from>
    <xdr:to>
      <xdr:col>9</xdr:col>
      <xdr:colOff>593725</xdr:colOff>
      <xdr:row>2</xdr:row>
      <xdr:rowOff>219075</xdr:rowOff>
    </xdr:to>
    <xdr:sp macro="" textlink="">
      <xdr:nvSpPr>
        <xdr:cNvPr id="4" name="Inhalt">
          <a:hlinkClick xmlns:r="http://schemas.openxmlformats.org/officeDocument/2006/relationships" r:id="rId2"/>
          <a:extLst>
            <a:ext uri="{FF2B5EF4-FFF2-40B4-BE49-F238E27FC236}">
              <a16:creationId xmlns:a16="http://schemas.microsoft.com/office/drawing/2014/main" id="{62FFD603-7CB6-4CCF-BF43-CADDBCB43861}"/>
            </a:ext>
          </a:extLst>
        </xdr:cNvPr>
        <xdr:cNvSpPr txBox="1"/>
      </xdr:nvSpPr>
      <xdr:spPr>
        <a:xfrm>
          <a:off x="521335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twoCellAnchor editAs="oneCell">
    <xdr:from>
      <xdr:col>0</xdr:col>
      <xdr:colOff>19050</xdr:colOff>
      <xdr:row>0</xdr:row>
      <xdr:rowOff>9525</xdr:rowOff>
    </xdr:from>
    <xdr:to>
      <xdr:col>2</xdr:col>
      <xdr:colOff>419100</xdr:colOff>
      <xdr:row>0</xdr:row>
      <xdr:rowOff>400050</xdr:rowOff>
    </xdr:to>
    <xdr:pic>
      <xdr:nvPicPr>
        <xdr:cNvPr id="5" name="rot" descr="Statistik-4c-200">
          <a:extLst>
            <a:ext uri="{FF2B5EF4-FFF2-40B4-BE49-F238E27FC236}">
              <a16:creationId xmlns:a16="http://schemas.microsoft.com/office/drawing/2014/main" id="{68647AE8-33B7-41AD-833C-8813B562897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7</xdr:row>
      <xdr:rowOff>95250</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32D0E74D-2CC1-4175-8103-F694553EC7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7</xdr:row>
      <xdr:rowOff>95250</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FE6F0645-20E9-4B03-B1EA-F5FD685FE1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14</xdr:row>
      <xdr:rowOff>38100</xdr:rowOff>
    </xdr:from>
    <xdr:to>
      <xdr:col>5</xdr:col>
      <xdr:colOff>990600</xdr:colOff>
      <xdr:row>43</xdr:row>
      <xdr:rowOff>19050</xdr:rowOff>
    </xdr:to>
    <xdr:graphicFrame macro="">
      <xdr:nvGraphicFramePr>
        <xdr:cNvPr id="4" name="Chart 13">
          <a:extLst>
            <a:ext uri="{FF2B5EF4-FFF2-40B4-BE49-F238E27FC236}">
              <a16:creationId xmlns:a16="http://schemas.microsoft.com/office/drawing/2014/main" id="{5024B66A-DDB2-4E85-8546-AC0C79DD5E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14</xdr:row>
      <xdr:rowOff>38100</xdr:rowOff>
    </xdr:from>
    <xdr:to>
      <xdr:col>8</xdr:col>
      <xdr:colOff>990600</xdr:colOff>
      <xdr:row>43</xdr:row>
      <xdr:rowOff>19050</xdr:rowOff>
    </xdr:to>
    <xdr:graphicFrame macro="">
      <xdr:nvGraphicFramePr>
        <xdr:cNvPr id="5" name="Chart 14">
          <a:extLst>
            <a:ext uri="{FF2B5EF4-FFF2-40B4-BE49-F238E27FC236}">
              <a16:creationId xmlns:a16="http://schemas.microsoft.com/office/drawing/2014/main" id="{E00FBDA2-E8EA-489D-AAFC-C38C9A9858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19050</xdr:colOff>
      <xdr:row>0</xdr:row>
      <xdr:rowOff>9525</xdr:rowOff>
    </xdr:from>
    <xdr:to>
      <xdr:col>1</xdr:col>
      <xdr:colOff>1257300</xdr:colOff>
      <xdr:row>0</xdr:row>
      <xdr:rowOff>400050</xdr:rowOff>
    </xdr:to>
    <xdr:pic>
      <xdr:nvPicPr>
        <xdr:cNvPr id="6" name="rot" descr="Statistik-4c-200">
          <a:extLst>
            <a:ext uri="{FF2B5EF4-FFF2-40B4-BE49-F238E27FC236}">
              <a16:creationId xmlns:a16="http://schemas.microsoft.com/office/drawing/2014/main" id="{F435A452-6396-4AA5-9800-57D8FD85995C}"/>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755650</xdr:colOff>
      <xdr:row>2</xdr:row>
      <xdr:rowOff>0</xdr:rowOff>
    </xdr:from>
    <xdr:to>
      <xdr:col>8</xdr:col>
      <xdr:colOff>974725</xdr:colOff>
      <xdr:row>3</xdr:row>
      <xdr:rowOff>38100</xdr:rowOff>
    </xdr:to>
    <xdr:sp macro="" textlink="">
      <xdr:nvSpPr>
        <xdr:cNvPr id="7" name="Inhalt">
          <a:hlinkClick xmlns:r="http://schemas.openxmlformats.org/officeDocument/2006/relationships" r:id="rId6"/>
          <a:extLst>
            <a:ext uri="{FF2B5EF4-FFF2-40B4-BE49-F238E27FC236}">
              <a16:creationId xmlns:a16="http://schemas.microsoft.com/office/drawing/2014/main" id="{4FEC445E-7BB7-4D62-8F98-1EA7FD3B2A02}"/>
            </a:ext>
          </a:extLst>
        </xdr:cNvPr>
        <xdr:cNvSpPr txBox="1"/>
      </xdr:nvSpPr>
      <xdr:spPr>
        <a:xfrm>
          <a:off x="80041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428625</xdr:colOff>
      <xdr:row>0</xdr:row>
      <xdr:rowOff>400050</xdr:rowOff>
    </xdr:to>
    <xdr:pic>
      <xdr:nvPicPr>
        <xdr:cNvPr id="2" name="rot" descr="Statistik-4c-200">
          <a:extLst>
            <a:ext uri="{FF2B5EF4-FFF2-40B4-BE49-F238E27FC236}">
              <a16:creationId xmlns:a16="http://schemas.microsoft.com/office/drawing/2014/main" id="{3D77E7D7-6081-42D3-8A40-ACD40F75A8D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12700</xdr:colOff>
      <xdr:row>1</xdr:row>
      <xdr:rowOff>28575</xdr:rowOff>
    </xdr:from>
    <xdr:to>
      <xdr:col>9</xdr:col>
      <xdr:colOff>584200</xdr:colOff>
      <xdr:row>2</xdr:row>
      <xdr:rowOff>180975</xdr:rowOff>
    </xdr:to>
    <xdr:sp macro="" textlink="">
      <xdr:nvSpPr>
        <xdr:cNvPr id="3" name="Inhalt">
          <a:hlinkClick xmlns:r="http://schemas.openxmlformats.org/officeDocument/2006/relationships" r:id="rId2"/>
          <a:extLst>
            <a:ext uri="{FF2B5EF4-FFF2-40B4-BE49-F238E27FC236}">
              <a16:creationId xmlns:a16="http://schemas.microsoft.com/office/drawing/2014/main" id="{4AE8830A-BD79-4C69-97C3-15A213F66299}"/>
            </a:ext>
          </a:extLst>
        </xdr:cNvPr>
        <xdr:cNvSpPr txBox="1"/>
      </xdr:nvSpPr>
      <xdr:spPr>
        <a:xfrm>
          <a:off x="5194300" y="4953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1085850</xdr:colOff>
      <xdr:row>0</xdr:row>
      <xdr:rowOff>400050</xdr:rowOff>
    </xdr:to>
    <xdr:pic>
      <xdr:nvPicPr>
        <xdr:cNvPr id="2" name="rot" descr="Statistik-4c-200">
          <a:extLst>
            <a:ext uri="{FF2B5EF4-FFF2-40B4-BE49-F238E27FC236}">
              <a16:creationId xmlns:a16="http://schemas.microsoft.com/office/drawing/2014/main" id="{11D392CF-D767-48CC-9855-5D9DF0762FB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12700</xdr:colOff>
      <xdr:row>2</xdr:row>
      <xdr:rowOff>9525</xdr:rowOff>
    </xdr:from>
    <xdr:to>
      <xdr:col>11</xdr:col>
      <xdr:colOff>584200</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4E842B32-1A4E-42A8-A459-CFD4BAC28052}"/>
            </a:ext>
          </a:extLst>
        </xdr:cNvPr>
        <xdr:cNvSpPr txBox="1"/>
      </xdr:nvSpPr>
      <xdr:spPr>
        <a:xfrm>
          <a:off x="6642100"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9B81F7D0-834E-4B23-93E0-5F24525D8D6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622300</xdr:colOff>
      <xdr:row>2</xdr:row>
      <xdr:rowOff>0</xdr:rowOff>
    </xdr:from>
    <xdr:to>
      <xdr:col>9</xdr:col>
      <xdr:colOff>546100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05557352-30F0-4B32-8C5A-AB1EAADBAC5E}"/>
            </a:ext>
          </a:extLst>
        </xdr:cNvPr>
        <xdr:cNvSpPr txBox="1"/>
      </xdr:nvSpPr>
      <xdr:spPr>
        <a:xfrm>
          <a:off x="75565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4B4662DF-D77D-450A-8304-B78BEA1214A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612775</xdr:colOff>
      <xdr:row>2</xdr:row>
      <xdr:rowOff>9525</xdr:rowOff>
    </xdr:from>
    <xdr:to>
      <xdr:col>10</xdr:col>
      <xdr:colOff>536575</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575AA3C8-C23C-4DF0-8C3A-17F8E08A6504}"/>
            </a:ext>
          </a:extLst>
        </xdr:cNvPr>
        <xdr:cNvSpPr txBox="1"/>
      </xdr:nvSpPr>
      <xdr:spPr>
        <a:xfrm>
          <a:off x="6327775"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7" Type="http://schemas.openxmlformats.org/officeDocument/2006/relationships/drawing" Target="../drawings/drawing2.xm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printerSettings" Target="../printerSettings/printerSettings2.bin"/><Relationship Id="rId5" Type="http://schemas.openxmlformats.org/officeDocument/2006/relationships/hyperlink" Target="mailto:Statistik-Service-Suedwest@arbeitsagentur.de" TargetMode="External"/><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20.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2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Statischer-Content/Grundlagen/Methodik-Qualitaet/Methodenberichte/Beschaeftigungsstatistik/Generische-Publikationen/Methodenbericht-Befristete-Beschaeftigung.pdf?__blob=publicationFile"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Beschaeftigungsstatistik/Generische-Publikationen/Methodenbericht-Partielle-Revision-2023.pdf;jsessionid=BAA51E667C78C2E98EC6637EDC338E95?__blob=publicationFile&amp;v=3" TargetMode="External"/><Relationship Id="rId2" Type="http://schemas.openxmlformats.org/officeDocument/2006/relationships/hyperlink" Target="https://statistik.arbeitsagentur.de/DE/Statischer-Content/Grundlagen/Methodik-Qualitaet/Methodenberichte/Beschaeftigungsstatistik/Generische-Publikationen/Methodenbericht-Beschaeftigungsstatistik-Revision-2014.pdf?__blob=publicationFile" TargetMode="External"/><Relationship Id="rId1" Type="http://schemas.openxmlformats.org/officeDocument/2006/relationships/hyperlink" Target="https://statistik.arbeitsagentur.de/DE/Statischer-Content/Grundlagen/Methodik-Qualitaet/Methodenberichte/Beschaeftigungsstatistik/Generische-Publikationen/Methodenbericht-Revision-der-Beschaeftigungsstatistik-2017.pdf?__blob=publicationFile" TargetMode="External"/><Relationship Id="rId5" Type="http://schemas.openxmlformats.org/officeDocument/2006/relationships/drawing" Target="../drawings/drawing23.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6.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6.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2799F-DBA1-414D-BA7B-F9DB75A8F3A7}">
  <sheetPr codeName="Tabelle32">
    <pageSetUpPr fitToPage="1"/>
  </sheetPr>
  <dimension ref="A1"/>
  <sheetViews>
    <sheetView showGridLines="0" tabSelected="1" zoomScaleNormal="100" zoomScaleSheetLayoutView="100" workbookViewId="0"/>
  </sheetViews>
  <sheetFormatPr baseColWidth="10" defaultColWidth="11.42578125" defaultRowHeight="12.75" x14ac:dyDescent="0.2"/>
  <cols>
    <col min="8" max="8" width="26.85546875" customWidth="1"/>
  </cols>
  <sheetData/>
  <dataConsolidate/>
  <pageMargins left="0" right="0" top="0" bottom="0" header="0.15748031496062992" footer="0"/>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17981-2C6F-46D8-97E6-DDCC845BED00}">
  <sheetPr codeName="Tabelle9">
    <pageSetUpPr fitToPage="1"/>
  </sheetPr>
  <dimension ref="A1:P200"/>
  <sheetViews>
    <sheetView showGridLines="0" zoomScaleNormal="100" workbookViewId="0"/>
  </sheetViews>
  <sheetFormatPr baseColWidth="10" defaultColWidth="8.85546875" defaultRowHeight="15.95" customHeight="1" x14ac:dyDescent="0.2"/>
  <cols>
    <col min="1" max="1" width="3.7109375" style="53" customWidth="1"/>
    <col min="2" max="2" width="24"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6" customFormat="1" ht="36.75" customHeight="1" x14ac:dyDescent="0.2">
      <c r="A1" s="32"/>
      <c r="B1" s="33"/>
      <c r="C1" s="33"/>
      <c r="D1" s="33"/>
      <c r="E1" s="33"/>
      <c r="F1" s="33"/>
      <c r="G1" s="33"/>
      <c r="H1" s="33"/>
      <c r="I1" s="33"/>
      <c r="J1" s="34" t="s">
        <v>38</v>
      </c>
    </row>
    <row r="2" spans="1:16" customFormat="1" ht="11.25" customHeight="1" x14ac:dyDescent="0.2">
      <c r="A2" s="35"/>
      <c r="B2" s="36"/>
      <c r="C2" s="36"/>
      <c r="D2" s="36"/>
      <c r="E2" s="36"/>
      <c r="F2" s="36"/>
      <c r="G2" s="36"/>
      <c r="H2" s="36"/>
      <c r="I2" s="36"/>
      <c r="J2" s="36"/>
    </row>
    <row r="3" spans="1:16" s="39" customFormat="1" ht="20.100000000000001" customHeight="1" x14ac:dyDescent="0.2">
      <c r="A3" s="38" t="s">
        <v>323</v>
      </c>
      <c r="B3" s="38"/>
      <c r="C3" s="38"/>
      <c r="D3" s="38"/>
      <c r="E3" s="38"/>
      <c r="F3" s="38"/>
      <c r="G3" s="38"/>
      <c r="H3" s="38"/>
      <c r="I3" s="38"/>
      <c r="J3" s="38"/>
      <c r="K3"/>
      <c r="L3"/>
      <c r="M3"/>
      <c r="N3"/>
      <c r="O3"/>
      <c r="P3"/>
    </row>
    <row r="4" spans="1:16" s="39" customFormat="1" ht="12" customHeight="1" x14ac:dyDescent="0.2">
      <c r="A4" s="41" t="s">
        <v>118</v>
      </c>
      <c r="B4" s="41"/>
      <c r="C4" s="41"/>
      <c r="D4" s="41"/>
      <c r="E4" s="41"/>
      <c r="F4" s="41"/>
      <c r="G4" s="41"/>
      <c r="H4" s="41"/>
      <c r="I4" s="41"/>
      <c r="J4" s="41"/>
      <c r="K4"/>
      <c r="L4"/>
      <c r="M4"/>
      <c r="N4"/>
      <c r="O4"/>
      <c r="P4"/>
    </row>
    <row r="5" spans="1:16" s="39" customFormat="1" ht="12" customHeight="1" x14ac:dyDescent="0.2">
      <c r="A5" s="41" t="s">
        <v>40</v>
      </c>
      <c r="B5" s="41"/>
      <c r="C5" s="41"/>
      <c r="D5" s="41"/>
      <c r="E5" s="206"/>
      <c r="F5" s="206"/>
      <c r="G5" s="206"/>
      <c r="H5" s="206"/>
      <c r="I5" s="206"/>
      <c r="J5" s="206"/>
      <c r="K5"/>
      <c r="L5"/>
      <c r="M5"/>
      <c r="N5"/>
      <c r="O5"/>
      <c r="P5"/>
    </row>
    <row r="6" spans="1:16" s="39" customFormat="1" ht="11.25" customHeight="1" x14ac:dyDescent="0.2">
      <c r="A6" s="186"/>
      <c r="B6" s="187"/>
      <c r="C6" s="187"/>
      <c r="D6" s="187"/>
      <c r="E6" s="187"/>
      <c r="F6" s="187"/>
      <c r="G6" s="187"/>
      <c r="H6" s="187"/>
      <c r="I6" s="187"/>
      <c r="J6" s="187"/>
      <c r="K6"/>
      <c r="L6"/>
      <c r="M6"/>
      <c r="N6"/>
      <c r="O6"/>
      <c r="P6"/>
    </row>
    <row r="7" spans="1:16" customFormat="1" ht="12" customHeight="1" x14ac:dyDescent="0.2">
      <c r="A7" s="45" t="s">
        <v>324</v>
      </c>
      <c r="B7" s="46"/>
      <c r="C7" s="47" t="s">
        <v>172</v>
      </c>
      <c r="D7" s="48" t="s">
        <v>325</v>
      </c>
      <c r="E7" s="49"/>
      <c r="F7" s="49"/>
      <c r="G7" s="49"/>
      <c r="H7" s="50"/>
      <c r="I7" s="51" t="s">
        <v>174</v>
      </c>
      <c r="J7" s="52"/>
    </row>
    <row r="8" spans="1:16" ht="21.75" customHeight="1" x14ac:dyDescent="0.2">
      <c r="A8" s="54"/>
      <c r="B8" s="55"/>
      <c r="C8" s="56"/>
      <c r="D8" s="57" t="s">
        <v>89</v>
      </c>
      <c r="E8" s="57" t="s">
        <v>90</v>
      </c>
      <c r="F8" s="57" t="s">
        <v>91</v>
      </c>
      <c r="G8" s="57" t="s">
        <v>92</v>
      </c>
      <c r="H8" s="57" t="s">
        <v>93</v>
      </c>
      <c r="I8" s="58"/>
      <c r="J8" s="59"/>
      <c r="K8"/>
      <c r="L8"/>
      <c r="M8"/>
      <c r="N8"/>
      <c r="O8"/>
      <c r="P8"/>
    </row>
    <row r="9" spans="1:16" ht="12" customHeight="1" x14ac:dyDescent="0.2">
      <c r="A9" s="54"/>
      <c r="B9" s="55"/>
      <c r="C9" s="56"/>
      <c r="D9" s="60"/>
      <c r="E9" s="60"/>
      <c r="F9" s="60"/>
      <c r="G9" s="60"/>
      <c r="H9" s="60"/>
      <c r="I9" s="61" t="s">
        <v>94</v>
      </c>
      <c r="J9" s="62" t="s">
        <v>95</v>
      </c>
      <c r="K9"/>
      <c r="L9"/>
      <c r="M9"/>
      <c r="N9"/>
      <c r="O9"/>
      <c r="P9"/>
    </row>
    <row r="10" spans="1:16" ht="12" customHeight="1" x14ac:dyDescent="0.2">
      <c r="A10" s="63"/>
      <c r="B10" s="64"/>
      <c r="C10" s="65"/>
      <c r="D10" s="66">
        <v>1</v>
      </c>
      <c r="E10" s="66">
        <v>2</v>
      </c>
      <c r="F10" s="66">
        <v>3</v>
      </c>
      <c r="G10" s="66">
        <v>4</v>
      </c>
      <c r="H10" s="66">
        <v>5</v>
      </c>
      <c r="I10" s="66">
        <v>6</v>
      </c>
      <c r="J10" s="66">
        <v>7</v>
      </c>
      <c r="K10"/>
      <c r="L10"/>
      <c r="M10"/>
      <c r="N10"/>
      <c r="O10"/>
      <c r="P10"/>
    </row>
    <row r="11" spans="1:16" ht="18" customHeight="1" x14ac:dyDescent="0.2">
      <c r="A11" s="68" t="s">
        <v>7</v>
      </c>
      <c r="B11" s="69"/>
      <c r="C11" s="70"/>
      <c r="D11" s="281"/>
      <c r="H11" s="282"/>
      <c r="I11" s="283"/>
      <c r="J11" s="284"/>
      <c r="K11"/>
      <c r="L11"/>
      <c r="M11"/>
      <c r="N11"/>
      <c r="O11"/>
      <c r="P11"/>
    </row>
    <row r="12" spans="1:16" ht="17.100000000000001" customHeight="1" x14ac:dyDescent="0.2">
      <c r="A12" s="76" t="s">
        <v>96</v>
      </c>
      <c r="B12" s="77"/>
      <c r="C12" s="78">
        <v>100</v>
      </c>
      <c r="D12" s="80">
        <v>44744</v>
      </c>
      <c r="E12" s="79">
        <v>44781</v>
      </c>
      <c r="F12" s="79">
        <v>45265</v>
      </c>
      <c r="G12" s="79">
        <v>44610</v>
      </c>
      <c r="H12" s="105">
        <v>45097</v>
      </c>
      <c r="I12" s="80">
        <v>-353</v>
      </c>
      <c r="J12" s="81">
        <v>-0.78275716788256422</v>
      </c>
      <c r="K12"/>
      <c r="L12"/>
      <c r="M12"/>
      <c r="N12"/>
      <c r="O12"/>
      <c r="P12"/>
    </row>
    <row r="13" spans="1:16" ht="14.45" customHeight="1" x14ac:dyDescent="0.2">
      <c r="A13" s="85" t="s">
        <v>97</v>
      </c>
      <c r="B13" s="84" t="s">
        <v>98</v>
      </c>
      <c r="C13" s="78">
        <v>41.677096370463076</v>
      </c>
      <c r="D13" s="80">
        <v>18648</v>
      </c>
      <c r="E13" s="79">
        <v>18693</v>
      </c>
      <c r="F13" s="79">
        <v>18868</v>
      </c>
      <c r="G13" s="79">
        <v>18586</v>
      </c>
      <c r="H13" s="105">
        <v>18660</v>
      </c>
      <c r="I13" s="80">
        <v>-12</v>
      </c>
      <c r="J13" s="81">
        <v>-6.4308681672025719E-2</v>
      </c>
      <c r="K13"/>
      <c r="L13"/>
      <c r="M13"/>
      <c r="N13"/>
      <c r="O13"/>
      <c r="P13"/>
    </row>
    <row r="14" spans="1:16" ht="14.45" customHeight="1" x14ac:dyDescent="0.2">
      <c r="A14" s="85"/>
      <c r="B14" s="84" t="s">
        <v>99</v>
      </c>
      <c r="C14" s="78">
        <v>58.322903629536924</v>
      </c>
      <c r="D14" s="80">
        <v>26096</v>
      </c>
      <c r="E14" s="79">
        <v>26088</v>
      </c>
      <c r="F14" s="79">
        <v>26397</v>
      </c>
      <c r="G14" s="79">
        <v>26024</v>
      </c>
      <c r="H14" s="105">
        <v>26437</v>
      </c>
      <c r="I14" s="80">
        <v>-341</v>
      </c>
      <c r="J14" s="81">
        <v>-1.2898589098611795</v>
      </c>
      <c r="K14"/>
      <c r="L14"/>
      <c r="M14"/>
      <c r="N14"/>
      <c r="O14"/>
      <c r="P14"/>
    </row>
    <row r="15" spans="1:16" ht="14.45" customHeight="1" x14ac:dyDescent="0.2">
      <c r="A15" s="83" t="s">
        <v>97</v>
      </c>
      <c r="B15" s="86" t="s">
        <v>100</v>
      </c>
      <c r="C15" s="78">
        <v>17.39674593241552</v>
      </c>
      <c r="D15" s="80">
        <v>7784</v>
      </c>
      <c r="E15" s="79">
        <v>7752</v>
      </c>
      <c r="F15" s="79">
        <v>8083</v>
      </c>
      <c r="G15" s="79">
        <v>7779</v>
      </c>
      <c r="H15" s="105">
        <v>7928</v>
      </c>
      <c r="I15" s="80">
        <v>-144</v>
      </c>
      <c r="J15" s="81">
        <v>-1.8163471241170535</v>
      </c>
      <c r="K15"/>
      <c r="L15"/>
      <c r="M15"/>
      <c r="N15"/>
      <c r="O15"/>
      <c r="P15"/>
    </row>
    <row r="16" spans="1:16" ht="14.45" customHeight="1" x14ac:dyDescent="0.2">
      <c r="A16" s="83"/>
      <c r="B16" s="86" t="s">
        <v>101</v>
      </c>
      <c r="C16" s="78">
        <v>47.662256391918469</v>
      </c>
      <c r="D16" s="80">
        <v>21326</v>
      </c>
      <c r="E16" s="79">
        <v>21354</v>
      </c>
      <c r="F16" s="79">
        <v>21515</v>
      </c>
      <c r="G16" s="79">
        <v>21321</v>
      </c>
      <c r="H16" s="105">
        <v>21551</v>
      </c>
      <c r="I16" s="80">
        <v>-225</v>
      </c>
      <c r="J16" s="81">
        <v>-1.0440350795786739</v>
      </c>
      <c r="K16"/>
      <c r="L16"/>
      <c r="M16"/>
      <c r="N16"/>
      <c r="O16"/>
      <c r="P16"/>
    </row>
    <row r="17" spans="1:16" ht="14.45" customHeight="1" x14ac:dyDescent="0.2">
      <c r="A17" s="83"/>
      <c r="B17" s="86" t="s">
        <v>102</v>
      </c>
      <c r="C17" s="78">
        <v>17.403450741998927</v>
      </c>
      <c r="D17" s="80">
        <v>7787</v>
      </c>
      <c r="E17" s="79">
        <v>7861</v>
      </c>
      <c r="F17" s="79">
        <v>7951</v>
      </c>
      <c r="G17" s="79">
        <v>7983</v>
      </c>
      <c r="H17" s="105">
        <v>8109</v>
      </c>
      <c r="I17" s="80">
        <v>-322</v>
      </c>
      <c r="J17" s="81">
        <v>-3.9708965347145146</v>
      </c>
      <c r="K17"/>
      <c r="L17"/>
      <c r="M17"/>
      <c r="N17"/>
      <c r="O17"/>
      <c r="P17"/>
    </row>
    <row r="18" spans="1:16" ht="14.45" customHeight="1" x14ac:dyDescent="0.2">
      <c r="A18" s="85"/>
      <c r="B18" s="86" t="s">
        <v>103</v>
      </c>
      <c r="C18" s="78">
        <v>17.537546933667084</v>
      </c>
      <c r="D18" s="80">
        <v>7847</v>
      </c>
      <c r="E18" s="79">
        <v>7814</v>
      </c>
      <c r="F18" s="79">
        <v>7716</v>
      </c>
      <c r="G18" s="79">
        <v>7527</v>
      </c>
      <c r="H18" s="105">
        <v>7509</v>
      </c>
      <c r="I18" s="80">
        <v>338</v>
      </c>
      <c r="J18" s="81">
        <v>4.5012651484884802</v>
      </c>
      <c r="K18"/>
      <c r="L18"/>
      <c r="M18"/>
      <c r="N18"/>
      <c r="O18"/>
      <c r="P18"/>
    </row>
    <row r="19" spans="1:16" ht="14.45" customHeight="1" x14ac:dyDescent="0.2">
      <c r="A19" s="85"/>
      <c r="B19" s="86" t="s">
        <v>104</v>
      </c>
      <c r="C19" s="78">
        <v>2.5858215626676202</v>
      </c>
      <c r="D19" s="80">
        <v>1157</v>
      </c>
      <c r="E19" s="79">
        <v>1158</v>
      </c>
      <c r="F19" s="79">
        <v>1171</v>
      </c>
      <c r="G19" s="79">
        <v>1133</v>
      </c>
      <c r="H19" s="105">
        <v>981</v>
      </c>
      <c r="I19" s="80">
        <v>176</v>
      </c>
      <c r="J19" s="81">
        <v>17.940876656472987</v>
      </c>
      <c r="K19"/>
      <c r="L19"/>
      <c r="M19"/>
      <c r="N19"/>
      <c r="O19"/>
      <c r="P19"/>
    </row>
    <row r="20" spans="1:16" ht="14.45" customHeight="1" x14ac:dyDescent="0.2">
      <c r="A20" s="85" t="s">
        <v>105</v>
      </c>
      <c r="B20" s="84" t="s">
        <v>108</v>
      </c>
      <c r="C20" s="78">
        <v>83.436885392454855</v>
      </c>
      <c r="D20" s="80">
        <v>37333</v>
      </c>
      <c r="E20" s="79">
        <v>37383</v>
      </c>
      <c r="F20" s="79">
        <v>37739</v>
      </c>
      <c r="G20" s="79">
        <v>37231</v>
      </c>
      <c r="H20" s="105">
        <v>37732</v>
      </c>
      <c r="I20" s="80">
        <v>-399</v>
      </c>
      <c r="J20" s="81">
        <v>-1.0574578607017915</v>
      </c>
      <c r="K20"/>
      <c r="L20"/>
      <c r="M20"/>
      <c r="N20"/>
      <c r="O20"/>
      <c r="P20"/>
    </row>
    <row r="21" spans="1:16" ht="14.45" customHeight="1" x14ac:dyDescent="0.2">
      <c r="A21" s="88"/>
      <c r="B21" s="89" t="s">
        <v>109</v>
      </c>
      <c r="C21" s="90">
        <v>16.563114607545145</v>
      </c>
      <c r="D21" s="108">
        <v>7411</v>
      </c>
      <c r="E21" s="109">
        <v>7398</v>
      </c>
      <c r="F21" s="109">
        <v>7526</v>
      </c>
      <c r="G21" s="109">
        <v>7379</v>
      </c>
      <c r="H21" s="110">
        <v>7365</v>
      </c>
      <c r="I21" s="108">
        <v>46</v>
      </c>
      <c r="J21" s="111">
        <v>0.62457569585879158</v>
      </c>
      <c r="K21"/>
      <c r="L21"/>
      <c r="M21"/>
      <c r="N21"/>
      <c r="O21"/>
      <c r="P21"/>
    </row>
    <row r="22" spans="1:16" ht="18" customHeight="1" x14ac:dyDescent="0.2">
      <c r="A22" s="91" t="s">
        <v>121</v>
      </c>
      <c r="B22" s="69"/>
      <c r="C22" s="70"/>
      <c r="D22" s="194"/>
      <c r="E22" s="195"/>
      <c r="F22" s="195"/>
      <c r="G22" s="195"/>
      <c r="H22" s="200"/>
      <c r="I22" s="283"/>
      <c r="J22" s="284"/>
      <c r="K22"/>
      <c r="L22"/>
      <c r="M22"/>
      <c r="N22"/>
      <c r="O22"/>
      <c r="P22"/>
    </row>
    <row r="23" spans="1:16" ht="17.100000000000001" customHeight="1" x14ac:dyDescent="0.2">
      <c r="A23" s="76" t="s">
        <v>96</v>
      </c>
      <c r="B23" s="77"/>
      <c r="C23" s="78">
        <v>100</v>
      </c>
      <c r="D23" s="80">
        <v>1191915</v>
      </c>
      <c r="E23" s="79">
        <v>1194624</v>
      </c>
      <c r="F23" s="79">
        <v>1204510</v>
      </c>
      <c r="G23" s="79">
        <v>1185421</v>
      </c>
      <c r="H23" s="105">
        <v>1198843</v>
      </c>
      <c r="I23" s="80">
        <v>-6928</v>
      </c>
      <c r="J23" s="81">
        <v>-0.57789051610594544</v>
      </c>
      <c r="K23"/>
      <c r="L23"/>
      <c r="M23"/>
      <c r="N23"/>
      <c r="O23"/>
      <c r="P23"/>
    </row>
    <row r="24" spans="1:16" ht="14.45" customHeight="1" x14ac:dyDescent="0.2">
      <c r="A24" s="85" t="s">
        <v>97</v>
      </c>
      <c r="B24" s="84" t="s">
        <v>98</v>
      </c>
      <c r="C24" s="78">
        <v>43.991224206424114</v>
      </c>
      <c r="D24" s="80">
        <v>524338</v>
      </c>
      <c r="E24" s="79">
        <v>525330</v>
      </c>
      <c r="F24" s="79">
        <v>527686</v>
      </c>
      <c r="G24" s="79">
        <v>517984</v>
      </c>
      <c r="H24" s="105">
        <v>522765</v>
      </c>
      <c r="I24" s="80">
        <v>1573</v>
      </c>
      <c r="J24" s="81">
        <v>0.30090002199841231</v>
      </c>
      <c r="K24"/>
      <c r="L24"/>
      <c r="M24"/>
      <c r="N24"/>
      <c r="O24"/>
      <c r="P24"/>
    </row>
    <row r="25" spans="1:16" ht="14.45" customHeight="1" x14ac:dyDescent="0.2">
      <c r="A25" s="85"/>
      <c r="B25" s="84" t="s">
        <v>99</v>
      </c>
      <c r="C25" s="78">
        <v>56.008775793575886</v>
      </c>
      <c r="D25" s="80">
        <v>667577</v>
      </c>
      <c r="E25" s="79">
        <v>669294</v>
      </c>
      <c r="F25" s="79">
        <v>676824</v>
      </c>
      <c r="G25" s="79">
        <v>667437</v>
      </c>
      <c r="H25" s="105">
        <v>676078</v>
      </c>
      <c r="I25" s="80">
        <v>-8501</v>
      </c>
      <c r="J25" s="81">
        <v>-1.2573992941642829</v>
      </c>
      <c r="K25"/>
      <c r="L25"/>
      <c r="M25"/>
      <c r="N25"/>
      <c r="O25"/>
      <c r="P25"/>
    </row>
    <row r="26" spans="1:16" ht="14.45" customHeight="1" x14ac:dyDescent="0.2">
      <c r="A26" s="83" t="s">
        <v>97</v>
      </c>
      <c r="B26" s="86" t="s">
        <v>100</v>
      </c>
      <c r="C26" s="78">
        <v>18.440241124576836</v>
      </c>
      <c r="D26" s="80">
        <v>219792</v>
      </c>
      <c r="E26" s="79">
        <v>219665</v>
      </c>
      <c r="F26" s="79">
        <v>228428</v>
      </c>
      <c r="G26" s="79">
        <v>218490</v>
      </c>
      <c r="H26" s="105">
        <v>223695</v>
      </c>
      <c r="I26" s="80">
        <v>-3903</v>
      </c>
      <c r="J26" s="81">
        <v>-1.7447864279487695</v>
      </c>
      <c r="K26"/>
      <c r="L26"/>
      <c r="M26"/>
      <c r="N26"/>
      <c r="O26"/>
      <c r="P26"/>
    </row>
    <row r="27" spans="1:16" ht="14.45" customHeight="1" x14ac:dyDescent="0.2">
      <c r="A27" s="83"/>
      <c r="B27" s="86" t="s">
        <v>101</v>
      </c>
      <c r="C27" s="78">
        <v>48.196054248834855</v>
      </c>
      <c r="D27" s="80">
        <v>574456</v>
      </c>
      <c r="E27" s="79">
        <v>576826</v>
      </c>
      <c r="F27" s="79">
        <v>578349</v>
      </c>
      <c r="G27" s="79">
        <v>572826</v>
      </c>
      <c r="H27" s="105">
        <v>579326</v>
      </c>
      <c r="I27" s="80">
        <v>-4870</v>
      </c>
      <c r="J27" s="81">
        <v>-0.84063204482450293</v>
      </c>
      <c r="K27"/>
      <c r="L27"/>
      <c r="M27"/>
      <c r="N27"/>
      <c r="O27"/>
      <c r="P27"/>
    </row>
    <row r="28" spans="1:16" ht="14.45" customHeight="1" x14ac:dyDescent="0.2">
      <c r="A28" s="83"/>
      <c r="B28" s="86" t="s">
        <v>102</v>
      </c>
      <c r="C28" s="78">
        <v>16.442112063360224</v>
      </c>
      <c r="D28" s="80">
        <v>195976</v>
      </c>
      <c r="E28" s="79">
        <v>197357</v>
      </c>
      <c r="F28" s="79">
        <v>199277</v>
      </c>
      <c r="G28" s="79">
        <v>199021</v>
      </c>
      <c r="H28" s="105">
        <v>200958</v>
      </c>
      <c r="I28" s="80">
        <v>-4982</v>
      </c>
      <c r="J28" s="81">
        <v>-2.4791249912917128</v>
      </c>
      <c r="K28"/>
      <c r="L28"/>
      <c r="M28"/>
      <c r="N28"/>
      <c r="O28"/>
      <c r="P28"/>
    </row>
    <row r="29" spans="1:16" ht="14.45" customHeight="1" x14ac:dyDescent="0.2">
      <c r="A29" s="83"/>
      <c r="B29" s="86" t="s">
        <v>103</v>
      </c>
      <c r="C29" s="78">
        <v>16.921508664627929</v>
      </c>
      <c r="D29" s="80">
        <v>201690</v>
      </c>
      <c r="E29" s="79">
        <v>200773</v>
      </c>
      <c r="F29" s="79">
        <v>198452</v>
      </c>
      <c r="G29" s="79">
        <v>195081</v>
      </c>
      <c r="H29" s="105">
        <v>194861</v>
      </c>
      <c r="I29" s="80">
        <v>6829</v>
      </c>
      <c r="J29" s="81">
        <v>3.5045493967494776</v>
      </c>
      <c r="K29"/>
      <c r="L29"/>
      <c r="M29"/>
      <c r="N29"/>
      <c r="O29"/>
      <c r="P29"/>
    </row>
    <row r="30" spans="1:16" ht="14.45" customHeight="1" x14ac:dyDescent="0.2">
      <c r="A30" s="85"/>
      <c r="B30" s="86" t="s">
        <v>104</v>
      </c>
      <c r="C30" s="78">
        <v>2.3782736185046751</v>
      </c>
      <c r="D30" s="80">
        <v>28347</v>
      </c>
      <c r="E30" s="79">
        <v>28708</v>
      </c>
      <c r="F30" s="79">
        <v>28469</v>
      </c>
      <c r="G30" s="79">
        <v>28260</v>
      </c>
      <c r="H30" s="105">
        <v>24127</v>
      </c>
      <c r="I30" s="80">
        <v>4220</v>
      </c>
      <c r="J30" s="81">
        <v>17.490777966593441</v>
      </c>
      <c r="K30"/>
      <c r="L30"/>
      <c r="M30"/>
      <c r="N30"/>
      <c r="O30"/>
      <c r="P30"/>
    </row>
    <row r="31" spans="1:16" ht="14.45" customHeight="1" x14ac:dyDescent="0.2">
      <c r="A31" s="85" t="s">
        <v>105</v>
      </c>
      <c r="B31" s="84" t="s">
        <v>108</v>
      </c>
      <c r="C31" s="78">
        <v>79.193566655340362</v>
      </c>
      <c r="D31" s="80">
        <v>943920</v>
      </c>
      <c r="E31" s="79">
        <v>946163</v>
      </c>
      <c r="F31" s="79">
        <v>954370</v>
      </c>
      <c r="G31" s="79">
        <v>940317</v>
      </c>
      <c r="H31" s="105">
        <v>953508</v>
      </c>
      <c r="I31" s="80">
        <v>-9588</v>
      </c>
      <c r="J31" s="81">
        <v>-1.0055500320920223</v>
      </c>
      <c r="K31"/>
      <c r="L31"/>
      <c r="M31"/>
      <c r="N31"/>
      <c r="O31"/>
      <c r="P31"/>
    </row>
    <row r="32" spans="1:16" ht="14.45" customHeight="1" x14ac:dyDescent="0.2">
      <c r="A32" s="88"/>
      <c r="B32" s="89" t="s">
        <v>109</v>
      </c>
      <c r="C32" s="90">
        <v>20.806433344659645</v>
      </c>
      <c r="D32" s="108">
        <v>247995</v>
      </c>
      <c r="E32" s="109">
        <v>248460</v>
      </c>
      <c r="F32" s="109">
        <v>250139</v>
      </c>
      <c r="G32" s="109">
        <v>245103</v>
      </c>
      <c r="H32" s="110">
        <v>245334</v>
      </c>
      <c r="I32" s="108">
        <v>2661</v>
      </c>
      <c r="J32" s="111">
        <v>1.0846437917288267</v>
      </c>
      <c r="K32"/>
      <c r="L32"/>
      <c r="M32"/>
      <c r="N32"/>
      <c r="O32"/>
      <c r="P32"/>
    </row>
    <row r="33" spans="1:16" ht="18" customHeight="1" x14ac:dyDescent="0.2">
      <c r="A33" s="91" t="s">
        <v>122</v>
      </c>
      <c r="B33" s="69"/>
      <c r="C33" s="70"/>
      <c r="D33" s="194"/>
      <c r="E33" s="195"/>
      <c r="F33" s="195"/>
      <c r="G33" s="195"/>
      <c r="H33" s="200"/>
      <c r="I33" s="283"/>
      <c r="J33" s="284"/>
      <c r="K33"/>
      <c r="L33"/>
      <c r="M33"/>
      <c r="N33"/>
      <c r="O33"/>
      <c r="P33"/>
    </row>
    <row r="34" spans="1:16" ht="17.100000000000001" customHeight="1" x14ac:dyDescent="0.2">
      <c r="A34" s="76" t="s">
        <v>96</v>
      </c>
      <c r="B34" s="77"/>
      <c r="C34" s="78">
        <v>100</v>
      </c>
      <c r="D34" s="80">
        <v>6680629</v>
      </c>
      <c r="E34" s="79">
        <v>6714319</v>
      </c>
      <c r="F34" s="79">
        <v>6753469</v>
      </c>
      <c r="G34" s="79">
        <v>6650554</v>
      </c>
      <c r="H34" s="105">
        <v>6721282</v>
      </c>
      <c r="I34" s="80">
        <v>-40653</v>
      </c>
      <c r="J34" s="81">
        <v>-0.60483996951772001</v>
      </c>
      <c r="K34"/>
      <c r="L34"/>
      <c r="M34"/>
      <c r="N34"/>
      <c r="O34"/>
      <c r="P34"/>
    </row>
    <row r="35" spans="1:16" ht="14.45" customHeight="1" x14ac:dyDescent="0.2">
      <c r="A35" s="85" t="s">
        <v>97</v>
      </c>
      <c r="B35" s="84" t="s">
        <v>98</v>
      </c>
      <c r="C35" s="78">
        <v>43.919352504083072</v>
      </c>
      <c r="D35" s="80">
        <v>2934089</v>
      </c>
      <c r="E35" s="79">
        <v>2948759</v>
      </c>
      <c r="F35" s="79">
        <v>2952865</v>
      </c>
      <c r="G35" s="79">
        <v>2902108</v>
      </c>
      <c r="H35" s="105">
        <v>2929309</v>
      </c>
      <c r="I35" s="80">
        <v>4780</v>
      </c>
      <c r="J35" s="81">
        <v>0.16317841511428122</v>
      </c>
      <c r="K35"/>
      <c r="L35"/>
      <c r="M35"/>
      <c r="N35"/>
      <c r="O35"/>
      <c r="P35"/>
    </row>
    <row r="36" spans="1:16" ht="14.45" customHeight="1" x14ac:dyDescent="0.2">
      <c r="A36" s="85"/>
      <c r="B36" s="84" t="s">
        <v>99</v>
      </c>
      <c r="C36" s="78">
        <v>56.080647495916928</v>
      </c>
      <c r="D36" s="80">
        <v>3746540</v>
      </c>
      <c r="E36" s="79">
        <v>3765560</v>
      </c>
      <c r="F36" s="79">
        <v>3800604</v>
      </c>
      <c r="G36" s="79">
        <v>3748446</v>
      </c>
      <c r="H36" s="105">
        <v>3791973</v>
      </c>
      <c r="I36" s="80">
        <v>-45433</v>
      </c>
      <c r="J36" s="81">
        <v>-1.1981361681636447</v>
      </c>
      <c r="K36"/>
      <c r="L36"/>
      <c r="M36"/>
      <c r="N36"/>
      <c r="O36"/>
      <c r="P36"/>
    </row>
    <row r="37" spans="1:16" ht="14.45" customHeight="1" x14ac:dyDescent="0.2">
      <c r="A37" s="83" t="s">
        <v>97</v>
      </c>
      <c r="B37" s="86" t="s">
        <v>100</v>
      </c>
      <c r="C37" s="78">
        <v>18.695754546465611</v>
      </c>
      <c r="D37" s="80">
        <v>1248994</v>
      </c>
      <c r="E37" s="79">
        <v>1256260</v>
      </c>
      <c r="F37" s="79">
        <v>1298533</v>
      </c>
      <c r="G37" s="79">
        <v>1244642</v>
      </c>
      <c r="H37" s="105">
        <v>1267951</v>
      </c>
      <c r="I37" s="80">
        <v>-18957</v>
      </c>
      <c r="J37" s="81">
        <v>-1.4950893212750336</v>
      </c>
      <c r="K37"/>
      <c r="L37"/>
      <c r="M37"/>
      <c r="N37"/>
      <c r="O37"/>
      <c r="P37"/>
    </row>
    <row r="38" spans="1:16" ht="14.45" customHeight="1" x14ac:dyDescent="0.2">
      <c r="A38" s="83"/>
      <c r="B38" s="86" t="s">
        <v>101</v>
      </c>
      <c r="C38" s="78">
        <v>47.386570935161942</v>
      </c>
      <c r="D38" s="80">
        <v>3165721</v>
      </c>
      <c r="E38" s="79">
        <v>3184019</v>
      </c>
      <c r="F38" s="79">
        <v>3185847</v>
      </c>
      <c r="G38" s="79">
        <v>3156453</v>
      </c>
      <c r="H38" s="105">
        <v>3191159</v>
      </c>
      <c r="I38" s="80">
        <v>-25438</v>
      </c>
      <c r="J38" s="81">
        <v>-0.79713984793612602</v>
      </c>
      <c r="K38"/>
      <c r="L38"/>
      <c r="M38"/>
      <c r="N38"/>
      <c r="O38"/>
      <c r="P38"/>
    </row>
    <row r="39" spans="1:16" ht="14.45" customHeight="1" x14ac:dyDescent="0.2">
      <c r="A39" s="83"/>
      <c r="B39" s="86" t="s">
        <v>102</v>
      </c>
      <c r="C39" s="78">
        <v>17.087477840784153</v>
      </c>
      <c r="D39" s="80">
        <v>1141551</v>
      </c>
      <c r="E39" s="79">
        <v>1153011</v>
      </c>
      <c r="F39" s="79">
        <v>1160501</v>
      </c>
      <c r="G39" s="79">
        <v>1159791</v>
      </c>
      <c r="H39" s="105">
        <v>1171526</v>
      </c>
      <c r="I39" s="80">
        <v>-29975</v>
      </c>
      <c r="J39" s="81">
        <v>-2.5586286603967818</v>
      </c>
      <c r="K39"/>
      <c r="L39"/>
      <c r="M39"/>
      <c r="N39"/>
      <c r="O39"/>
      <c r="P39"/>
    </row>
    <row r="40" spans="1:16" ht="14.45" customHeight="1" x14ac:dyDescent="0.2">
      <c r="A40" s="85"/>
      <c r="B40" s="86" t="s">
        <v>103</v>
      </c>
      <c r="C40" s="78">
        <v>16.830121834336257</v>
      </c>
      <c r="D40" s="80">
        <v>1124358</v>
      </c>
      <c r="E40" s="79">
        <v>1121018</v>
      </c>
      <c r="F40" s="79">
        <v>1108571</v>
      </c>
      <c r="G40" s="79">
        <v>1089659</v>
      </c>
      <c r="H40" s="105">
        <v>1090639</v>
      </c>
      <c r="I40" s="80">
        <v>33719</v>
      </c>
      <c r="J40" s="81">
        <v>3.0916737802334229</v>
      </c>
      <c r="K40"/>
      <c r="L40"/>
      <c r="M40"/>
      <c r="N40"/>
      <c r="O40"/>
      <c r="P40"/>
    </row>
    <row r="41" spans="1:16" ht="14.45" customHeight="1" x14ac:dyDescent="0.2">
      <c r="A41" s="85"/>
      <c r="B41" s="86" t="s">
        <v>104</v>
      </c>
      <c r="C41" s="78">
        <v>2.4235292814493965</v>
      </c>
      <c r="D41" s="80">
        <v>161907</v>
      </c>
      <c r="E41" s="79">
        <v>164726</v>
      </c>
      <c r="F41" s="79">
        <v>163879</v>
      </c>
      <c r="G41" s="79">
        <v>163291</v>
      </c>
      <c r="H41" s="105">
        <v>139808</v>
      </c>
      <c r="I41" s="80">
        <v>22099</v>
      </c>
      <c r="J41" s="81">
        <v>15.806677729457542</v>
      </c>
      <c r="K41"/>
      <c r="L41"/>
      <c r="M41"/>
      <c r="N41"/>
      <c r="O41"/>
      <c r="P41"/>
    </row>
    <row r="42" spans="1:16" ht="14.45" customHeight="1" x14ac:dyDescent="0.2">
      <c r="A42" s="85" t="s">
        <v>105</v>
      </c>
      <c r="B42" s="84" t="s">
        <v>108</v>
      </c>
      <c r="C42" s="78">
        <v>82.234008204916037</v>
      </c>
      <c r="D42" s="80">
        <v>5493749</v>
      </c>
      <c r="E42" s="79">
        <v>5525518</v>
      </c>
      <c r="F42" s="79">
        <v>5561724</v>
      </c>
      <c r="G42" s="79">
        <v>5484315</v>
      </c>
      <c r="H42" s="105">
        <v>5553668</v>
      </c>
      <c r="I42" s="80">
        <v>-59919</v>
      </c>
      <c r="J42" s="81">
        <v>-1.078908569975735</v>
      </c>
      <c r="K42"/>
      <c r="L42"/>
      <c r="M42"/>
      <c r="N42"/>
      <c r="O42"/>
      <c r="P42"/>
    </row>
    <row r="43" spans="1:16" ht="14.45" customHeight="1" x14ac:dyDescent="0.2">
      <c r="A43" s="88"/>
      <c r="B43" s="89" t="s">
        <v>109</v>
      </c>
      <c r="C43" s="90">
        <v>17.76596185778315</v>
      </c>
      <c r="D43" s="108">
        <v>1186878</v>
      </c>
      <c r="E43" s="109">
        <v>1188799</v>
      </c>
      <c r="F43" s="109">
        <v>1191742</v>
      </c>
      <c r="G43" s="109">
        <v>1166235</v>
      </c>
      <c r="H43" s="110">
        <v>1167608</v>
      </c>
      <c r="I43" s="108">
        <v>19270</v>
      </c>
      <c r="J43" s="111">
        <v>1.6503826626744593</v>
      </c>
      <c r="K43"/>
      <c r="L43"/>
      <c r="M43"/>
      <c r="N43"/>
      <c r="O43"/>
      <c r="P43"/>
    </row>
    <row r="44" spans="1:16" ht="18" customHeight="1" x14ac:dyDescent="0.2">
      <c r="A44" s="91" t="s">
        <v>123</v>
      </c>
      <c r="B44" s="69"/>
      <c r="C44" s="70"/>
      <c r="D44" s="194"/>
      <c r="E44" s="195"/>
      <c r="F44" s="195"/>
      <c r="G44" s="195"/>
      <c r="H44" s="200"/>
      <c r="I44" s="283"/>
      <c r="J44" s="284"/>
      <c r="K44"/>
      <c r="L44"/>
      <c r="M44"/>
      <c r="N44"/>
      <c r="O44"/>
      <c r="P44"/>
    </row>
    <row r="45" spans="1:16" ht="17.100000000000001" customHeight="1" x14ac:dyDescent="0.2">
      <c r="A45" s="76" t="s">
        <v>96</v>
      </c>
      <c r="B45" s="77"/>
      <c r="C45" s="78">
        <v>100</v>
      </c>
      <c r="D45" s="80">
        <v>7593190</v>
      </c>
      <c r="E45" s="79">
        <v>7631853</v>
      </c>
      <c r="F45" s="79">
        <v>7672578</v>
      </c>
      <c r="G45" s="79">
        <v>7545137</v>
      </c>
      <c r="H45" s="105">
        <v>7627821</v>
      </c>
      <c r="I45" s="80">
        <v>-34631</v>
      </c>
      <c r="J45" s="81">
        <v>-0.45400908070601026</v>
      </c>
      <c r="K45"/>
      <c r="L45"/>
      <c r="M45"/>
      <c r="N45"/>
      <c r="O45"/>
      <c r="P45"/>
    </row>
    <row r="46" spans="1:16" ht="14.45" customHeight="1" x14ac:dyDescent="0.2">
      <c r="A46" s="85" t="s">
        <v>97</v>
      </c>
      <c r="B46" s="84" t="s">
        <v>98</v>
      </c>
      <c r="C46" s="78">
        <v>44.267824195101134</v>
      </c>
      <c r="D46" s="80">
        <v>3361340</v>
      </c>
      <c r="E46" s="79">
        <v>3378408</v>
      </c>
      <c r="F46" s="79">
        <v>3381740</v>
      </c>
      <c r="G46" s="79">
        <v>3319405</v>
      </c>
      <c r="H46" s="105">
        <v>3351195</v>
      </c>
      <c r="I46" s="80">
        <v>10145</v>
      </c>
      <c r="J46" s="81">
        <v>0.30272783290736588</v>
      </c>
      <c r="K46"/>
      <c r="L46"/>
      <c r="M46"/>
      <c r="N46"/>
      <c r="O46"/>
      <c r="P46"/>
    </row>
    <row r="47" spans="1:16" ht="14.45" customHeight="1" x14ac:dyDescent="0.2">
      <c r="A47" s="85"/>
      <c r="B47" s="84" t="s">
        <v>99</v>
      </c>
      <c r="C47" s="78">
        <v>55.732175804898866</v>
      </c>
      <c r="D47" s="80">
        <v>4231850</v>
      </c>
      <c r="E47" s="79">
        <v>4253445</v>
      </c>
      <c r="F47" s="79">
        <v>4290838</v>
      </c>
      <c r="G47" s="79">
        <v>4225732</v>
      </c>
      <c r="H47" s="105">
        <v>4276626</v>
      </c>
      <c r="I47" s="80">
        <v>-44776</v>
      </c>
      <c r="J47" s="81">
        <v>-1.0469935879359102</v>
      </c>
      <c r="K47"/>
      <c r="L47"/>
      <c r="M47"/>
      <c r="N47"/>
      <c r="O47"/>
      <c r="P47"/>
    </row>
    <row r="48" spans="1:16" ht="14.45" customHeight="1" x14ac:dyDescent="0.2">
      <c r="A48" s="83" t="s">
        <v>97</v>
      </c>
      <c r="B48" s="86" t="s">
        <v>100</v>
      </c>
      <c r="C48" s="78">
        <v>18.759994152655207</v>
      </c>
      <c r="D48" s="80">
        <v>1424482</v>
      </c>
      <c r="E48" s="79">
        <v>1433730</v>
      </c>
      <c r="F48" s="79">
        <v>1481602</v>
      </c>
      <c r="G48" s="79">
        <v>1415845</v>
      </c>
      <c r="H48" s="105">
        <v>1443326</v>
      </c>
      <c r="I48" s="80">
        <v>-18844</v>
      </c>
      <c r="J48" s="81">
        <v>-1.3055955480605212</v>
      </c>
      <c r="K48"/>
      <c r="L48"/>
      <c r="M48"/>
      <c r="N48"/>
      <c r="O48"/>
      <c r="P48"/>
    </row>
    <row r="49" spans="1:16" ht="14.45" customHeight="1" x14ac:dyDescent="0.2">
      <c r="A49" s="83"/>
      <c r="B49" s="86" t="s">
        <v>101</v>
      </c>
      <c r="C49" s="78">
        <v>46.858500840885057</v>
      </c>
      <c r="D49" s="80">
        <v>3558055</v>
      </c>
      <c r="E49" s="79">
        <v>3575912</v>
      </c>
      <c r="F49" s="79">
        <v>3575534</v>
      </c>
      <c r="G49" s="79">
        <v>3538800</v>
      </c>
      <c r="H49" s="105">
        <v>3577794</v>
      </c>
      <c r="I49" s="80">
        <v>-19739</v>
      </c>
      <c r="J49" s="81">
        <v>-0.55170867858797912</v>
      </c>
      <c r="K49"/>
      <c r="L49"/>
      <c r="M49"/>
      <c r="N49"/>
      <c r="O49"/>
      <c r="P49"/>
    </row>
    <row r="50" spans="1:16" ht="14.45" customHeight="1" x14ac:dyDescent="0.2">
      <c r="A50" s="83"/>
      <c r="B50" s="86" t="s">
        <v>102</v>
      </c>
      <c r="C50" s="78">
        <v>16.880415214159004</v>
      </c>
      <c r="D50" s="80">
        <v>1281762</v>
      </c>
      <c r="E50" s="79">
        <v>1295752</v>
      </c>
      <c r="F50" s="79">
        <v>1304417</v>
      </c>
      <c r="G50" s="79">
        <v>1303459</v>
      </c>
      <c r="H50" s="105">
        <v>1316651</v>
      </c>
      <c r="I50" s="80">
        <v>-34889</v>
      </c>
      <c r="J50" s="81">
        <v>-2.649828997965292</v>
      </c>
      <c r="K50"/>
      <c r="L50"/>
      <c r="M50"/>
      <c r="N50"/>
      <c r="O50"/>
      <c r="P50"/>
    </row>
    <row r="51" spans="1:16" ht="14.45" customHeight="1" x14ac:dyDescent="0.2">
      <c r="A51" s="85"/>
      <c r="B51" s="86" t="s">
        <v>103</v>
      </c>
      <c r="C51" s="78">
        <v>17.50101077412787</v>
      </c>
      <c r="D51" s="80">
        <v>1328885</v>
      </c>
      <c r="E51" s="79">
        <v>1326445</v>
      </c>
      <c r="F51" s="79">
        <v>1311006</v>
      </c>
      <c r="G51" s="79">
        <v>1287022</v>
      </c>
      <c r="H51" s="105">
        <v>1290041</v>
      </c>
      <c r="I51" s="80">
        <v>38844</v>
      </c>
      <c r="J51" s="81">
        <v>3.0110670901157404</v>
      </c>
      <c r="K51"/>
      <c r="L51"/>
      <c r="M51"/>
      <c r="N51"/>
      <c r="O51"/>
      <c r="P51"/>
    </row>
    <row r="52" spans="1:16" ht="14.45" customHeight="1" x14ac:dyDescent="0.2">
      <c r="A52" s="85"/>
      <c r="B52" s="86" t="s">
        <v>104</v>
      </c>
      <c r="C52" s="78">
        <v>2.5369969670191317</v>
      </c>
      <c r="D52" s="80">
        <v>192639</v>
      </c>
      <c r="E52" s="79">
        <v>196199</v>
      </c>
      <c r="F52" s="79">
        <v>195109</v>
      </c>
      <c r="G52" s="79">
        <v>194181</v>
      </c>
      <c r="H52" s="105">
        <v>166580</v>
      </c>
      <c r="I52" s="80">
        <v>26059</v>
      </c>
      <c r="J52" s="81">
        <v>15.643534638011767</v>
      </c>
      <c r="K52"/>
      <c r="L52"/>
      <c r="M52"/>
      <c r="N52"/>
      <c r="O52"/>
      <c r="P52"/>
    </row>
    <row r="53" spans="1:16" ht="14.45" customHeight="1" x14ac:dyDescent="0.2">
      <c r="A53" s="85" t="s">
        <v>105</v>
      </c>
      <c r="B53" s="84" t="s">
        <v>108</v>
      </c>
      <c r="C53" s="78">
        <v>82.854452476495382</v>
      </c>
      <c r="D53" s="80">
        <v>6291296</v>
      </c>
      <c r="E53" s="79">
        <v>6328409</v>
      </c>
      <c r="F53" s="79">
        <v>6366721</v>
      </c>
      <c r="G53" s="79">
        <v>6269193</v>
      </c>
      <c r="H53" s="105">
        <v>6349915</v>
      </c>
      <c r="I53" s="80">
        <v>-58619</v>
      </c>
      <c r="J53" s="81">
        <v>-0.92314621534303998</v>
      </c>
      <c r="K53"/>
      <c r="L53"/>
      <c r="M53"/>
      <c r="N53"/>
      <c r="O53"/>
      <c r="P53"/>
    </row>
    <row r="54" spans="1:16" ht="14.45" customHeight="1" x14ac:dyDescent="0.2">
      <c r="A54" s="88"/>
      <c r="B54" s="89" t="s">
        <v>109</v>
      </c>
      <c r="C54" s="90">
        <v>17.145521184113658</v>
      </c>
      <c r="D54" s="108">
        <v>1301892</v>
      </c>
      <c r="E54" s="109">
        <v>1303442</v>
      </c>
      <c r="F54" s="109">
        <v>1305854</v>
      </c>
      <c r="G54" s="109">
        <v>1275939</v>
      </c>
      <c r="H54" s="110">
        <v>1277899</v>
      </c>
      <c r="I54" s="108">
        <v>23993</v>
      </c>
      <c r="J54" s="111">
        <v>1.8775349225564775</v>
      </c>
      <c r="K54"/>
      <c r="L54"/>
      <c r="M54"/>
      <c r="N54"/>
      <c r="O54"/>
      <c r="P54"/>
    </row>
    <row r="55" spans="1:16" ht="18" customHeight="1" x14ac:dyDescent="0.2">
      <c r="A55" s="68" t="s">
        <v>326</v>
      </c>
      <c r="B55" s="69"/>
      <c r="C55" s="92"/>
      <c r="D55" s="80"/>
      <c r="E55" s="79"/>
      <c r="F55" s="79"/>
      <c r="G55" s="79"/>
      <c r="H55" s="105"/>
      <c r="I55" s="102"/>
      <c r="J55" s="103"/>
      <c r="K55"/>
      <c r="L55"/>
      <c r="M55"/>
      <c r="N55"/>
      <c r="O55"/>
      <c r="P55"/>
    </row>
    <row r="56" spans="1:16" ht="17.100000000000001" customHeight="1" x14ac:dyDescent="0.2">
      <c r="A56" s="76" t="s">
        <v>96</v>
      </c>
      <c r="B56" s="77"/>
      <c r="C56" s="78">
        <v>100</v>
      </c>
      <c r="D56" s="80">
        <v>46919</v>
      </c>
      <c r="E56" s="79">
        <v>46930</v>
      </c>
      <c r="F56" s="79">
        <v>47487</v>
      </c>
      <c r="G56" s="79">
        <v>46708</v>
      </c>
      <c r="H56" s="105">
        <v>47233</v>
      </c>
      <c r="I56" s="80">
        <v>-314</v>
      </c>
      <c r="J56" s="81">
        <v>-0.66478944805538498</v>
      </c>
      <c r="K56"/>
      <c r="L56"/>
      <c r="M56"/>
      <c r="N56"/>
      <c r="O56"/>
      <c r="P56"/>
    </row>
    <row r="57" spans="1:16" ht="14.45" customHeight="1" x14ac:dyDescent="0.2">
      <c r="A57" s="85" t="s">
        <v>97</v>
      </c>
      <c r="B57" s="84" t="s">
        <v>98</v>
      </c>
      <c r="C57" s="78">
        <v>42.558451799910486</v>
      </c>
      <c r="D57" s="80">
        <v>19968</v>
      </c>
      <c r="E57" s="79">
        <v>19936</v>
      </c>
      <c r="F57" s="79">
        <v>20139</v>
      </c>
      <c r="G57" s="79">
        <v>19756</v>
      </c>
      <c r="H57" s="105">
        <v>19908</v>
      </c>
      <c r="I57" s="80">
        <v>60</v>
      </c>
      <c r="J57" s="81">
        <v>0.30138637733574442</v>
      </c>
      <c r="K57"/>
      <c r="L57"/>
      <c r="M57"/>
      <c r="N57"/>
      <c r="O57"/>
      <c r="P57"/>
    </row>
    <row r="58" spans="1:16" ht="14.45" customHeight="1" x14ac:dyDescent="0.2">
      <c r="A58" s="85"/>
      <c r="B58" s="84" t="s">
        <v>99</v>
      </c>
      <c r="C58" s="78">
        <v>57.441548200089514</v>
      </c>
      <c r="D58" s="80">
        <v>26951</v>
      </c>
      <c r="E58" s="79">
        <v>26994</v>
      </c>
      <c r="F58" s="79">
        <v>27348</v>
      </c>
      <c r="G58" s="79">
        <v>26952</v>
      </c>
      <c r="H58" s="105">
        <v>27325</v>
      </c>
      <c r="I58" s="80">
        <v>-374</v>
      </c>
      <c r="J58" s="81">
        <v>-1.3687099725526075</v>
      </c>
      <c r="K58"/>
      <c r="L58"/>
      <c r="M58"/>
      <c r="N58"/>
      <c r="O58"/>
      <c r="P58"/>
    </row>
    <row r="59" spans="1:16" ht="14.45" customHeight="1" x14ac:dyDescent="0.2">
      <c r="A59" s="83" t="s">
        <v>97</v>
      </c>
      <c r="B59" s="86" t="s">
        <v>100</v>
      </c>
      <c r="C59" s="78">
        <v>17.560050299452246</v>
      </c>
      <c r="D59" s="80">
        <v>8239</v>
      </c>
      <c r="E59" s="79">
        <v>8270</v>
      </c>
      <c r="F59" s="79">
        <v>8712</v>
      </c>
      <c r="G59" s="79">
        <v>8322</v>
      </c>
      <c r="H59" s="105">
        <v>8503</v>
      </c>
      <c r="I59" s="80">
        <v>-264</v>
      </c>
      <c r="J59" s="81">
        <v>-3.1047865459249677</v>
      </c>
      <c r="K59"/>
      <c r="L59"/>
      <c r="M59"/>
      <c r="N59"/>
      <c r="O59"/>
      <c r="P59"/>
    </row>
    <row r="60" spans="1:16" ht="14.45" customHeight="1" x14ac:dyDescent="0.2">
      <c r="A60" s="83"/>
      <c r="B60" s="86" t="s">
        <v>101</v>
      </c>
      <c r="C60" s="78">
        <v>47.918753596623972</v>
      </c>
      <c r="D60" s="80">
        <v>22483</v>
      </c>
      <c r="E60" s="79">
        <v>22425</v>
      </c>
      <c r="F60" s="79">
        <v>22568</v>
      </c>
      <c r="G60" s="79">
        <v>22307</v>
      </c>
      <c r="H60" s="105">
        <v>22543</v>
      </c>
      <c r="I60" s="80">
        <v>-60</v>
      </c>
      <c r="J60" s="81">
        <v>-0.26615800913809162</v>
      </c>
      <c r="K60"/>
      <c r="L60"/>
      <c r="M60"/>
      <c r="N60"/>
      <c r="O60"/>
      <c r="P60"/>
    </row>
    <row r="61" spans="1:16" ht="14.45" customHeight="1" x14ac:dyDescent="0.2">
      <c r="A61" s="83"/>
      <c r="B61" s="86" t="s">
        <v>102</v>
      </c>
      <c r="C61" s="78">
        <v>17.272320381934822</v>
      </c>
      <c r="D61" s="80">
        <v>8104</v>
      </c>
      <c r="E61" s="79">
        <v>8192</v>
      </c>
      <c r="F61" s="79">
        <v>8259</v>
      </c>
      <c r="G61" s="79">
        <v>8280</v>
      </c>
      <c r="H61" s="105">
        <v>8398</v>
      </c>
      <c r="I61" s="80">
        <v>-294</v>
      </c>
      <c r="J61" s="81">
        <v>-3.5008335317932842</v>
      </c>
      <c r="K61"/>
      <c r="L61"/>
      <c r="M61"/>
      <c r="N61"/>
      <c r="O61"/>
      <c r="P61"/>
    </row>
    <row r="62" spans="1:16" ht="14.45" customHeight="1" x14ac:dyDescent="0.2">
      <c r="A62" s="85"/>
      <c r="B62" s="86" t="s">
        <v>103</v>
      </c>
      <c r="C62" s="78">
        <v>17.248875721988959</v>
      </c>
      <c r="D62" s="80">
        <v>8093</v>
      </c>
      <c r="E62" s="79">
        <v>8043</v>
      </c>
      <c r="F62" s="79">
        <v>7948</v>
      </c>
      <c r="G62" s="79">
        <v>7799</v>
      </c>
      <c r="H62" s="105">
        <v>7789</v>
      </c>
      <c r="I62" s="80">
        <v>304</v>
      </c>
      <c r="J62" s="81">
        <v>3.9029400436513031</v>
      </c>
      <c r="K62"/>
      <c r="L62"/>
      <c r="M62"/>
      <c r="N62"/>
      <c r="O62"/>
      <c r="P62"/>
    </row>
    <row r="63" spans="1:16" ht="14.45" customHeight="1" x14ac:dyDescent="0.2">
      <c r="A63" s="85"/>
      <c r="B63" s="86" t="s">
        <v>104</v>
      </c>
      <c r="C63" s="78">
        <v>2.5171039450968689</v>
      </c>
      <c r="D63" s="80">
        <v>1181</v>
      </c>
      <c r="E63" s="79">
        <v>1183</v>
      </c>
      <c r="F63" s="79">
        <v>1192</v>
      </c>
      <c r="G63" s="79">
        <v>1183</v>
      </c>
      <c r="H63" s="105">
        <v>1022</v>
      </c>
      <c r="I63" s="80">
        <v>159</v>
      </c>
      <c r="J63" s="81">
        <v>15.557729941291585</v>
      </c>
      <c r="K63"/>
      <c r="L63"/>
      <c r="M63"/>
      <c r="N63"/>
      <c r="O63"/>
      <c r="P63"/>
    </row>
    <row r="64" spans="1:16" ht="14.45" customHeight="1" x14ac:dyDescent="0.2">
      <c r="A64" s="85" t="s">
        <v>105</v>
      </c>
      <c r="B64" s="84" t="s">
        <v>108</v>
      </c>
      <c r="C64" s="78">
        <v>83.109188175366057</v>
      </c>
      <c r="D64" s="80">
        <v>38994</v>
      </c>
      <c r="E64" s="79">
        <v>39091</v>
      </c>
      <c r="F64" s="79">
        <v>39541</v>
      </c>
      <c r="G64" s="79">
        <v>38942</v>
      </c>
      <c r="H64" s="105">
        <v>39478</v>
      </c>
      <c r="I64" s="80">
        <v>-484</v>
      </c>
      <c r="J64" s="81">
        <v>-1.2259992907442119</v>
      </c>
      <c r="K64"/>
      <c r="L64"/>
      <c r="M64"/>
      <c r="N64"/>
      <c r="O64"/>
      <c r="P64"/>
    </row>
    <row r="65" spans="1:16" ht="14.45" customHeight="1" x14ac:dyDescent="0.2">
      <c r="A65" s="88"/>
      <c r="B65" s="89" t="s">
        <v>109</v>
      </c>
      <c r="C65" s="90">
        <v>16.890811824633943</v>
      </c>
      <c r="D65" s="108">
        <v>7925</v>
      </c>
      <c r="E65" s="109">
        <v>7839</v>
      </c>
      <c r="F65" s="109">
        <v>7946</v>
      </c>
      <c r="G65" s="109">
        <v>7766</v>
      </c>
      <c r="H65" s="110">
        <v>7755</v>
      </c>
      <c r="I65" s="108">
        <v>170</v>
      </c>
      <c r="J65" s="111">
        <v>2.1921341070277243</v>
      </c>
      <c r="K65"/>
      <c r="L65"/>
      <c r="M65"/>
      <c r="N65"/>
      <c r="O65"/>
      <c r="P65"/>
    </row>
    <row r="66" spans="1:16" s="113" customFormat="1" ht="11.25" customHeight="1" x14ac:dyDescent="0.15">
      <c r="J66" s="114" t="s">
        <v>35</v>
      </c>
    </row>
    <row r="67" spans="1:16" s="113" customFormat="1" ht="12.75" customHeight="1" x14ac:dyDescent="0.15">
      <c r="A67" s="113" t="s">
        <v>114</v>
      </c>
      <c r="B67" s="112"/>
      <c r="C67" s="112"/>
      <c r="D67" s="115"/>
      <c r="E67" s="112"/>
      <c r="F67" s="112"/>
      <c r="G67" s="112"/>
      <c r="H67" s="112"/>
      <c r="I67" s="112"/>
      <c r="J67" s="112"/>
    </row>
    <row r="68" spans="1:16" s="86" customFormat="1" ht="21" customHeight="1" x14ac:dyDescent="0.2">
      <c r="A68" s="116" t="s">
        <v>178</v>
      </c>
      <c r="B68" s="117"/>
      <c r="C68" s="117"/>
      <c r="D68" s="117"/>
      <c r="E68" s="117"/>
      <c r="F68" s="117"/>
      <c r="G68" s="117"/>
      <c r="H68" s="117"/>
      <c r="I68" s="117"/>
      <c r="J68" s="117"/>
    </row>
    <row r="69" spans="1:16" s="86" customFormat="1" ht="12.75" customHeight="1" x14ac:dyDescent="0.2">
      <c r="A69" s="116"/>
      <c r="B69" s="117"/>
      <c r="C69" s="117"/>
      <c r="D69" s="117"/>
      <c r="E69" s="117"/>
      <c r="F69" s="117"/>
      <c r="G69" s="117"/>
      <c r="H69" s="117"/>
      <c r="I69" s="117"/>
      <c r="J69" s="117"/>
    </row>
    <row r="70" spans="1:16" s="86" customFormat="1" ht="12.75" customHeight="1" x14ac:dyDescent="0.2"/>
    <row r="71" spans="1:16" ht="12.75" customHeight="1" x14ac:dyDescent="0.2">
      <c r="C71" s="53"/>
      <c r="D71" s="53"/>
      <c r="E71" s="53"/>
      <c r="F71" s="53"/>
      <c r="G71" s="53"/>
      <c r="H71" s="53"/>
      <c r="I71" s="53"/>
      <c r="J71" s="53"/>
    </row>
    <row r="72" spans="1:16" ht="12.75" customHeight="1" x14ac:dyDescent="0.2">
      <c r="C72" s="53"/>
      <c r="D72" s="53"/>
      <c r="E72" s="53"/>
      <c r="F72" s="53"/>
      <c r="G72" s="53"/>
      <c r="H72" s="53"/>
      <c r="I72" s="53"/>
      <c r="J72" s="53"/>
    </row>
    <row r="73" spans="1:16" ht="15.95" customHeight="1" x14ac:dyDescent="0.2">
      <c r="C73" s="53"/>
      <c r="D73" s="53"/>
      <c r="E73" s="53"/>
      <c r="F73" s="53"/>
      <c r="G73" s="53"/>
      <c r="H73" s="53"/>
      <c r="I73" s="53"/>
      <c r="J73" s="53"/>
    </row>
    <row r="74" spans="1:16" ht="15.95" customHeight="1" x14ac:dyDescent="0.2">
      <c r="C74" s="53"/>
      <c r="D74" s="53"/>
      <c r="E74" s="53"/>
      <c r="F74" s="53"/>
      <c r="G74" s="53"/>
      <c r="H74" s="53"/>
      <c r="I74" s="53"/>
      <c r="J74" s="53"/>
    </row>
    <row r="75" spans="1:16" ht="15.95" customHeight="1" x14ac:dyDescent="0.2">
      <c r="C75" s="53"/>
      <c r="D75" s="53"/>
      <c r="E75" s="53"/>
      <c r="F75" s="53"/>
      <c r="G75" s="53"/>
      <c r="H75" s="53"/>
      <c r="I75" s="53"/>
      <c r="J75" s="53"/>
    </row>
    <row r="76" spans="1:16" ht="15.95" customHeight="1" x14ac:dyDescent="0.2">
      <c r="C76" s="53"/>
      <c r="D76" s="53"/>
      <c r="E76" s="53"/>
      <c r="F76" s="53"/>
      <c r="G76" s="53"/>
      <c r="H76" s="53"/>
      <c r="I76" s="53"/>
      <c r="J76" s="53"/>
    </row>
    <row r="77" spans="1:16" ht="15.95" customHeight="1" x14ac:dyDescent="0.2">
      <c r="C77" s="53"/>
      <c r="D77" s="53"/>
      <c r="E77" s="53"/>
      <c r="F77" s="53"/>
      <c r="G77" s="53"/>
      <c r="H77" s="53"/>
      <c r="I77" s="53"/>
      <c r="J77" s="53"/>
    </row>
    <row r="78" spans="1:16" ht="15.95" customHeight="1" x14ac:dyDescent="0.2">
      <c r="C78" s="53"/>
      <c r="D78" s="53"/>
      <c r="E78" s="53"/>
      <c r="F78" s="53"/>
      <c r="G78" s="53"/>
      <c r="H78" s="53"/>
      <c r="I78" s="53"/>
      <c r="J78" s="53"/>
    </row>
    <row r="79" spans="1:16" ht="15.95" customHeight="1" x14ac:dyDescent="0.2">
      <c r="C79" s="53"/>
      <c r="D79" s="53"/>
      <c r="E79" s="53"/>
      <c r="F79" s="53"/>
      <c r="G79" s="53"/>
      <c r="H79" s="53"/>
      <c r="I79" s="53"/>
      <c r="J79" s="53"/>
    </row>
    <row r="80" spans="1:16" ht="15.95" customHeight="1" x14ac:dyDescent="0.2">
      <c r="C80" s="53"/>
      <c r="D80" s="53"/>
      <c r="E80" s="53"/>
      <c r="F80" s="53"/>
      <c r="G80" s="53"/>
      <c r="H80" s="53"/>
      <c r="I80" s="53"/>
      <c r="J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4">
    <mergeCell ref="G8:G9"/>
    <mergeCell ref="H8:H9"/>
    <mergeCell ref="A68:J68"/>
    <mergeCell ref="A69:J69"/>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2"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955DB-7266-47BF-8F5B-AC07E2BCB020}">
  <sheetPr codeName="Tabelle14">
    <pageSetUpPr fitToPage="1"/>
  </sheetPr>
  <dimension ref="A1:Q194"/>
  <sheetViews>
    <sheetView showGridLines="0" zoomScaleNormal="100" workbookViewId="0"/>
  </sheetViews>
  <sheetFormatPr baseColWidth="10" defaultColWidth="8.85546875" defaultRowHeight="15.95" customHeight="1" x14ac:dyDescent="0.2"/>
  <cols>
    <col min="1" max="3" width="3.7109375" style="53" customWidth="1"/>
    <col min="4" max="4" width="25.85546875" style="53" customWidth="1"/>
    <col min="5" max="5" width="6.7109375" style="87" customWidth="1"/>
    <col min="6" max="11" width="9.7109375" style="120" customWidth="1"/>
    <col min="12" max="12" width="9.7109375" style="121" customWidth="1"/>
    <col min="13" max="13" width="9.7109375" style="53" customWidth="1"/>
    <col min="14" max="16384" width="8.85546875" style="53"/>
  </cols>
  <sheetData>
    <row r="1" spans="1:17" customFormat="1" ht="36.75" customHeight="1" x14ac:dyDescent="0.2">
      <c r="A1" s="32"/>
      <c r="B1" s="32"/>
      <c r="C1" s="32"/>
      <c r="D1" s="33"/>
      <c r="E1" s="202"/>
      <c r="F1" s="33"/>
      <c r="G1" s="33"/>
      <c r="H1" s="33"/>
      <c r="I1" s="33"/>
      <c r="J1" s="33"/>
      <c r="K1" s="33"/>
      <c r="L1" s="34" t="s">
        <v>38</v>
      </c>
    </row>
    <row r="2" spans="1:17" customFormat="1" ht="11.25" customHeight="1" x14ac:dyDescent="0.2">
      <c r="A2" s="35"/>
      <c r="B2" s="35"/>
      <c r="C2" s="35"/>
      <c r="D2" s="36"/>
      <c r="E2" s="204"/>
      <c r="F2" s="36"/>
      <c r="G2" s="36"/>
      <c r="H2" s="36"/>
      <c r="I2" s="36"/>
      <c r="J2" s="36"/>
      <c r="K2" s="36"/>
      <c r="L2" s="36"/>
    </row>
    <row r="3" spans="1:17" s="39" customFormat="1" ht="20.100000000000001" customHeight="1" x14ac:dyDescent="0.2">
      <c r="A3" s="38" t="s">
        <v>327</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6"/>
      <c r="L5" s="206"/>
    </row>
    <row r="6" spans="1:17" s="39" customFormat="1" ht="11.25" customHeight="1" x14ac:dyDescent="0.2">
      <c r="A6" s="186"/>
      <c r="B6" s="186"/>
      <c r="C6" s="186"/>
      <c r="D6" s="186"/>
      <c r="E6" s="186"/>
      <c r="F6" s="186"/>
      <c r="G6" s="186"/>
      <c r="H6" s="186"/>
      <c r="I6" s="186"/>
      <c r="J6" s="186"/>
      <c r="K6" s="186"/>
      <c r="L6" s="186"/>
    </row>
    <row r="7" spans="1:17" customFormat="1" ht="12" customHeight="1" x14ac:dyDescent="0.2">
      <c r="A7" s="45" t="s">
        <v>85</v>
      </c>
      <c r="B7" s="46"/>
      <c r="C7" s="46"/>
      <c r="D7" s="46"/>
      <c r="E7" s="47" t="s">
        <v>86</v>
      </c>
      <c r="F7" s="48" t="s">
        <v>325</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44744</v>
      </c>
      <c r="G11" s="79">
        <v>44781</v>
      </c>
      <c r="H11" s="79">
        <v>45265</v>
      </c>
      <c r="I11" s="79">
        <v>44610</v>
      </c>
      <c r="J11" s="105">
        <v>45097</v>
      </c>
      <c r="K11" s="79">
        <v>-353</v>
      </c>
      <c r="L11" s="81">
        <v>-0.78275716788256422</v>
      </c>
    </row>
    <row r="12" spans="1:17" ht="24" customHeight="1" x14ac:dyDescent="0.2">
      <c r="A12" s="212" t="s">
        <v>180</v>
      </c>
      <c r="B12" s="213"/>
      <c r="C12" s="213"/>
      <c r="D12" s="214"/>
      <c r="E12" s="78">
        <v>41.677096370463076</v>
      </c>
      <c r="F12" s="80">
        <v>18648</v>
      </c>
      <c r="G12" s="79">
        <v>18693</v>
      </c>
      <c r="H12" s="79">
        <v>18868</v>
      </c>
      <c r="I12" s="79">
        <v>18586</v>
      </c>
      <c r="J12" s="105">
        <v>18660</v>
      </c>
      <c r="K12" s="79">
        <v>-12</v>
      </c>
      <c r="L12" s="81">
        <v>-6.4308681672025719E-2</v>
      </c>
    </row>
    <row r="13" spans="1:17" ht="15" customHeight="1" x14ac:dyDescent="0.2">
      <c r="A13" s="85"/>
      <c r="B13" s="215" t="s">
        <v>99</v>
      </c>
      <c r="C13" s="215"/>
      <c r="E13" s="78">
        <v>58.322903629536924</v>
      </c>
      <c r="F13" s="80">
        <v>26096</v>
      </c>
      <c r="G13" s="79">
        <v>26088</v>
      </c>
      <c r="H13" s="79">
        <v>26397</v>
      </c>
      <c r="I13" s="79">
        <v>26024</v>
      </c>
      <c r="J13" s="105">
        <v>26437</v>
      </c>
      <c r="K13" s="79">
        <v>-341</v>
      </c>
      <c r="L13" s="81">
        <v>-1.2898589098611795</v>
      </c>
    </row>
    <row r="14" spans="1:17" ht="22.5" customHeight="1" x14ac:dyDescent="0.2">
      <c r="A14" s="212" t="s">
        <v>181</v>
      </c>
      <c r="B14" s="213"/>
      <c r="C14" s="213"/>
      <c r="D14" s="214"/>
      <c r="E14" s="78">
        <v>17.39674593241552</v>
      </c>
      <c r="F14" s="80">
        <v>7784</v>
      </c>
      <c r="G14" s="79">
        <v>7752</v>
      </c>
      <c r="H14" s="79">
        <v>8083</v>
      </c>
      <c r="I14" s="79">
        <v>7779</v>
      </c>
      <c r="J14" s="105">
        <v>7928</v>
      </c>
      <c r="K14" s="79">
        <v>-144</v>
      </c>
      <c r="L14" s="81">
        <v>-1.8163471241170535</v>
      </c>
    </row>
    <row r="15" spans="1:17" ht="15" customHeight="1" x14ac:dyDescent="0.2">
      <c r="A15" s="85"/>
      <c r="B15" s="84"/>
      <c r="C15" s="53" t="s">
        <v>98</v>
      </c>
      <c r="E15" s="78">
        <v>44.925488180883868</v>
      </c>
      <c r="F15" s="80">
        <v>3497</v>
      </c>
      <c r="G15" s="79">
        <v>3488</v>
      </c>
      <c r="H15" s="79">
        <v>3612</v>
      </c>
      <c r="I15" s="79">
        <v>3539</v>
      </c>
      <c r="J15" s="105">
        <v>3630</v>
      </c>
      <c r="K15" s="79">
        <v>-133</v>
      </c>
      <c r="L15" s="81">
        <v>-3.6639118457300275</v>
      </c>
    </row>
    <row r="16" spans="1:17" ht="15" customHeight="1" x14ac:dyDescent="0.2">
      <c r="A16" s="85"/>
      <c r="B16" s="84"/>
      <c r="C16" s="53" t="s">
        <v>99</v>
      </c>
      <c r="E16" s="78">
        <v>55.074511819116132</v>
      </c>
      <c r="F16" s="80">
        <v>4287</v>
      </c>
      <c r="G16" s="79">
        <v>4264</v>
      </c>
      <c r="H16" s="79">
        <v>4471</v>
      </c>
      <c r="I16" s="79">
        <v>4240</v>
      </c>
      <c r="J16" s="105">
        <v>4298</v>
      </c>
      <c r="K16" s="79">
        <v>-11</v>
      </c>
      <c r="L16" s="81">
        <v>-0.25593299208934389</v>
      </c>
    </row>
    <row r="17" spans="1:12" ht="15" customHeight="1" x14ac:dyDescent="0.2">
      <c r="A17" s="85"/>
      <c r="B17" s="86" t="s">
        <v>101</v>
      </c>
      <c r="E17" s="78">
        <v>47.662256391918469</v>
      </c>
      <c r="F17" s="80">
        <v>21326</v>
      </c>
      <c r="G17" s="79">
        <v>21354</v>
      </c>
      <c r="H17" s="79">
        <v>21515</v>
      </c>
      <c r="I17" s="79">
        <v>21321</v>
      </c>
      <c r="J17" s="105">
        <v>21551</v>
      </c>
      <c r="K17" s="79">
        <v>-225</v>
      </c>
      <c r="L17" s="81">
        <v>-1.0440350795786739</v>
      </c>
    </row>
    <row r="18" spans="1:12" ht="15" customHeight="1" x14ac:dyDescent="0.2">
      <c r="A18" s="85"/>
      <c r="B18" s="84"/>
      <c r="C18" s="53" t="s">
        <v>98</v>
      </c>
      <c r="E18" s="78">
        <v>40.054393697833632</v>
      </c>
      <c r="F18" s="80">
        <v>8542</v>
      </c>
      <c r="G18" s="79">
        <v>8543</v>
      </c>
      <c r="H18" s="79">
        <v>8596</v>
      </c>
      <c r="I18" s="79">
        <v>8467</v>
      </c>
      <c r="J18" s="105">
        <v>8431</v>
      </c>
      <c r="K18" s="79">
        <v>111</v>
      </c>
      <c r="L18" s="81">
        <v>1.3165698019214802</v>
      </c>
    </row>
    <row r="19" spans="1:12" ht="15" customHeight="1" x14ac:dyDescent="0.2">
      <c r="A19" s="85"/>
      <c r="B19" s="84"/>
      <c r="C19" s="53" t="s">
        <v>99</v>
      </c>
      <c r="E19" s="78">
        <v>59.945606302166368</v>
      </c>
      <c r="F19" s="80">
        <v>12784</v>
      </c>
      <c r="G19" s="79">
        <v>12811</v>
      </c>
      <c r="H19" s="79">
        <v>12919</v>
      </c>
      <c r="I19" s="79">
        <v>12854</v>
      </c>
      <c r="J19" s="105">
        <v>13120</v>
      </c>
      <c r="K19" s="79">
        <v>-336</v>
      </c>
      <c r="L19" s="81">
        <v>-2.5609756097560976</v>
      </c>
    </row>
    <row r="20" spans="1:12" ht="15" customHeight="1" x14ac:dyDescent="0.2">
      <c r="A20" s="85"/>
      <c r="B20" s="86" t="s">
        <v>102</v>
      </c>
      <c r="E20" s="78">
        <v>17.403450741998927</v>
      </c>
      <c r="F20" s="80">
        <v>7787</v>
      </c>
      <c r="G20" s="79">
        <v>7861</v>
      </c>
      <c r="H20" s="79">
        <v>7951</v>
      </c>
      <c r="I20" s="79">
        <v>7983</v>
      </c>
      <c r="J20" s="105">
        <v>8109</v>
      </c>
      <c r="K20" s="79">
        <v>-322</v>
      </c>
      <c r="L20" s="81">
        <v>-3.9708965347145146</v>
      </c>
    </row>
    <row r="21" spans="1:12" ht="15" customHeight="1" x14ac:dyDescent="0.2">
      <c r="A21" s="85"/>
      <c r="B21" s="84"/>
      <c r="C21" s="53" t="s">
        <v>98</v>
      </c>
      <c r="E21" s="78">
        <v>33.376139720046233</v>
      </c>
      <c r="F21" s="80">
        <v>2599</v>
      </c>
      <c r="G21" s="79">
        <v>2629</v>
      </c>
      <c r="H21" s="79">
        <v>2665</v>
      </c>
      <c r="I21" s="79">
        <v>2663</v>
      </c>
      <c r="J21" s="105">
        <v>2707</v>
      </c>
      <c r="K21" s="79">
        <v>-108</v>
      </c>
      <c r="L21" s="81">
        <v>-3.9896564462504616</v>
      </c>
    </row>
    <row r="22" spans="1:12" ht="15" customHeight="1" x14ac:dyDescent="0.2">
      <c r="A22" s="85"/>
      <c r="B22" s="84"/>
      <c r="C22" s="53" t="s">
        <v>99</v>
      </c>
      <c r="E22" s="78">
        <v>66.623860279953774</v>
      </c>
      <c r="F22" s="80">
        <v>5188</v>
      </c>
      <c r="G22" s="79">
        <v>5232</v>
      </c>
      <c r="H22" s="79">
        <v>5286</v>
      </c>
      <c r="I22" s="79">
        <v>5320</v>
      </c>
      <c r="J22" s="105">
        <v>5402</v>
      </c>
      <c r="K22" s="79">
        <v>-214</v>
      </c>
      <c r="L22" s="81">
        <v>-3.96149574231766</v>
      </c>
    </row>
    <row r="23" spans="1:12" ht="15" customHeight="1" x14ac:dyDescent="0.2">
      <c r="A23" s="85"/>
      <c r="B23" s="86" t="s">
        <v>103</v>
      </c>
      <c r="E23" s="78">
        <v>17.537546933667084</v>
      </c>
      <c r="F23" s="80">
        <v>7847</v>
      </c>
      <c r="G23" s="79">
        <v>7814</v>
      </c>
      <c r="H23" s="79">
        <v>7716</v>
      </c>
      <c r="I23" s="79">
        <v>7527</v>
      </c>
      <c r="J23" s="105">
        <v>7509</v>
      </c>
      <c r="K23" s="79">
        <v>338</v>
      </c>
      <c r="L23" s="81">
        <v>4.5012651484884802</v>
      </c>
    </row>
    <row r="24" spans="1:12" ht="15" customHeight="1" x14ac:dyDescent="0.2">
      <c r="A24" s="85"/>
      <c r="B24" s="84"/>
      <c r="C24" s="53" t="s">
        <v>98</v>
      </c>
      <c r="E24" s="78">
        <v>51.102332101440041</v>
      </c>
      <c r="F24" s="80">
        <v>4010</v>
      </c>
      <c r="G24" s="79">
        <v>4033</v>
      </c>
      <c r="H24" s="79">
        <v>3995</v>
      </c>
      <c r="I24" s="79">
        <v>3917</v>
      </c>
      <c r="J24" s="105">
        <v>3892</v>
      </c>
      <c r="K24" s="79">
        <v>118</v>
      </c>
      <c r="L24" s="81">
        <v>3.0318602261048304</v>
      </c>
    </row>
    <row r="25" spans="1:12" ht="15" customHeight="1" x14ac:dyDescent="0.2">
      <c r="A25" s="85"/>
      <c r="B25" s="84"/>
      <c r="C25" s="53" t="s">
        <v>99</v>
      </c>
      <c r="E25" s="78">
        <v>48.897667898559959</v>
      </c>
      <c r="F25" s="80">
        <v>3837</v>
      </c>
      <c r="G25" s="79">
        <v>3781</v>
      </c>
      <c r="H25" s="79">
        <v>3721</v>
      </c>
      <c r="I25" s="79">
        <v>3610</v>
      </c>
      <c r="J25" s="105">
        <v>3617</v>
      </c>
      <c r="K25" s="79">
        <v>220</v>
      </c>
      <c r="L25" s="81">
        <v>6.0823887199336468</v>
      </c>
    </row>
    <row r="26" spans="1:12" ht="15" customHeight="1" x14ac:dyDescent="0.2">
      <c r="A26" s="85"/>
      <c r="C26" s="86" t="s">
        <v>182</v>
      </c>
      <c r="D26" s="53" t="s">
        <v>183</v>
      </c>
      <c r="E26" s="78">
        <v>2.5858215626676202</v>
      </c>
      <c r="F26" s="80">
        <v>1157</v>
      </c>
      <c r="G26" s="79">
        <v>1158</v>
      </c>
      <c r="H26" s="79">
        <v>1171</v>
      </c>
      <c r="I26" s="79">
        <v>1133</v>
      </c>
      <c r="J26" s="105">
        <v>981</v>
      </c>
      <c r="K26" s="79">
        <v>176</v>
      </c>
      <c r="L26" s="81">
        <v>17.940876656472987</v>
      </c>
    </row>
    <row r="27" spans="1:12" ht="15" customHeight="1" x14ac:dyDescent="0.2">
      <c r="A27" s="85"/>
      <c r="B27" s="84"/>
      <c r="D27" s="216" t="s">
        <v>98</v>
      </c>
      <c r="E27" s="78">
        <v>44.684528954191876</v>
      </c>
      <c r="F27" s="80">
        <v>517</v>
      </c>
      <c r="G27" s="79">
        <v>520</v>
      </c>
      <c r="H27" s="79">
        <v>536</v>
      </c>
      <c r="I27" s="79">
        <v>509</v>
      </c>
      <c r="J27" s="105">
        <v>432</v>
      </c>
      <c r="K27" s="79">
        <v>85</v>
      </c>
      <c r="L27" s="81">
        <v>19.675925925925927</v>
      </c>
    </row>
    <row r="28" spans="1:12" ht="15" customHeight="1" x14ac:dyDescent="0.2">
      <c r="A28" s="85"/>
      <c r="B28" s="84"/>
      <c r="D28" s="216" t="s">
        <v>99</v>
      </c>
      <c r="E28" s="78">
        <v>55.315471045808124</v>
      </c>
      <c r="F28" s="80">
        <v>640</v>
      </c>
      <c r="G28" s="79">
        <v>638</v>
      </c>
      <c r="H28" s="79">
        <v>635</v>
      </c>
      <c r="I28" s="79">
        <v>624</v>
      </c>
      <c r="J28" s="105">
        <v>549</v>
      </c>
      <c r="K28" s="79">
        <v>91</v>
      </c>
      <c r="L28" s="81">
        <v>16.575591985428051</v>
      </c>
    </row>
    <row r="29" spans="1:12" ht="24" customHeight="1" x14ac:dyDescent="0.2">
      <c r="A29" s="212" t="s">
        <v>184</v>
      </c>
      <c r="B29" s="213"/>
      <c r="C29" s="213"/>
      <c r="D29" s="214"/>
      <c r="E29" s="78">
        <v>83.436885392454855</v>
      </c>
      <c r="F29" s="80">
        <v>37333</v>
      </c>
      <c r="G29" s="79">
        <v>37383</v>
      </c>
      <c r="H29" s="79">
        <v>37739</v>
      </c>
      <c r="I29" s="79">
        <v>37231</v>
      </c>
      <c r="J29" s="105">
        <v>37732</v>
      </c>
      <c r="K29" s="79">
        <v>-399</v>
      </c>
      <c r="L29" s="81">
        <v>-1.0574578607017915</v>
      </c>
    </row>
    <row r="30" spans="1:12" ht="15" customHeight="1" x14ac:dyDescent="0.2">
      <c r="A30" s="85"/>
      <c r="B30" s="84"/>
      <c r="C30" s="53" t="s">
        <v>98</v>
      </c>
      <c r="E30" s="78">
        <v>41.499477673907805</v>
      </c>
      <c r="F30" s="80">
        <v>15493</v>
      </c>
      <c r="G30" s="79">
        <v>15555</v>
      </c>
      <c r="H30" s="79">
        <v>15664</v>
      </c>
      <c r="I30" s="79">
        <v>15441</v>
      </c>
      <c r="J30" s="105">
        <v>15534</v>
      </c>
      <c r="K30" s="79">
        <v>-41</v>
      </c>
      <c r="L30" s="81">
        <v>-0.2639371700785374</v>
      </c>
    </row>
    <row r="31" spans="1:12" ht="15" customHeight="1" x14ac:dyDescent="0.2">
      <c r="A31" s="85"/>
      <c r="B31" s="84"/>
      <c r="C31" s="53" t="s">
        <v>99</v>
      </c>
      <c r="E31" s="78">
        <v>58.500522326092195</v>
      </c>
      <c r="F31" s="80">
        <v>21840</v>
      </c>
      <c r="G31" s="79">
        <v>21828</v>
      </c>
      <c r="H31" s="79">
        <v>22075</v>
      </c>
      <c r="I31" s="79">
        <v>21790</v>
      </c>
      <c r="J31" s="105">
        <v>22198</v>
      </c>
      <c r="K31" s="79">
        <v>-358</v>
      </c>
      <c r="L31" s="81">
        <v>-1.6127579061176682</v>
      </c>
    </row>
    <row r="32" spans="1:12" ht="15" customHeight="1" x14ac:dyDescent="0.2">
      <c r="A32" s="85"/>
      <c r="B32" s="84" t="s">
        <v>109</v>
      </c>
      <c r="E32" s="78">
        <v>16.563114607545145</v>
      </c>
      <c r="F32" s="79">
        <v>7411</v>
      </c>
      <c r="G32" s="79">
        <v>7398</v>
      </c>
      <c r="H32" s="79">
        <v>7526</v>
      </c>
      <c r="I32" s="79">
        <v>7379</v>
      </c>
      <c r="J32" s="105">
        <v>7365</v>
      </c>
      <c r="K32" s="79">
        <v>46</v>
      </c>
      <c r="L32" s="81">
        <v>0.62457569585879158</v>
      </c>
    </row>
    <row r="33" spans="1:12" ht="15" customHeight="1" x14ac:dyDescent="0.2">
      <c r="A33" s="85"/>
      <c r="B33" s="84"/>
      <c r="C33" s="53" t="s">
        <v>98</v>
      </c>
      <c r="E33" s="78">
        <v>42.571852651464042</v>
      </c>
      <c r="F33" s="79">
        <v>3155</v>
      </c>
      <c r="G33" s="79">
        <v>3138</v>
      </c>
      <c r="H33" s="79">
        <v>3204</v>
      </c>
      <c r="I33" s="79">
        <v>3145</v>
      </c>
      <c r="J33" s="105">
        <v>3126</v>
      </c>
      <c r="K33" s="79">
        <v>29</v>
      </c>
      <c r="L33" s="81">
        <v>0.92770313499680102</v>
      </c>
    </row>
    <row r="34" spans="1:12" ht="15" customHeight="1" x14ac:dyDescent="0.2">
      <c r="A34" s="85"/>
      <c r="B34" s="84"/>
      <c r="C34" s="53" t="s">
        <v>99</v>
      </c>
      <c r="E34" s="78">
        <v>57.428147348535958</v>
      </c>
      <c r="F34" s="79">
        <v>4256</v>
      </c>
      <c r="G34" s="79">
        <v>4260</v>
      </c>
      <c r="H34" s="79">
        <v>4322</v>
      </c>
      <c r="I34" s="79">
        <v>4234</v>
      </c>
      <c r="J34" s="105">
        <v>4239</v>
      </c>
      <c r="K34" s="79">
        <v>17</v>
      </c>
      <c r="L34" s="81">
        <v>0.40103798065581503</v>
      </c>
    </row>
    <row r="35" spans="1:12" ht="24" customHeight="1" x14ac:dyDescent="0.2">
      <c r="A35" s="212" t="s">
        <v>187</v>
      </c>
      <c r="B35" s="213"/>
      <c r="C35" s="213"/>
      <c r="D35" s="214"/>
      <c r="E35" s="78">
        <v>19.864115859109603</v>
      </c>
      <c r="F35" s="79">
        <v>8888</v>
      </c>
      <c r="G35" s="79">
        <v>8872</v>
      </c>
      <c r="H35" s="79">
        <v>9182</v>
      </c>
      <c r="I35" s="79">
        <v>8838</v>
      </c>
      <c r="J35" s="79">
        <v>8959</v>
      </c>
      <c r="K35" s="285">
        <v>-71</v>
      </c>
      <c r="L35" s="286">
        <v>-0.79249916285299704</v>
      </c>
    </row>
    <row r="36" spans="1:12" ht="15" customHeight="1" x14ac:dyDescent="0.2">
      <c r="A36" s="85"/>
      <c r="B36" s="84"/>
      <c r="C36" s="53" t="s">
        <v>98</v>
      </c>
      <c r="E36" s="78">
        <v>40.031503150315032</v>
      </c>
      <c r="F36" s="79">
        <v>3558</v>
      </c>
      <c r="G36" s="79">
        <v>3550</v>
      </c>
      <c r="H36" s="79">
        <v>3675</v>
      </c>
      <c r="I36" s="79">
        <v>3574</v>
      </c>
      <c r="J36" s="79">
        <v>3623</v>
      </c>
      <c r="K36" s="285">
        <v>-65</v>
      </c>
      <c r="L36" s="81">
        <v>-1.7940932928512283</v>
      </c>
    </row>
    <row r="37" spans="1:12" ht="15" customHeight="1" x14ac:dyDescent="0.2">
      <c r="A37" s="85"/>
      <c r="B37" s="84"/>
      <c r="C37" s="53" t="s">
        <v>99</v>
      </c>
      <c r="E37" s="78">
        <v>59.968496849684968</v>
      </c>
      <c r="F37" s="79">
        <v>5330</v>
      </c>
      <c r="G37" s="79">
        <v>5322</v>
      </c>
      <c r="H37" s="79">
        <v>5507</v>
      </c>
      <c r="I37" s="79">
        <v>5264</v>
      </c>
      <c r="J37" s="105">
        <v>5336</v>
      </c>
      <c r="K37" s="79">
        <v>-6</v>
      </c>
      <c r="L37" s="81">
        <v>-0.11244377811094453</v>
      </c>
    </row>
    <row r="38" spans="1:12" ht="15" customHeight="1" x14ac:dyDescent="0.2">
      <c r="A38" s="85"/>
      <c r="B38" s="84" t="s">
        <v>328</v>
      </c>
      <c r="E38" s="78">
        <v>59.02690863579474</v>
      </c>
      <c r="F38" s="79">
        <v>26411</v>
      </c>
      <c r="G38" s="79">
        <v>26525</v>
      </c>
      <c r="H38" s="79">
        <v>26650</v>
      </c>
      <c r="I38" s="79">
        <v>26418</v>
      </c>
      <c r="J38" s="105">
        <v>26615</v>
      </c>
      <c r="K38" s="79">
        <v>-204</v>
      </c>
      <c r="L38" s="81">
        <v>-0.76648506481307532</v>
      </c>
    </row>
    <row r="39" spans="1:12" ht="15" customHeight="1" x14ac:dyDescent="0.2">
      <c r="A39" s="85"/>
      <c r="B39" s="84"/>
      <c r="C39" s="53" t="s">
        <v>98</v>
      </c>
      <c r="E39" s="78">
        <v>43.421301730339628</v>
      </c>
      <c r="F39" s="80">
        <v>11468</v>
      </c>
      <c r="G39" s="79">
        <v>11500</v>
      </c>
      <c r="H39" s="79">
        <v>11572</v>
      </c>
      <c r="I39" s="79">
        <v>11445</v>
      </c>
      <c r="J39" s="105">
        <v>11448</v>
      </c>
      <c r="K39" s="79">
        <v>20</v>
      </c>
      <c r="L39" s="81">
        <v>0.17470300489168414</v>
      </c>
    </row>
    <row r="40" spans="1:12" ht="15" customHeight="1" x14ac:dyDescent="0.2">
      <c r="A40" s="85"/>
      <c r="B40" s="84"/>
      <c r="C40" s="53" t="s">
        <v>99</v>
      </c>
      <c r="E40" s="78">
        <v>56.578698269660372</v>
      </c>
      <c r="F40" s="80">
        <v>14943</v>
      </c>
      <c r="G40" s="79">
        <v>15025</v>
      </c>
      <c r="H40" s="79">
        <v>15078</v>
      </c>
      <c r="I40" s="79">
        <v>14973</v>
      </c>
      <c r="J40" s="105">
        <v>15167</v>
      </c>
      <c r="K40" s="79">
        <v>-224</v>
      </c>
      <c r="L40" s="81">
        <v>-1.4768906177886201</v>
      </c>
    </row>
    <row r="41" spans="1:12" ht="15" customHeight="1" x14ac:dyDescent="0.2">
      <c r="A41" s="85"/>
      <c r="B41" s="53" t="s">
        <v>549</v>
      </c>
      <c r="E41" s="78">
        <v>10.195780439835509</v>
      </c>
      <c r="F41" s="80">
        <v>4562</v>
      </c>
      <c r="G41" s="79">
        <v>4494</v>
      </c>
      <c r="H41" s="79">
        <v>4516</v>
      </c>
      <c r="I41" s="79">
        <v>4360</v>
      </c>
      <c r="J41" s="105">
        <v>4381</v>
      </c>
      <c r="K41" s="79">
        <v>181</v>
      </c>
      <c r="L41" s="81">
        <v>4.1314768317735675</v>
      </c>
    </row>
    <row r="42" spans="1:12" ht="15" customHeight="1" x14ac:dyDescent="0.2">
      <c r="A42" s="85"/>
      <c r="B42" s="84"/>
      <c r="C42" s="53" t="s">
        <v>98</v>
      </c>
      <c r="E42" s="78">
        <v>43.358176238491886</v>
      </c>
      <c r="F42" s="80">
        <v>1978</v>
      </c>
      <c r="G42" s="79">
        <v>1982</v>
      </c>
      <c r="H42" s="79">
        <v>1985</v>
      </c>
      <c r="I42" s="79">
        <v>1891</v>
      </c>
      <c r="J42" s="105">
        <v>1858</v>
      </c>
      <c r="K42" s="79">
        <v>120</v>
      </c>
      <c r="L42" s="81">
        <v>6.4585575888051672</v>
      </c>
    </row>
    <row r="43" spans="1:12" ht="15" customHeight="1" x14ac:dyDescent="0.2">
      <c r="A43" s="85"/>
      <c r="B43" s="84"/>
      <c r="C43" s="53" t="s">
        <v>99</v>
      </c>
      <c r="E43" s="78">
        <v>56.641823761508114</v>
      </c>
      <c r="F43" s="80">
        <v>2584</v>
      </c>
      <c r="G43" s="79">
        <v>2512</v>
      </c>
      <c r="H43" s="79">
        <v>2531</v>
      </c>
      <c r="I43" s="79">
        <v>2469</v>
      </c>
      <c r="J43" s="105">
        <v>2523</v>
      </c>
      <c r="K43" s="79">
        <v>61</v>
      </c>
      <c r="L43" s="81">
        <v>2.4177566389219183</v>
      </c>
    </row>
    <row r="44" spans="1:12" ht="15" customHeight="1" x14ac:dyDescent="0.2">
      <c r="A44" s="85"/>
      <c r="B44" s="84" t="s">
        <v>200</v>
      </c>
      <c r="E44" s="78">
        <v>10.913195065260147</v>
      </c>
      <c r="F44" s="80">
        <v>4883</v>
      </c>
      <c r="G44" s="79">
        <v>4890</v>
      </c>
      <c r="H44" s="79">
        <v>4917</v>
      </c>
      <c r="I44" s="79">
        <v>4994</v>
      </c>
      <c r="J44" s="105">
        <v>5142</v>
      </c>
      <c r="K44" s="79">
        <v>-259</v>
      </c>
      <c r="L44" s="81">
        <v>-5.0369506028782576</v>
      </c>
    </row>
    <row r="45" spans="1:12" ht="15" customHeight="1" x14ac:dyDescent="0.2">
      <c r="A45" s="85"/>
      <c r="B45" s="84"/>
      <c r="C45" s="53" t="s">
        <v>98</v>
      </c>
      <c r="E45" s="78">
        <v>33.66782715543723</v>
      </c>
      <c r="F45" s="80">
        <v>1644</v>
      </c>
      <c r="G45" s="79">
        <v>1661</v>
      </c>
      <c r="H45" s="79">
        <v>1636</v>
      </c>
      <c r="I45" s="79">
        <v>1676</v>
      </c>
      <c r="J45" s="105">
        <v>1731</v>
      </c>
      <c r="K45" s="79">
        <v>-87</v>
      </c>
      <c r="L45" s="81">
        <v>-5.0259965337954942</v>
      </c>
    </row>
    <row r="46" spans="1:12" ht="15" customHeight="1" x14ac:dyDescent="0.2">
      <c r="A46" s="88"/>
      <c r="B46" s="89"/>
      <c r="C46" s="131" t="s">
        <v>99</v>
      </c>
      <c r="D46" s="131"/>
      <c r="E46" s="90">
        <v>66.332172844562763</v>
      </c>
      <c r="F46" s="108">
        <v>3239</v>
      </c>
      <c r="G46" s="109">
        <v>3229</v>
      </c>
      <c r="H46" s="109">
        <v>3281</v>
      </c>
      <c r="I46" s="109">
        <v>3318</v>
      </c>
      <c r="J46" s="110">
        <v>3411</v>
      </c>
      <c r="K46" s="109">
        <v>-172</v>
      </c>
      <c r="L46" s="111">
        <v>-5.0425095279976544</v>
      </c>
    </row>
    <row r="47" spans="1:12" s="113" customFormat="1" ht="11.25" customHeight="1" x14ac:dyDescent="0.15">
      <c r="L47" s="114" t="s">
        <v>35</v>
      </c>
    </row>
    <row r="48" spans="1:12" s="113" customFormat="1" ht="12.75" customHeight="1" x14ac:dyDescent="0.2">
      <c r="A48" s="113" t="s">
        <v>201</v>
      </c>
      <c r="B48" s="86"/>
      <c r="C48" s="86"/>
      <c r="D48" s="86"/>
      <c r="E48" s="86"/>
      <c r="F48" s="86"/>
      <c r="G48" s="86"/>
      <c r="H48" s="86"/>
      <c r="I48" s="86"/>
      <c r="J48" s="86"/>
      <c r="K48" s="86"/>
      <c r="L48" s="86"/>
    </row>
    <row r="49" spans="1:12" s="86" customFormat="1" ht="12.75" customHeight="1" x14ac:dyDescent="0.2">
      <c r="A49" s="113" t="s">
        <v>329</v>
      </c>
    </row>
    <row r="50" spans="1:12" s="86" customFormat="1" ht="12.75" customHeight="1" x14ac:dyDescent="0.2">
      <c r="A50" s="113" t="s">
        <v>330</v>
      </c>
    </row>
    <row r="51" spans="1:12" s="86" customFormat="1" ht="21" customHeight="1" x14ac:dyDescent="0.2">
      <c r="A51" s="116" t="s">
        <v>115</v>
      </c>
      <c r="B51" s="116"/>
      <c r="C51" s="116"/>
      <c r="D51" s="116"/>
      <c r="E51" s="116"/>
      <c r="F51" s="116"/>
      <c r="G51" s="116"/>
      <c r="H51" s="116"/>
      <c r="I51" s="116"/>
      <c r="J51" s="116"/>
      <c r="K51" s="116"/>
      <c r="L51" s="116"/>
    </row>
    <row r="52" spans="1:12" s="86" customFormat="1" ht="12.75" customHeight="1" x14ac:dyDescent="0.2">
      <c r="A52" s="116" t="s">
        <v>205</v>
      </c>
      <c r="B52" s="116"/>
      <c r="C52" s="116"/>
      <c r="D52" s="116"/>
      <c r="E52" s="116"/>
      <c r="F52" s="116"/>
      <c r="G52" s="116"/>
      <c r="H52" s="116"/>
      <c r="I52" s="116"/>
      <c r="J52" s="116"/>
      <c r="K52" s="116"/>
      <c r="L52" s="116"/>
    </row>
    <row r="53" spans="1:12" s="86" customFormat="1" ht="12.75" customHeight="1" x14ac:dyDescent="0.2">
      <c r="A53" s="280"/>
      <c r="B53" s="280"/>
      <c r="C53" s="280"/>
      <c r="D53" s="280"/>
      <c r="E53" s="280"/>
      <c r="F53" s="280"/>
      <c r="G53" s="280"/>
      <c r="H53" s="280"/>
      <c r="I53" s="280"/>
      <c r="J53" s="280"/>
      <c r="K53" s="280"/>
      <c r="L53" s="280"/>
    </row>
    <row r="54" spans="1:12" s="86" customFormat="1" ht="12.75" customHeight="1" x14ac:dyDescent="0.2">
      <c r="A54" s="116"/>
      <c r="B54" s="116"/>
      <c r="C54" s="116"/>
      <c r="D54" s="116"/>
      <c r="E54" s="116"/>
      <c r="F54" s="116"/>
      <c r="G54" s="116"/>
      <c r="H54" s="116"/>
      <c r="I54" s="116"/>
      <c r="J54" s="116"/>
      <c r="K54" s="116"/>
      <c r="L54" s="116"/>
    </row>
    <row r="55" spans="1:12" ht="12.75" customHeight="1" x14ac:dyDescent="0.2">
      <c r="E55" s="53"/>
      <c r="F55" s="53"/>
      <c r="G55" s="53"/>
      <c r="H55" s="53"/>
      <c r="I55" s="53"/>
      <c r="J55" s="53"/>
      <c r="K55" s="53"/>
      <c r="L55" s="53"/>
    </row>
    <row r="56" spans="1:12" ht="15.95" customHeight="1" x14ac:dyDescent="0.2">
      <c r="E56" s="53"/>
      <c r="F56" s="53"/>
      <c r="G56" s="53"/>
      <c r="H56" s="53"/>
      <c r="I56" s="53"/>
      <c r="J56" s="53"/>
      <c r="K56" s="53"/>
      <c r="L56" s="53"/>
    </row>
    <row r="57" spans="1:12" ht="15.95" customHeight="1" x14ac:dyDescent="0.2">
      <c r="E57" s="53"/>
      <c r="F57" s="53"/>
      <c r="G57" s="53"/>
      <c r="H57" s="53"/>
      <c r="I57" s="53"/>
      <c r="J57" s="53"/>
      <c r="K57" s="53"/>
      <c r="L57" s="53"/>
    </row>
    <row r="58" spans="1:12" ht="15.95" customHeight="1" x14ac:dyDescent="0.2">
      <c r="E58" s="53"/>
      <c r="F58" s="53"/>
      <c r="G58" s="53"/>
      <c r="H58" s="53"/>
      <c r="I58" s="53"/>
      <c r="J58" s="53"/>
      <c r="K58" s="53"/>
      <c r="L58" s="53"/>
    </row>
    <row r="59" spans="1:12" ht="15.95" customHeight="1" x14ac:dyDescent="0.2">
      <c r="E59" s="53"/>
      <c r="F59" s="53"/>
      <c r="G59" s="53"/>
      <c r="H59" s="53"/>
      <c r="I59" s="53"/>
      <c r="J59" s="53"/>
      <c r="K59" s="53"/>
      <c r="L59" s="53"/>
    </row>
    <row r="60" spans="1:12" ht="15.95" customHeight="1" x14ac:dyDescent="0.2">
      <c r="E60" s="53"/>
      <c r="F60" s="53"/>
      <c r="G60" s="53"/>
      <c r="H60" s="53"/>
      <c r="I60" s="53"/>
      <c r="J60" s="53"/>
      <c r="K60" s="53"/>
      <c r="L60" s="53"/>
    </row>
    <row r="61" spans="1:12" ht="15.95" customHeight="1" x14ac:dyDescent="0.2">
      <c r="E61" s="53"/>
      <c r="F61" s="53"/>
      <c r="G61" s="53"/>
      <c r="H61" s="53"/>
      <c r="I61" s="53"/>
      <c r="J61" s="53"/>
      <c r="K61" s="53"/>
      <c r="L61" s="53"/>
    </row>
    <row r="62" spans="1:12" ht="15.95" customHeight="1" x14ac:dyDescent="0.2">
      <c r="E62" s="53"/>
      <c r="F62" s="53"/>
      <c r="G62" s="53"/>
      <c r="H62" s="53"/>
      <c r="I62" s="53"/>
      <c r="J62" s="53"/>
      <c r="K62" s="53"/>
      <c r="L62" s="53"/>
    </row>
    <row r="63" spans="1:12" ht="15.95" customHeight="1" x14ac:dyDescent="0.2">
      <c r="E63" s="53"/>
      <c r="F63" s="53"/>
      <c r="G63" s="53"/>
      <c r="H63" s="53"/>
      <c r="I63" s="53"/>
      <c r="J63" s="53"/>
      <c r="K63" s="53"/>
      <c r="L63" s="53"/>
    </row>
    <row r="64" spans="1:12" ht="15.95" customHeight="1" x14ac:dyDescent="0.2">
      <c r="E64" s="53"/>
      <c r="F64" s="53"/>
      <c r="G64" s="53"/>
      <c r="H64" s="53"/>
      <c r="I64" s="53"/>
      <c r="J64" s="53"/>
      <c r="K64" s="53"/>
      <c r="L64" s="53"/>
    </row>
    <row r="65" spans="5:12" ht="15.95" customHeight="1" x14ac:dyDescent="0.2">
      <c r="E65" s="53"/>
      <c r="F65" s="53"/>
      <c r="G65" s="53"/>
      <c r="H65" s="53"/>
      <c r="I65" s="53"/>
      <c r="J65" s="53"/>
      <c r="K65" s="53"/>
      <c r="L65" s="53"/>
    </row>
    <row r="66" spans="5:12" ht="15.95" customHeight="1" x14ac:dyDescent="0.2">
      <c r="E66" s="53"/>
      <c r="F66" s="53"/>
      <c r="G66" s="53"/>
      <c r="H66" s="53"/>
      <c r="I66" s="53"/>
      <c r="J66" s="53"/>
      <c r="K66" s="53"/>
      <c r="L66" s="53"/>
    </row>
    <row r="67" spans="5:12" ht="15.95" customHeight="1" x14ac:dyDescent="0.2">
      <c r="E67" s="53"/>
      <c r="F67" s="53"/>
      <c r="G67" s="53"/>
      <c r="H67" s="53"/>
      <c r="I67" s="53"/>
      <c r="J67" s="53"/>
      <c r="K67" s="53"/>
      <c r="L67" s="53"/>
    </row>
    <row r="68" spans="5:12" ht="15.95" customHeight="1" x14ac:dyDescent="0.2">
      <c r="E68" s="53"/>
      <c r="F68" s="53"/>
      <c r="G68" s="53"/>
      <c r="H68" s="53"/>
      <c r="I68" s="53"/>
      <c r="J68" s="53"/>
      <c r="K68" s="53"/>
      <c r="L68" s="53"/>
    </row>
    <row r="69" spans="5:12" ht="15.95" customHeight="1" x14ac:dyDescent="0.2">
      <c r="E69" s="53"/>
      <c r="F69" s="53"/>
      <c r="G69" s="53"/>
      <c r="H69" s="53"/>
      <c r="I69" s="53"/>
      <c r="J69" s="53"/>
      <c r="K69" s="53"/>
      <c r="L69" s="53"/>
    </row>
    <row r="70" spans="5:12" ht="15.95" customHeight="1" x14ac:dyDescent="0.2">
      <c r="E70" s="53"/>
      <c r="F70" s="53"/>
      <c r="G70" s="53"/>
      <c r="H70" s="53"/>
      <c r="I70" s="53"/>
      <c r="J70" s="53"/>
      <c r="K70" s="53"/>
      <c r="L70" s="53"/>
    </row>
    <row r="71" spans="5:12" ht="15.95" customHeight="1" x14ac:dyDescent="0.2">
      <c r="E71" s="53"/>
      <c r="F71" s="53"/>
      <c r="G71" s="53"/>
      <c r="H71" s="53"/>
      <c r="I71" s="53"/>
      <c r="J71" s="53"/>
      <c r="K71" s="53"/>
      <c r="L71" s="53"/>
    </row>
    <row r="72" spans="5:12" ht="15.95" customHeight="1" x14ac:dyDescent="0.2">
      <c r="E72" s="53"/>
      <c r="F72" s="53"/>
      <c r="G72" s="53"/>
      <c r="H72" s="53"/>
      <c r="I72" s="53"/>
      <c r="J72" s="53"/>
      <c r="K72" s="53"/>
      <c r="L72" s="53"/>
    </row>
    <row r="73" spans="5:12" ht="15.95" customHeight="1" x14ac:dyDescent="0.2">
      <c r="E73" s="53"/>
      <c r="F73" s="53"/>
      <c r="G73" s="53"/>
      <c r="H73" s="53"/>
      <c r="I73" s="53"/>
      <c r="J73" s="53"/>
      <c r="K73" s="53"/>
      <c r="L73" s="53"/>
    </row>
    <row r="74" spans="5:12" ht="15.95" customHeight="1" x14ac:dyDescent="0.2">
      <c r="E74" s="53"/>
      <c r="F74" s="53"/>
      <c r="G74" s="53"/>
      <c r="H74" s="53"/>
      <c r="I74" s="53"/>
      <c r="J74" s="53"/>
      <c r="K74" s="53"/>
      <c r="L74" s="53"/>
    </row>
    <row r="75" spans="5:12" ht="15.95" customHeight="1" x14ac:dyDescent="0.2">
      <c r="E75" s="53"/>
      <c r="F75" s="53"/>
      <c r="G75" s="53"/>
      <c r="H75" s="53"/>
      <c r="I75" s="53"/>
      <c r="J75" s="53"/>
      <c r="K75" s="53"/>
      <c r="L75" s="53"/>
    </row>
    <row r="76" spans="5:12" ht="15.95" customHeight="1" x14ac:dyDescent="0.2">
      <c r="E76" s="53"/>
      <c r="F76" s="53"/>
      <c r="G76" s="53"/>
      <c r="H76" s="53"/>
      <c r="I76" s="53"/>
      <c r="J76" s="53"/>
      <c r="K76" s="53"/>
      <c r="L76" s="53"/>
    </row>
    <row r="77" spans="5:12" ht="15.95" customHeight="1" x14ac:dyDescent="0.2">
      <c r="E77" s="53"/>
      <c r="F77" s="53"/>
      <c r="G77" s="53"/>
      <c r="H77" s="53"/>
      <c r="I77" s="53"/>
      <c r="J77" s="53"/>
      <c r="K77" s="53"/>
      <c r="L77" s="53"/>
    </row>
    <row r="78" spans="5:12" ht="15.95" customHeight="1" x14ac:dyDescent="0.2">
      <c r="E78" s="53"/>
      <c r="F78" s="53"/>
      <c r="G78" s="53"/>
      <c r="H78" s="53"/>
      <c r="I78" s="53"/>
      <c r="J78" s="53"/>
      <c r="K78" s="53"/>
      <c r="L78" s="53"/>
    </row>
    <row r="79" spans="5:12" ht="15.95" customHeight="1" x14ac:dyDescent="0.2">
      <c r="E79" s="53"/>
      <c r="F79" s="53"/>
      <c r="G79" s="53"/>
      <c r="H79" s="53"/>
      <c r="I79" s="53"/>
      <c r="J79" s="53"/>
      <c r="K79" s="53"/>
      <c r="L79" s="53"/>
    </row>
    <row r="80" spans="5:12" ht="15.95" customHeight="1" x14ac:dyDescent="0.2">
      <c r="E80" s="53"/>
      <c r="F80" s="53"/>
      <c r="G80" s="53"/>
      <c r="H80" s="53"/>
      <c r="I80" s="53"/>
      <c r="J80" s="53"/>
      <c r="K80" s="53"/>
      <c r="L80" s="53"/>
    </row>
    <row r="81" spans="5:12" ht="15.95" customHeight="1" x14ac:dyDescent="0.2">
      <c r="E81" s="53"/>
      <c r="F81" s="53"/>
      <c r="G81" s="53"/>
      <c r="H81" s="53"/>
      <c r="I81" s="53"/>
      <c r="J81" s="53"/>
      <c r="K81" s="53"/>
      <c r="L81" s="53"/>
    </row>
    <row r="82" spans="5:12" ht="15.95" customHeight="1" x14ac:dyDescent="0.2">
      <c r="E82" s="53"/>
      <c r="F82" s="53"/>
      <c r="G82" s="53"/>
      <c r="H82" s="53"/>
      <c r="I82" s="53"/>
      <c r="J82" s="53"/>
      <c r="K82" s="53"/>
      <c r="L82" s="53"/>
    </row>
    <row r="83" spans="5:12" ht="15.95" customHeight="1" x14ac:dyDescent="0.2">
      <c r="E83" s="53"/>
      <c r="F83" s="53"/>
      <c r="G83" s="53"/>
      <c r="H83" s="53"/>
      <c r="I83" s="53"/>
      <c r="J83" s="53"/>
      <c r="K83" s="53"/>
      <c r="L83" s="53"/>
    </row>
    <row r="84" spans="5:12" ht="15.95" customHeight="1" x14ac:dyDescent="0.2">
      <c r="E84" s="53"/>
      <c r="F84" s="53"/>
      <c r="G84" s="53"/>
      <c r="H84" s="53"/>
      <c r="I84" s="53"/>
      <c r="J84" s="53"/>
      <c r="K84" s="53"/>
      <c r="L84" s="53"/>
    </row>
    <row r="85" spans="5:12" ht="15.95" customHeight="1" x14ac:dyDescent="0.2">
      <c r="E85" s="53"/>
      <c r="F85" s="53"/>
      <c r="G85" s="53"/>
      <c r="H85" s="53"/>
      <c r="I85" s="53"/>
      <c r="J85" s="53"/>
      <c r="K85" s="53"/>
      <c r="L85" s="53"/>
    </row>
    <row r="86" spans="5:12" ht="15.95" customHeight="1" x14ac:dyDescent="0.2">
      <c r="E86" s="53"/>
      <c r="F86" s="53"/>
      <c r="G86" s="53"/>
      <c r="H86" s="53"/>
      <c r="I86" s="53"/>
      <c r="J86" s="53"/>
      <c r="K86" s="53"/>
      <c r="L86" s="53"/>
    </row>
    <row r="87" spans="5:12" ht="15.95" customHeight="1" x14ac:dyDescent="0.2">
      <c r="E87" s="53"/>
      <c r="F87" s="53"/>
      <c r="G87" s="53"/>
      <c r="H87" s="53"/>
      <c r="I87" s="53"/>
      <c r="J87" s="53"/>
      <c r="K87" s="53"/>
      <c r="L87" s="53"/>
    </row>
    <row r="88" spans="5:12" ht="15.95" customHeight="1" x14ac:dyDescent="0.2">
      <c r="E88" s="53"/>
      <c r="F88" s="53"/>
      <c r="G88" s="53"/>
      <c r="H88" s="53"/>
      <c r="I88" s="53"/>
      <c r="J88" s="53"/>
      <c r="K88" s="53"/>
      <c r="L88" s="53"/>
    </row>
    <row r="89" spans="5:12" ht="15.95" customHeight="1" x14ac:dyDescent="0.2">
      <c r="E89" s="53"/>
      <c r="F89" s="53"/>
      <c r="G89" s="53"/>
      <c r="H89" s="53"/>
      <c r="I89" s="53"/>
      <c r="J89" s="53"/>
      <c r="K89" s="53"/>
      <c r="L89" s="53"/>
    </row>
    <row r="90" spans="5:12" ht="15.95" customHeight="1" x14ac:dyDescent="0.2">
      <c r="E90" s="53"/>
      <c r="F90" s="53"/>
      <c r="G90" s="53"/>
      <c r="H90" s="53"/>
      <c r="I90" s="53"/>
      <c r="J90" s="53"/>
      <c r="K90" s="53"/>
      <c r="L90" s="53"/>
    </row>
    <row r="91" spans="5:12" ht="15.95" customHeight="1" x14ac:dyDescent="0.2">
      <c r="E91" s="53"/>
      <c r="F91" s="53"/>
      <c r="G91" s="53"/>
      <c r="H91" s="53"/>
      <c r="I91" s="53"/>
      <c r="J91" s="53"/>
      <c r="K91" s="53"/>
      <c r="L91" s="53"/>
    </row>
    <row r="92" spans="5:12" ht="15.95" customHeight="1" x14ac:dyDescent="0.2">
      <c r="E92" s="53"/>
      <c r="F92" s="53"/>
      <c r="G92" s="53"/>
      <c r="H92" s="53"/>
      <c r="I92" s="53"/>
      <c r="J92" s="53"/>
      <c r="K92" s="53"/>
      <c r="L92" s="53"/>
    </row>
    <row r="93" spans="5:12" ht="15.95" customHeight="1" x14ac:dyDescent="0.2">
      <c r="E93" s="53"/>
      <c r="F93" s="53"/>
      <c r="G93" s="53"/>
      <c r="H93" s="53"/>
      <c r="I93" s="53"/>
      <c r="J93" s="53"/>
      <c r="K93" s="53"/>
      <c r="L93" s="53"/>
    </row>
    <row r="94" spans="5:12" ht="15.95" customHeight="1" x14ac:dyDescent="0.2">
      <c r="E94" s="53"/>
      <c r="F94" s="53"/>
      <c r="G94" s="53"/>
      <c r="H94" s="53"/>
      <c r="I94" s="53"/>
      <c r="J94" s="53"/>
      <c r="K94" s="53"/>
      <c r="L94" s="53"/>
    </row>
    <row r="95" spans="5:12" ht="15.95" customHeight="1" x14ac:dyDescent="0.2">
      <c r="E95" s="53"/>
      <c r="F95" s="53"/>
      <c r="G95" s="53"/>
      <c r="H95" s="53"/>
      <c r="I95" s="53"/>
      <c r="J95" s="53"/>
      <c r="K95" s="53"/>
      <c r="L95" s="53"/>
    </row>
    <row r="96" spans="5:12" ht="15.95" customHeight="1" x14ac:dyDescent="0.2">
      <c r="E96" s="53"/>
      <c r="F96" s="53"/>
      <c r="G96" s="53"/>
      <c r="H96" s="53"/>
      <c r="I96" s="53"/>
      <c r="J96" s="53"/>
      <c r="K96" s="53"/>
      <c r="L96" s="53"/>
    </row>
    <row r="97" spans="5:12" ht="15.95" customHeight="1" x14ac:dyDescent="0.2">
      <c r="E97" s="53"/>
      <c r="F97" s="53"/>
      <c r="G97" s="53"/>
      <c r="H97" s="53"/>
      <c r="I97" s="53"/>
      <c r="J97" s="53"/>
      <c r="K97" s="53"/>
      <c r="L97" s="53"/>
    </row>
    <row r="98" spans="5:12" ht="15.95" customHeight="1" x14ac:dyDescent="0.2">
      <c r="E98" s="53"/>
      <c r="F98" s="53"/>
      <c r="G98" s="53"/>
      <c r="H98" s="53"/>
      <c r="I98" s="53"/>
      <c r="J98" s="53"/>
      <c r="K98" s="53"/>
      <c r="L98" s="53"/>
    </row>
    <row r="99" spans="5:12" ht="15.95" customHeight="1" x14ac:dyDescent="0.2">
      <c r="E99" s="53"/>
      <c r="F99" s="53"/>
      <c r="G99" s="53"/>
      <c r="H99" s="53"/>
      <c r="I99" s="53"/>
      <c r="J99" s="53"/>
      <c r="K99" s="53"/>
      <c r="L99" s="53"/>
    </row>
    <row r="100" spans="5:12" ht="15.95" customHeight="1" x14ac:dyDescent="0.2">
      <c r="E100" s="53"/>
      <c r="F100" s="53"/>
      <c r="G100" s="53"/>
      <c r="H100" s="53"/>
      <c r="I100" s="53"/>
      <c r="J100" s="53"/>
      <c r="K100" s="53"/>
      <c r="L100" s="53"/>
    </row>
    <row r="101" spans="5:12" ht="15.95" customHeight="1" x14ac:dyDescent="0.2">
      <c r="E101" s="53"/>
      <c r="F101" s="53"/>
      <c r="G101" s="53"/>
      <c r="H101" s="53"/>
      <c r="I101" s="53"/>
      <c r="J101" s="53"/>
      <c r="K101" s="53"/>
      <c r="L101" s="53"/>
    </row>
    <row r="102" spans="5:12" ht="15.95" customHeight="1" x14ac:dyDescent="0.2">
      <c r="E102" s="53"/>
      <c r="F102" s="53"/>
      <c r="G102" s="53"/>
      <c r="H102" s="53"/>
      <c r="I102" s="53"/>
      <c r="J102" s="53"/>
      <c r="K102" s="53"/>
      <c r="L102" s="53"/>
    </row>
    <row r="103" spans="5:12" ht="15.95" customHeight="1" x14ac:dyDescent="0.2">
      <c r="E103" s="53"/>
      <c r="F103" s="53"/>
      <c r="G103" s="53"/>
      <c r="H103" s="53"/>
      <c r="I103" s="53"/>
      <c r="J103" s="53"/>
      <c r="K103" s="53"/>
      <c r="L103" s="53"/>
    </row>
    <row r="104" spans="5:12" ht="15.95" customHeight="1" x14ac:dyDescent="0.2">
      <c r="E104" s="53"/>
      <c r="F104" s="53"/>
      <c r="G104" s="53"/>
      <c r="H104" s="53"/>
      <c r="I104" s="53"/>
      <c r="J104" s="53"/>
      <c r="K104" s="53"/>
      <c r="L104" s="53"/>
    </row>
    <row r="105" spans="5:12" ht="15.95" customHeight="1" x14ac:dyDescent="0.2">
      <c r="E105" s="53"/>
      <c r="F105" s="53"/>
      <c r="G105" s="53"/>
      <c r="H105" s="53"/>
      <c r="I105" s="53"/>
      <c r="J105" s="53"/>
      <c r="K105" s="53"/>
      <c r="L105" s="53"/>
    </row>
    <row r="106" spans="5:12" ht="15.95" customHeight="1" x14ac:dyDescent="0.2">
      <c r="E106" s="53"/>
      <c r="F106" s="53"/>
      <c r="G106" s="53"/>
      <c r="H106" s="53"/>
      <c r="I106" s="53"/>
      <c r="J106" s="53"/>
      <c r="K106" s="53"/>
      <c r="L106" s="53"/>
    </row>
    <row r="107" spans="5:12" ht="15.95" customHeight="1" x14ac:dyDescent="0.2">
      <c r="E107" s="53"/>
      <c r="F107" s="53"/>
      <c r="G107" s="53"/>
      <c r="H107" s="53"/>
      <c r="I107" s="53"/>
      <c r="J107" s="53"/>
      <c r="K107" s="53"/>
      <c r="L107" s="53"/>
    </row>
    <row r="108" spans="5:12" ht="15.95" customHeight="1" x14ac:dyDescent="0.2">
      <c r="E108" s="53"/>
      <c r="F108" s="53"/>
      <c r="G108" s="53"/>
      <c r="H108" s="53"/>
      <c r="I108" s="53"/>
      <c r="J108" s="53"/>
      <c r="K108" s="53"/>
      <c r="L108" s="53"/>
    </row>
    <row r="109" spans="5:12" ht="15.95" customHeight="1" x14ac:dyDescent="0.2">
      <c r="E109" s="53"/>
      <c r="F109" s="53"/>
      <c r="G109" s="53"/>
      <c r="H109" s="53"/>
      <c r="I109" s="53"/>
      <c r="J109" s="53"/>
      <c r="K109" s="53"/>
      <c r="L109" s="53"/>
    </row>
    <row r="110" spans="5:12" ht="15.95" customHeight="1" x14ac:dyDescent="0.2">
      <c r="E110" s="53"/>
      <c r="F110" s="53"/>
      <c r="G110" s="53"/>
      <c r="H110" s="53"/>
      <c r="I110" s="53"/>
      <c r="J110" s="53"/>
      <c r="K110" s="53"/>
      <c r="L110" s="53"/>
    </row>
    <row r="111" spans="5:12" ht="15.95" customHeight="1" x14ac:dyDescent="0.2">
      <c r="E111" s="53"/>
      <c r="F111" s="53"/>
      <c r="G111" s="53"/>
      <c r="H111" s="53"/>
      <c r="I111" s="53"/>
      <c r="J111" s="53"/>
      <c r="K111" s="53"/>
      <c r="L111" s="53"/>
    </row>
    <row r="112" spans="5:12" ht="15.95" customHeight="1" x14ac:dyDescent="0.2">
      <c r="E112" s="53"/>
      <c r="F112" s="53"/>
      <c r="G112" s="53"/>
      <c r="H112" s="53"/>
      <c r="I112" s="53"/>
      <c r="J112" s="53"/>
      <c r="K112" s="53"/>
      <c r="L112" s="53"/>
    </row>
    <row r="113" spans="5:12" ht="15.95" customHeight="1" x14ac:dyDescent="0.2">
      <c r="E113" s="53"/>
      <c r="F113" s="53"/>
      <c r="G113" s="53"/>
      <c r="H113" s="53"/>
      <c r="I113" s="53"/>
      <c r="J113" s="53"/>
      <c r="K113" s="53"/>
      <c r="L113" s="53"/>
    </row>
    <row r="114" spans="5:12" ht="15.95" customHeight="1" x14ac:dyDescent="0.2">
      <c r="E114" s="53"/>
      <c r="F114" s="53"/>
      <c r="G114" s="53"/>
      <c r="H114" s="53"/>
      <c r="I114" s="53"/>
      <c r="J114" s="53"/>
      <c r="K114" s="53"/>
      <c r="L114" s="53"/>
    </row>
    <row r="115" spans="5:12" ht="15.95" customHeight="1" x14ac:dyDescent="0.2">
      <c r="E115" s="53"/>
      <c r="F115" s="53"/>
      <c r="G115" s="53"/>
      <c r="H115" s="53"/>
      <c r="I115" s="53"/>
      <c r="J115" s="53"/>
      <c r="K115" s="53"/>
      <c r="L115" s="53"/>
    </row>
    <row r="116" spans="5:12" ht="15.95" customHeight="1" x14ac:dyDescent="0.2">
      <c r="E116" s="53"/>
      <c r="F116" s="53"/>
      <c r="G116" s="53"/>
      <c r="H116" s="53"/>
      <c r="I116" s="53"/>
      <c r="J116" s="53"/>
      <c r="K116" s="53"/>
      <c r="L116" s="53"/>
    </row>
    <row r="117" spans="5:12" ht="15.95" customHeight="1" x14ac:dyDescent="0.2">
      <c r="E117" s="53"/>
      <c r="F117" s="53"/>
      <c r="G117" s="53"/>
      <c r="H117" s="53"/>
      <c r="I117" s="53"/>
      <c r="J117" s="53"/>
      <c r="K117" s="53"/>
      <c r="L117" s="53"/>
    </row>
    <row r="118" spans="5:12" ht="15.95" customHeight="1" x14ac:dyDescent="0.2">
      <c r="E118" s="53"/>
      <c r="F118" s="53"/>
      <c r="G118" s="53"/>
      <c r="H118" s="53"/>
      <c r="I118" s="53"/>
      <c r="J118" s="53"/>
      <c r="K118" s="53"/>
      <c r="L118" s="53"/>
    </row>
    <row r="119" spans="5:12" ht="15.95" customHeight="1" x14ac:dyDescent="0.2">
      <c r="E119" s="53"/>
      <c r="F119" s="53"/>
      <c r="G119" s="53"/>
      <c r="H119" s="53"/>
      <c r="I119" s="53"/>
      <c r="J119" s="53"/>
      <c r="K119" s="53"/>
      <c r="L119" s="53"/>
    </row>
    <row r="120" spans="5:12" ht="15.95" customHeight="1" x14ac:dyDescent="0.2">
      <c r="E120" s="53"/>
      <c r="F120" s="53"/>
      <c r="G120" s="53"/>
      <c r="H120" s="53"/>
      <c r="I120" s="53"/>
      <c r="J120" s="53"/>
      <c r="K120" s="53"/>
      <c r="L120" s="53"/>
    </row>
    <row r="121" spans="5:12" ht="15.95" customHeight="1" x14ac:dyDescent="0.2">
      <c r="E121" s="53"/>
      <c r="F121" s="53"/>
      <c r="G121" s="53"/>
      <c r="H121" s="53"/>
      <c r="I121" s="53"/>
      <c r="J121" s="53"/>
      <c r="K121" s="53"/>
      <c r="L121" s="53"/>
    </row>
    <row r="122" spans="5:12" ht="15.95" customHeight="1" x14ac:dyDescent="0.2">
      <c r="E122" s="53"/>
      <c r="F122" s="53"/>
      <c r="G122" s="53"/>
      <c r="H122" s="53"/>
      <c r="I122" s="53"/>
      <c r="J122" s="53"/>
      <c r="K122" s="53"/>
      <c r="L122" s="53"/>
    </row>
    <row r="123" spans="5:12" ht="15.95" customHeight="1" x14ac:dyDescent="0.2">
      <c r="E123" s="53"/>
      <c r="F123" s="53"/>
      <c r="G123" s="53"/>
      <c r="H123" s="53"/>
      <c r="I123" s="53"/>
      <c r="J123" s="53"/>
      <c r="K123" s="53"/>
      <c r="L123" s="53"/>
    </row>
    <row r="124" spans="5:12" ht="15.95" customHeight="1" x14ac:dyDescent="0.2">
      <c r="E124" s="53"/>
      <c r="F124" s="53"/>
      <c r="G124" s="53"/>
      <c r="H124" s="53"/>
      <c r="I124" s="53"/>
      <c r="J124" s="53"/>
      <c r="K124" s="53"/>
      <c r="L124" s="53"/>
    </row>
    <row r="125" spans="5:12" ht="15.95" customHeight="1" x14ac:dyDescent="0.2">
      <c r="E125" s="53"/>
      <c r="F125" s="53"/>
      <c r="G125" s="53"/>
      <c r="H125" s="53"/>
      <c r="I125" s="53"/>
      <c r="J125" s="53"/>
      <c r="K125" s="53"/>
      <c r="L125" s="53"/>
    </row>
    <row r="126" spans="5:12" ht="15.95" customHeight="1" x14ac:dyDescent="0.2">
      <c r="E126" s="53"/>
      <c r="F126" s="53"/>
      <c r="G126" s="53"/>
      <c r="H126" s="53"/>
      <c r="I126" s="53"/>
      <c r="J126" s="53"/>
      <c r="K126" s="53"/>
      <c r="L126" s="53"/>
    </row>
    <row r="127" spans="5:12" ht="15.95" customHeight="1" x14ac:dyDescent="0.2">
      <c r="E127" s="53"/>
      <c r="F127" s="53"/>
      <c r="G127" s="53"/>
      <c r="H127" s="53"/>
      <c r="I127" s="53"/>
      <c r="J127" s="53"/>
      <c r="K127" s="53"/>
      <c r="L127" s="53"/>
    </row>
    <row r="128" spans="5:12" ht="15.95" customHeight="1" x14ac:dyDescent="0.2">
      <c r="E128" s="53"/>
      <c r="F128" s="53"/>
      <c r="G128" s="53"/>
      <c r="H128" s="53"/>
      <c r="I128" s="53"/>
      <c r="J128" s="53"/>
      <c r="K128" s="53"/>
      <c r="L128" s="53"/>
    </row>
    <row r="129" spans="5:12" ht="15.95" customHeight="1" x14ac:dyDescent="0.2">
      <c r="E129" s="53"/>
      <c r="F129" s="53"/>
      <c r="G129" s="53"/>
      <c r="H129" s="53"/>
      <c r="I129" s="53"/>
      <c r="J129" s="53"/>
      <c r="K129" s="53"/>
      <c r="L129" s="53"/>
    </row>
    <row r="130" spans="5:12" ht="15.95" customHeight="1" x14ac:dyDescent="0.2">
      <c r="E130" s="53"/>
      <c r="F130" s="53"/>
      <c r="G130" s="53"/>
      <c r="H130" s="53"/>
      <c r="I130" s="53"/>
      <c r="J130" s="53"/>
      <c r="K130" s="53"/>
      <c r="L130" s="53"/>
    </row>
    <row r="131" spans="5:12" ht="15.95" customHeight="1" x14ac:dyDescent="0.2">
      <c r="E131" s="53"/>
      <c r="F131" s="53"/>
      <c r="G131" s="53"/>
      <c r="H131" s="53"/>
      <c r="I131" s="53"/>
      <c r="J131" s="53"/>
      <c r="K131" s="53"/>
      <c r="L131" s="53"/>
    </row>
    <row r="132" spans="5:12" ht="15.95" customHeight="1" x14ac:dyDescent="0.2">
      <c r="E132" s="53"/>
      <c r="F132" s="53"/>
      <c r="G132" s="53"/>
      <c r="H132" s="53"/>
      <c r="I132" s="53"/>
      <c r="J132" s="53"/>
      <c r="K132" s="53"/>
      <c r="L132" s="53"/>
    </row>
    <row r="133" spans="5:12" ht="15.95" customHeight="1" x14ac:dyDescent="0.2">
      <c r="E133" s="53"/>
      <c r="F133" s="53"/>
      <c r="G133" s="53"/>
      <c r="H133" s="53"/>
      <c r="I133" s="53"/>
      <c r="J133" s="53"/>
      <c r="K133" s="53"/>
      <c r="L133" s="53"/>
    </row>
    <row r="134" spans="5:12" ht="15.95" customHeight="1" x14ac:dyDescent="0.2">
      <c r="E134" s="53"/>
      <c r="F134" s="53"/>
      <c r="G134" s="53"/>
      <c r="H134" s="53"/>
      <c r="I134" s="53"/>
      <c r="J134" s="53"/>
      <c r="K134" s="53"/>
      <c r="L134" s="53"/>
    </row>
    <row r="135" spans="5:12" ht="15.95" customHeight="1" x14ac:dyDescent="0.2">
      <c r="E135" s="53"/>
      <c r="F135" s="53"/>
      <c r="G135" s="53"/>
      <c r="H135" s="53"/>
      <c r="I135" s="53"/>
      <c r="J135" s="53"/>
      <c r="K135" s="53"/>
      <c r="L135" s="53"/>
    </row>
    <row r="136" spans="5:12" ht="15.95" customHeight="1" x14ac:dyDescent="0.2">
      <c r="E136" s="53"/>
      <c r="F136" s="53"/>
      <c r="G136" s="53"/>
      <c r="H136" s="53"/>
      <c r="I136" s="53"/>
      <c r="J136" s="53"/>
      <c r="K136" s="53"/>
      <c r="L136" s="53"/>
    </row>
    <row r="137" spans="5:12" ht="15.95" customHeight="1" x14ac:dyDescent="0.2">
      <c r="E137" s="53"/>
      <c r="F137" s="53"/>
      <c r="G137" s="53"/>
      <c r="H137" s="53"/>
      <c r="I137" s="53"/>
      <c r="J137" s="53"/>
      <c r="K137" s="53"/>
      <c r="L137" s="53"/>
    </row>
    <row r="138" spans="5:12" ht="15.95" customHeight="1" x14ac:dyDescent="0.2">
      <c r="E138" s="53"/>
      <c r="F138" s="53"/>
      <c r="G138" s="53"/>
      <c r="H138" s="53"/>
      <c r="I138" s="53"/>
      <c r="J138" s="53"/>
      <c r="K138" s="53"/>
      <c r="L138" s="53"/>
    </row>
    <row r="139" spans="5:12" ht="15.95" customHeight="1" x14ac:dyDescent="0.2">
      <c r="E139" s="53"/>
      <c r="F139" s="53"/>
      <c r="G139" s="53"/>
      <c r="H139" s="53"/>
      <c r="I139" s="53"/>
      <c r="J139" s="53"/>
      <c r="K139" s="53"/>
      <c r="L139" s="53"/>
    </row>
    <row r="140" spans="5:12" ht="15.95" customHeight="1" x14ac:dyDescent="0.2">
      <c r="E140" s="53"/>
      <c r="F140" s="53"/>
      <c r="G140" s="53"/>
      <c r="H140" s="53"/>
      <c r="I140" s="53"/>
      <c r="J140" s="53"/>
      <c r="K140" s="53"/>
      <c r="L140" s="53"/>
    </row>
    <row r="141" spans="5:12" ht="15.95" customHeight="1" x14ac:dyDescent="0.2">
      <c r="E141" s="53"/>
      <c r="F141" s="53"/>
      <c r="G141" s="53"/>
      <c r="H141" s="53"/>
      <c r="I141" s="53"/>
      <c r="J141" s="53"/>
      <c r="K141" s="53"/>
      <c r="L141" s="53"/>
    </row>
    <row r="142" spans="5:12" ht="15.95" customHeight="1" x14ac:dyDescent="0.2">
      <c r="E142" s="53"/>
      <c r="F142" s="53"/>
      <c r="G142" s="53"/>
      <c r="H142" s="53"/>
      <c r="I142" s="53"/>
      <c r="J142" s="53"/>
      <c r="K142" s="53"/>
      <c r="L142" s="53"/>
    </row>
    <row r="143" spans="5:12" ht="15.95" customHeight="1" x14ac:dyDescent="0.2">
      <c r="E143" s="53"/>
      <c r="F143" s="53"/>
      <c r="G143" s="53"/>
      <c r="H143" s="53"/>
      <c r="I143" s="53"/>
      <c r="J143" s="53"/>
      <c r="K143" s="53"/>
      <c r="L143" s="53"/>
    </row>
    <row r="144" spans="5:12" ht="15.95" customHeight="1" x14ac:dyDescent="0.2">
      <c r="E144" s="53"/>
      <c r="F144" s="53"/>
      <c r="G144" s="53"/>
      <c r="H144" s="53"/>
      <c r="I144" s="53"/>
      <c r="J144" s="53"/>
      <c r="K144" s="53"/>
      <c r="L144" s="53"/>
    </row>
    <row r="145" spans="5:12" ht="15.95" customHeight="1" x14ac:dyDescent="0.2">
      <c r="E145" s="53"/>
      <c r="F145" s="53"/>
      <c r="G145" s="53"/>
      <c r="H145" s="53"/>
      <c r="I145" s="53"/>
      <c r="J145" s="53"/>
      <c r="K145" s="53"/>
      <c r="L145" s="53"/>
    </row>
    <row r="146" spans="5:12" ht="15.95" customHeight="1" x14ac:dyDescent="0.2">
      <c r="E146" s="53"/>
      <c r="F146" s="53"/>
      <c r="G146" s="53"/>
      <c r="H146" s="53"/>
      <c r="I146" s="53"/>
      <c r="J146" s="53"/>
      <c r="K146" s="53"/>
      <c r="L146" s="53"/>
    </row>
    <row r="147" spans="5:12" ht="15.95" customHeight="1" x14ac:dyDescent="0.2">
      <c r="E147" s="53"/>
      <c r="F147" s="53"/>
      <c r="G147" s="53"/>
      <c r="H147" s="53"/>
      <c r="I147" s="53"/>
      <c r="J147" s="53"/>
      <c r="K147" s="53"/>
      <c r="L147" s="53"/>
    </row>
    <row r="148" spans="5:12" ht="15.95" customHeight="1" x14ac:dyDescent="0.2">
      <c r="E148" s="53"/>
      <c r="F148" s="53"/>
      <c r="G148" s="53"/>
      <c r="H148" s="53"/>
      <c r="I148" s="53"/>
      <c r="J148" s="53"/>
      <c r="K148" s="53"/>
      <c r="L148" s="53"/>
    </row>
    <row r="149" spans="5:12" ht="15.95" customHeight="1" x14ac:dyDescent="0.2">
      <c r="E149" s="53"/>
      <c r="F149" s="53"/>
      <c r="G149" s="53"/>
      <c r="H149" s="53"/>
      <c r="I149" s="53"/>
      <c r="J149" s="53"/>
      <c r="K149" s="53"/>
      <c r="L149" s="53"/>
    </row>
    <row r="150" spans="5:12" ht="15.95" customHeight="1" x14ac:dyDescent="0.2">
      <c r="E150" s="53"/>
      <c r="F150" s="53"/>
      <c r="G150" s="53"/>
      <c r="H150" s="53"/>
      <c r="I150" s="53"/>
      <c r="J150" s="53"/>
      <c r="K150" s="53"/>
      <c r="L150" s="53"/>
    </row>
    <row r="151" spans="5:12" ht="15.95" customHeight="1" x14ac:dyDescent="0.2">
      <c r="E151" s="53"/>
      <c r="F151" s="53"/>
      <c r="G151" s="53"/>
      <c r="H151" s="53"/>
      <c r="I151" s="53"/>
      <c r="J151" s="53"/>
      <c r="K151" s="53"/>
      <c r="L151" s="53"/>
    </row>
    <row r="152" spans="5:12" ht="15.95" customHeight="1" x14ac:dyDescent="0.2">
      <c r="E152" s="53"/>
      <c r="F152" s="53"/>
      <c r="G152" s="53"/>
      <c r="H152" s="53"/>
      <c r="I152" s="53"/>
      <c r="J152" s="53"/>
      <c r="K152" s="53"/>
      <c r="L152" s="53"/>
    </row>
    <row r="153" spans="5:12" ht="15.95" customHeight="1" x14ac:dyDescent="0.2">
      <c r="E153" s="53"/>
      <c r="F153" s="53"/>
      <c r="G153" s="53"/>
      <c r="H153" s="53"/>
      <c r="I153" s="53"/>
      <c r="J153" s="53"/>
      <c r="K153" s="53"/>
      <c r="L153" s="53"/>
    </row>
    <row r="154" spans="5:12" ht="15.95" customHeight="1" x14ac:dyDescent="0.2">
      <c r="E154" s="53"/>
      <c r="F154" s="53"/>
      <c r="G154" s="53"/>
      <c r="H154" s="53"/>
      <c r="I154" s="53"/>
      <c r="J154" s="53"/>
      <c r="K154" s="53"/>
      <c r="L154" s="53"/>
    </row>
    <row r="155" spans="5:12" ht="15.95" customHeight="1" x14ac:dyDescent="0.2">
      <c r="E155" s="53"/>
      <c r="F155" s="53"/>
      <c r="G155" s="53"/>
      <c r="H155" s="53"/>
      <c r="I155" s="53"/>
      <c r="J155" s="53"/>
      <c r="K155" s="53"/>
      <c r="L155" s="53"/>
    </row>
    <row r="156" spans="5:12" ht="15.95" customHeight="1" x14ac:dyDescent="0.2">
      <c r="E156" s="53"/>
      <c r="F156" s="53"/>
      <c r="G156" s="53"/>
      <c r="H156" s="53"/>
      <c r="I156" s="53"/>
      <c r="J156" s="53"/>
      <c r="K156" s="53"/>
      <c r="L156" s="53"/>
    </row>
    <row r="157" spans="5:12" ht="15.95" customHeight="1" x14ac:dyDescent="0.2">
      <c r="E157" s="53"/>
      <c r="F157" s="53"/>
      <c r="G157" s="53"/>
      <c r="H157" s="53"/>
      <c r="I157" s="53"/>
      <c r="J157" s="53"/>
      <c r="K157" s="53"/>
      <c r="L157" s="53"/>
    </row>
    <row r="158" spans="5:12" ht="15.95" customHeight="1" x14ac:dyDescent="0.2">
      <c r="E158" s="53"/>
      <c r="F158" s="53"/>
      <c r="G158" s="53"/>
      <c r="H158" s="53"/>
      <c r="I158" s="53"/>
      <c r="J158" s="53"/>
      <c r="K158" s="53"/>
      <c r="L158" s="53"/>
    </row>
    <row r="159" spans="5:12" ht="15.95" customHeight="1" x14ac:dyDescent="0.2">
      <c r="E159" s="53"/>
      <c r="F159" s="53"/>
      <c r="G159" s="53"/>
      <c r="H159" s="53"/>
      <c r="I159" s="53"/>
      <c r="J159" s="53"/>
      <c r="K159" s="53"/>
      <c r="L159" s="53"/>
    </row>
    <row r="160" spans="5:12" ht="15.95" customHeight="1" x14ac:dyDescent="0.2">
      <c r="E160" s="53"/>
      <c r="F160" s="53"/>
      <c r="G160" s="53"/>
      <c r="H160" s="53"/>
      <c r="I160" s="53"/>
      <c r="J160" s="53"/>
      <c r="K160" s="53"/>
      <c r="L160" s="53"/>
    </row>
    <row r="161" spans="5:12" ht="15.95" customHeight="1" x14ac:dyDescent="0.2">
      <c r="E161" s="53"/>
      <c r="F161" s="53"/>
      <c r="G161" s="53"/>
      <c r="H161" s="53"/>
      <c r="I161" s="53"/>
      <c r="J161" s="53"/>
      <c r="K161" s="53"/>
      <c r="L161" s="53"/>
    </row>
    <row r="162" spans="5:12" ht="15.95" customHeight="1" x14ac:dyDescent="0.2">
      <c r="E162" s="53"/>
      <c r="F162" s="53"/>
      <c r="G162" s="53"/>
      <c r="H162" s="53"/>
      <c r="I162" s="53"/>
      <c r="J162" s="53"/>
      <c r="K162" s="53"/>
      <c r="L162" s="53"/>
    </row>
    <row r="163" spans="5:12" ht="15.95" customHeight="1" x14ac:dyDescent="0.2">
      <c r="E163" s="53"/>
      <c r="F163" s="53"/>
      <c r="G163" s="53"/>
      <c r="H163" s="53"/>
      <c r="I163" s="53"/>
      <c r="J163" s="53"/>
      <c r="K163" s="53"/>
      <c r="L163" s="53"/>
    </row>
    <row r="164" spans="5:12" ht="15.95" customHeight="1" x14ac:dyDescent="0.2">
      <c r="E164" s="53"/>
      <c r="F164" s="53"/>
      <c r="G164" s="53"/>
      <c r="H164" s="53"/>
      <c r="I164" s="53"/>
      <c r="J164" s="53"/>
      <c r="K164" s="53"/>
      <c r="L164" s="53"/>
    </row>
    <row r="165" spans="5:12" ht="15.95" customHeight="1" x14ac:dyDescent="0.2">
      <c r="E165" s="53"/>
      <c r="F165" s="53"/>
      <c r="G165" s="53"/>
      <c r="H165" s="53"/>
      <c r="I165" s="53"/>
      <c r="J165" s="53"/>
      <c r="K165" s="53"/>
      <c r="L165" s="53"/>
    </row>
    <row r="166" spans="5:12" ht="15.95" customHeight="1" x14ac:dyDescent="0.2">
      <c r="E166" s="53"/>
      <c r="F166" s="53"/>
      <c r="G166" s="53"/>
      <c r="H166" s="53"/>
      <c r="I166" s="53"/>
      <c r="J166" s="53"/>
      <c r="K166" s="53"/>
      <c r="L166" s="53"/>
    </row>
    <row r="167" spans="5:12" ht="15.95" customHeight="1" x14ac:dyDescent="0.2">
      <c r="E167" s="53"/>
      <c r="F167" s="53"/>
      <c r="G167" s="53"/>
      <c r="H167" s="53"/>
      <c r="I167" s="53"/>
      <c r="J167" s="53"/>
      <c r="K167" s="53"/>
      <c r="L167" s="53"/>
    </row>
    <row r="168" spans="5:12" ht="15.95" customHeight="1" x14ac:dyDescent="0.2">
      <c r="E168" s="53"/>
      <c r="F168" s="53"/>
      <c r="G168" s="53"/>
      <c r="H168" s="53"/>
      <c r="I168" s="53"/>
      <c r="J168" s="53"/>
      <c r="K168" s="53"/>
      <c r="L168" s="53"/>
    </row>
    <row r="169" spans="5:12" ht="15.95" customHeight="1" x14ac:dyDescent="0.2">
      <c r="E169" s="53"/>
      <c r="F169" s="53"/>
      <c r="G169" s="53"/>
      <c r="H169" s="53"/>
      <c r="I169" s="53"/>
      <c r="J169" s="53"/>
      <c r="K169" s="53"/>
      <c r="L169" s="53"/>
    </row>
    <row r="170" spans="5:12" ht="15.95" customHeight="1" x14ac:dyDescent="0.2">
      <c r="E170" s="53"/>
      <c r="F170" s="53"/>
      <c r="G170" s="53"/>
      <c r="H170" s="53"/>
      <c r="I170" s="53"/>
      <c r="J170" s="53"/>
      <c r="K170" s="53"/>
      <c r="L170" s="53"/>
    </row>
    <row r="171" spans="5:12" ht="15.95" customHeight="1" x14ac:dyDescent="0.2">
      <c r="E171" s="53"/>
      <c r="F171" s="53"/>
      <c r="G171" s="53"/>
      <c r="H171" s="53"/>
      <c r="I171" s="53"/>
      <c r="J171" s="53"/>
      <c r="K171" s="53"/>
      <c r="L171" s="53"/>
    </row>
    <row r="172" spans="5:12" ht="15.95" customHeight="1" x14ac:dyDescent="0.2">
      <c r="E172" s="53"/>
      <c r="F172" s="53"/>
      <c r="G172" s="53"/>
      <c r="H172" s="53"/>
      <c r="I172" s="53"/>
      <c r="J172" s="53"/>
      <c r="K172" s="53"/>
      <c r="L172" s="53"/>
    </row>
    <row r="173" spans="5:12" ht="15.95" customHeight="1" x14ac:dyDescent="0.2">
      <c r="E173" s="53"/>
      <c r="F173" s="53"/>
      <c r="G173" s="53"/>
      <c r="H173" s="53"/>
      <c r="I173" s="53"/>
      <c r="J173" s="53"/>
      <c r="K173" s="53"/>
      <c r="L173" s="53"/>
    </row>
    <row r="174" spans="5:12" ht="15.95" customHeight="1" x14ac:dyDescent="0.2">
      <c r="E174" s="53"/>
      <c r="F174" s="53"/>
      <c r="G174" s="53"/>
      <c r="H174" s="53"/>
      <c r="I174" s="53"/>
      <c r="J174" s="53"/>
      <c r="K174" s="53"/>
      <c r="L174" s="53"/>
    </row>
    <row r="175" spans="5:12" ht="15.95" customHeight="1" x14ac:dyDescent="0.2">
      <c r="E175" s="53"/>
      <c r="F175" s="53"/>
      <c r="G175" s="53"/>
      <c r="H175" s="53"/>
      <c r="I175" s="53"/>
      <c r="J175" s="53"/>
      <c r="K175" s="53"/>
      <c r="L175" s="53"/>
    </row>
    <row r="176" spans="5:12" ht="15.95" customHeight="1" x14ac:dyDescent="0.2">
      <c r="E176" s="53"/>
      <c r="F176" s="53"/>
      <c r="G176" s="53"/>
      <c r="H176" s="53"/>
      <c r="I176" s="53"/>
      <c r="J176" s="53"/>
      <c r="K176" s="53"/>
      <c r="L176" s="53"/>
    </row>
    <row r="177" spans="5:12" ht="15.95" customHeight="1" x14ac:dyDescent="0.2">
      <c r="E177" s="53"/>
      <c r="F177" s="53"/>
      <c r="G177" s="53"/>
      <c r="H177" s="53"/>
      <c r="I177" s="53"/>
      <c r="J177" s="53"/>
      <c r="K177" s="53"/>
      <c r="L177" s="53"/>
    </row>
    <row r="178" spans="5:12" ht="15.95" customHeight="1" x14ac:dyDescent="0.2">
      <c r="E178" s="53"/>
      <c r="F178" s="53"/>
      <c r="G178" s="53"/>
      <c r="H178" s="53"/>
      <c r="I178" s="53"/>
      <c r="J178" s="53"/>
      <c r="K178" s="53"/>
      <c r="L178" s="53"/>
    </row>
    <row r="179" spans="5:12" ht="15.95" customHeight="1" x14ac:dyDescent="0.2">
      <c r="E179" s="53"/>
      <c r="F179" s="53"/>
      <c r="G179" s="53"/>
      <c r="H179" s="53"/>
      <c r="I179" s="53"/>
      <c r="J179" s="53"/>
      <c r="K179" s="53"/>
      <c r="L179" s="53"/>
    </row>
    <row r="180" spans="5:12" ht="15.95" customHeight="1" x14ac:dyDescent="0.2">
      <c r="E180" s="53"/>
      <c r="F180" s="53"/>
      <c r="G180" s="53"/>
      <c r="H180" s="53"/>
      <c r="I180" s="53"/>
      <c r="J180" s="53"/>
      <c r="K180" s="53"/>
      <c r="L180" s="53"/>
    </row>
    <row r="181" spans="5:12" ht="15.95" customHeight="1" x14ac:dyDescent="0.2">
      <c r="E181" s="53"/>
      <c r="F181" s="53"/>
      <c r="G181" s="53"/>
      <c r="H181" s="53"/>
      <c r="I181" s="53"/>
      <c r="J181" s="53"/>
      <c r="K181" s="53"/>
      <c r="L181" s="53"/>
    </row>
    <row r="182" spans="5:12" ht="15.95" customHeight="1" x14ac:dyDescent="0.2">
      <c r="E182" s="53"/>
      <c r="F182" s="53"/>
      <c r="G182" s="53"/>
      <c r="H182" s="53"/>
      <c r="I182" s="53"/>
      <c r="J182" s="53"/>
      <c r="K182" s="53"/>
      <c r="L182" s="53"/>
    </row>
    <row r="183" spans="5:12" ht="15.95" customHeight="1" x14ac:dyDescent="0.2">
      <c r="E183" s="53"/>
      <c r="F183" s="53"/>
      <c r="G183" s="53"/>
      <c r="H183" s="53"/>
      <c r="I183" s="53"/>
      <c r="J183" s="53"/>
      <c r="K183" s="53"/>
      <c r="L183" s="53"/>
    </row>
    <row r="184" spans="5:12" ht="15.95" customHeight="1" x14ac:dyDescent="0.2">
      <c r="E184" s="53"/>
      <c r="F184" s="53"/>
      <c r="G184" s="53"/>
      <c r="H184" s="53"/>
      <c r="I184" s="53"/>
      <c r="J184" s="53"/>
      <c r="K184" s="53"/>
      <c r="L184" s="53"/>
    </row>
    <row r="185" spans="5:12" ht="15.95" customHeight="1" x14ac:dyDescent="0.2">
      <c r="E185" s="53"/>
      <c r="F185" s="53"/>
      <c r="G185" s="53"/>
      <c r="H185" s="53"/>
      <c r="I185" s="53"/>
      <c r="J185" s="53"/>
      <c r="K185" s="53"/>
      <c r="L185" s="53"/>
    </row>
    <row r="186" spans="5:12" ht="15.95" customHeight="1" x14ac:dyDescent="0.2">
      <c r="E186" s="53"/>
      <c r="F186" s="53"/>
      <c r="G186" s="53"/>
      <c r="H186" s="53"/>
      <c r="I186" s="53"/>
      <c r="J186" s="53"/>
      <c r="K186" s="53"/>
      <c r="L186" s="53"/>
    </row>
    <row r="187" spans="5:12" ht="15.95" customHeight="1" x14ac:dyDescent="0.2">
      <c r="E187" s="53"/>
      <c r="F187" s="53"/>
      <c r="G187" s="53"/>
      <c r="H187" s="53"/>
      <c r="I187" s="53"/>
      <c r="J187" s="53"/>
      <c r="K187" s="53"/>
      <c r="L187" s="53"/>
    </row>
    <row r="188" spans="5:12" ht="15.95" customHeight="1" x14ac:dyDescent="0.2">
      <c r="E188" s="53"/>
      <c r="F188" s="53"/>
      <c r="G188" s="53"/>
      <c r="H188" s="53"/>
      <c r="I188" s="53"/>
      <c r="J188" s="53"/>
      <c r="K188" s="53"/>
      <c r="L188" s="53"/>
    </row>
    <row r="189" spans="5:12" ht="15.95" customHeight="1" x14ac:dyDescent="0.2">
      <c r="E189" s="53"/>
      <c r="F189" s="53"/>
      <c r="G189" s="53"/>
      <c r="H189" s="53"/>
      <c r="I189" s="53"/>
      <c r="J189" s="53"/>
      <c r="K189" s="53"/>
      <c r="L189" s="53"/>
    </row>
    <row r="190" spans="5:12" ht="15.95" customHeight="1" x14ac:dyDescent="0.2">
      <c r="E190" s="53"/>
      <c r="F190" s="53"/>
      <c r="G190" s="53"/>
      <c r="H190" s="53"/>
      <c r="I190" s="53"/>
      <c r="J190" s="53"/>
      <c r="K190" s="53"/>
      <c r="L190" s="53"/>
    </row>
    <row r="191" spans="5:12" ht="15.95" customHeight="1" x14ac:dyDescent="0.2">
      <c r="E191" s="53"/>
      <c r="F191" s="53"/>
      <c r="G191" s="53"/>
      <c r="H191" s="53"/>
      <c r="I191" s="53"/>
      <c r="J191" s="53"/>
      <c r="K191" s="53"/>
      <c r="L191" s="53"/>
    </row>
    <row r="192" spans="5:12" ht="15.95" customHeight="1" x14ac:dyDescent="0.2">
      <c r="E192" s="53"/>
      <c r="F192" s="53"/>
      <c r="G192" s="53"/>
      <c r="H192" s="53"/>
      <c r="I192" s="53"/>
      <c r="J192" s="53"/>
      <c r="K192" s="53"/>
      <c r="L192" s="53"/>
    </row>
    <row r="193" spans="5:12" ht="15.95" customHeight="1" x14ac:dyDescent="0.2">
      <c r="E193" s="53"/>
      <c r="F193" s="53"/>
      <c r="G193" s="53"/>
      <c r="H193" s="53"/>
      <c r="I193" s="53"/>
      <c r="J193" s="53"/>
      <c r="K193" s="53"/>
      <c r="L193" s="53"/>
    </row>
    <row r="194" spans="5:12" ht="15.95" customHeight="1" x14ac:dyDescent="0.2">
      <c r="E194" s="53"/>
      <c r="F194" s="53"/>
      <c r="G194" s="53"/>
      <c r="H194" s="53"/>
      <c r="I194" s="53"/>
      <c r="J194" s="53"/>
      <c r="K194" s="53"/>
      <c r="L194" s="53"/>
    </row>
  </sheetData>
  <mergeCells count="21">
    <mergeCell ref="A35:D35"/>
    <mergeCell ref="A51:L51"/>
    <mergeCell ref="A52:L52"/>
    <mergeCell ref="A53:L53"/>
    <mergeCell ref="A54:L54"/>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25468-C7AB-4CBE-BB87-E5D81B371E8B}">
  <sheetPr codeName="Tabelle15">
    <pageSetUpPr fitToPage="1"/>
  </sheetPr>
  <dimension ref="A1:O43"/>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0.100000000000001" customHeight="1" x14ac:dyDescent="0.2">
      <c r="A3" s="38" t="s">
        <v>331</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325</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44744</v>
      </c>
      <c r="E11" s="79">
        <v>44781</v>
      </c>
      <c r="F11" s="79">
        <v>45265</v>
      </c>
      <c r="G11" s="79">
        <v>44610</v>
      </c>
      <c r="H11" s="105">
        <v>45097</v>
      </c>
      <c r="I11" s="80">
        <v>-353</v>
      </c>
      <c r="J11" s="81">
        <v>-0.78275716788256422</v>
      </c>
    </row>
    <row r="12" spans="1:15" ht="24.95" customHeight="1" x14ac:dyDescent="0.2">
      <c r="A12" s="158" t="s">
        <v>124</v>
      </c>
      <c r="B12" s="159" t="s">
        <v>125</v>
      </c>
      <c r="C12" s="78">
        <v>2.0315573037725727</v>
      </c>
      <c r="D12" s="80">
        <v>909</v>
      </c>
      <c r="E12" s="79">
        <v>926</v>
      </c>
      <c r="F12" s="79">
        <v>921</v>
      </c>
      <c r="G12" s="79">
        <v>891</v>
      </c>
      <c r="H12" s="105">
        <v>904</v>
      </c>
      <c r="I12" s="80">
        <v>5</v>
      </c>
      <c r="J12" s="81">
        <v>0.55309734513274333</v>
      </c>
    </row>
    <row r="13" spans="1:15" ht="24.95" customHeight="1" x14ac:dyDescent="0.2">
      <c r="A13" s="158" t="s">
        <v>126</v>
      </c>
      <c r="B13" s="164" t="s">
        <v>208</v>
      </c>
      <c r="C13" s="78">
        <v>1.1487573752905418</v>
      </c>
      <c r="D13" s="80">
        <v>514</v>
      </c>
      <c r="E13" s="79">
        <v>537</v>
      </c>
      <c r="F13" s="79">
        <v>532</v>
      </c>
      <c r="G13" s="79">
        <v>527</v>
      </c>
      <c r="H13" s="105">
        <v>495</v>
      </c>
      <c r="I13" s="80">
        <v>19</v>
      </c>
      <c r="J13" s="81">
        <v>3.8383838383838382</v>
      </c>
    </row>
    <row r="14" spans="1:15" s="180" customFormat="1" ht="24.95" customHeight="1" x14ac:dyDescent="0.2">
      <c r="A14" s="158" t="s">
        <v>209</v>
      </c>
      <c r="B14" s="164" t="s">
        <v>129</v>
      </c>
      <c r="C14" s="78">
        <v>9.3487394957983199</v>
      </c>
      <c r="D14" s="80">
        <v>4183</v>
      </c>
      <c r="E14" s="79">
        <v>4202</v>
      </c>
      <c r="F14" s="79">
        <v>4290</v>
      </c>
      <c r="G14" s="79">
        <v>4259</v>
      </c>
      <c r="H14" s="105">
        <v>4330</v>
      </c>
      <c r="I14" s="80">
        <v>-147</v>
      </c>
      <c r="J14" s="81">
        <v>-3.3949191685912239</v>
      </c>
      <c r="K14" s="53"/>
      <c r="L14" s="53"/>
      <c r="M14" s="53"/>
      <c r="N14" s="53"/>
      <c r="O14" s="53"/>
    </row>
    <row r="15" spans="1:15" ht="24.95" customHeight="1" x14ac:dyDescent="0.2">
      <c r="A15" s="158" t="s">
        <v>210</v>
      </c>
      <c r="B15" s="164" t="s">
        <v>211</v>
      </c>
      <c r="C15" s="78">
        <v>3.5624888253173608</v>
      </c>
      <c r="D15" s="80">
        <v>1594</v>
      </c>
      <c r="E15" s="79">
        <v>1604</v>
      </c>
      <c r="F15" s="79">
        <v>1626</v>
      </c>
      <c r="G15" s="79">
        <v>1595</v>
      </c>
      <c r="H15" s="105">
        <v>1608</v>
      </c>
      <c r="I15" s="80">
        <v>-14</v>
      </c>
      <c r="J15" s="81">
        <v>-0.87064676616915426</v>
      </c>
    </row>
    <row r="16" spans="1:15" s="180" customFormat="1" ht="24.95" customHeight="1" x14ac:dyDescent="0.2">
      <c r="A16" s="158" t="s">
        <v>212</v>
      </c>
      <c r="B16" s="164" t="s">
        <v>133</v>
      </c>
      <c r="C16" s="78">
        <v>4.7537099946361527</v>
      </c>
      <c r="D16" s="80">
        <v>2127</v>
      </c>
      <c r="E16" s="79">
        <v>2127</v>
      </c>
      <c r="F16" s="79">
        <v>2197</v>
      </c>
      <c r="G16" s="79">
        <v>2195</v>
      </c>
      <c r="H16" s="105">
        <v>2246</v>
      </c>
      <c r="I16" s="80">
        <v>-119</v>
      </c>
      <c r="J16" s="81">
        <v>-5.2983081032947466</v>
      </c>
      <c r="K16" s="53"/>
      <c r="L16" s="53"/>
      <c r="M16" s="53"/>
      <c r="N16" s="53"/>
      <c r="O16" s="53"/>
    </row>
    <row r="17" spans="1:15" ht="24.95" customHeight="1" x14ac:dyDescent="0.2">
      <c r="A17" s="158" t="s">
        <v>134</v>
      </c>
      <c r="B17" s="164" t="s">
        <v>214</v>
      </c>
      <c r="C17" s="78">
        <v>1.0325406758448059</v>
      </c>
      <c r="D17" s="80">
        <v>462</v>
      </c>
      <c r="E17" s="79">
        <v>471</v>
      </c>
      <c r="F17" s="79">
        <v>467</v>
      </c>
      <c r="G17" s="79">
        <v>469</v>
      </c>
      <c r="H17" s="105">
        <v>476</v>
      </c>
      <c r="I17" s="80">
        <v>-14</v>
      </c>
      <c r="J17" s="81">
        <v>-2.9411764705882355</v>
      </c>
    </row>
    <row r="18" spans="1:15" s="180" customFormat="1" ht="24.95" customHeight="1" x14ac:dyDescent="0.2">
      <c r="A18" s="167" t="s">
        <v>136</v>
      </c>
      <c r="B18" s="168" t="s">
        <v>137</v>
      </c>
      <c r="C18" s="78">
        <v>4.8878061863043092</v>
      </c>
      <c r="D18" s="80">
        <v>2187</v>
      </c>
      <c r="E18" s="79">
        <v>2197</v>
      </c>
      <c r="F18" s="79">
        <v>2228</v>
      </c>
      <c r="G18" s="79">
        <v>2161</v>
      </c>
      <c r="H18" s="105">
        <v>2160</v>
      </c>
      <c r="I18" s="80">
        <v>27</v>
      </c>
      <c r="J18" s="81">
        <v>1.25</v>
      </c>
      <c r="K18" s="53"/>
      <c r="L18" s="53"/>
      <c r="M18" s="53"/>
      <c r="N18" s="53"/>
      <c r="O18" s="53"/>
    </row>
    <row r="19" spans="1:15" ht="24.95" customHeight="1" x14ac:dyDescent="0.2">
      <c r="A19" s="158" t="s">
        <v>138</v>
      </c>
      <c r="B19" s="164" t="s">
        <v>139</v>
      </c>
      <c r="C19" s="78">
        <v>16.379849812265331</v>
      </c>
      <c r="D19" s="80">
        <v>7329</v>
      </c>
      <c r="E19" s="79">
        <v>7342</v>
      </c>
      <c r="F19" s="79">
        <v>7451</v>
      </c>
      <c r="G19" s="79">
        <v>7437</v>
      </c>
      <c r="H19" s="105">
        <v>7536</v>
      </c>
      <c r="I19" s="80">
        <v>-207</v>
      </c>
      <c r="J19" s="81">
        <v>-2.7468152866242037</v>
      </c>
    </row>
    <row r="20" spans="1:15" s="180" customFormat="1" ht="24.95" customHeight="1" x14ac:dyDescent="0.2">
      <c r="A20" s="158" t="s">
        <v>140</v>
      </c>
      <c r="B20" s="164" t="s">
        <v>141</v>
      </c>
      <c r="C20" s="78">
        <v>6.485785803683175</v>
      </c>
      <c r="D20" s="80">
        <v>2902</v>
      </c>
      <c r="E20" s="79">
        <v>2925</v>
      </c>
      <c r="F20" s="79">
        <v>2947</v>
      </c>
      <c r="G20" s="79">
        <v>2965</v>
      </c>
      <c r="H20" s="105">
        <v>3078</v>
      </c>
      <c r="I20" s="80">
        <v>-176</v>
      </c>
      <c r="J20" s="81">
        <v>-5.7179987004548405</v>
      </c>
      <c r="K20" s="53"/>
      <c r="L20" s="53"/>
      <c r="M20" s="53"/>
      <c r="N20" s="53"/>
      <c r="O20" s="53"/>
    </row>
    <row r="21" spans="1:15" ht="24.95" customHeight="1" x14ac:dyDescent="0.2">
      <c r="A21" s="167" t="s">
        <v>142</v>
      </c>
      <c r="B21" s="168" t="s">
        <v>143</v>
      </c>
      <c r="C21" s="78">
        <v>13.282227784730914</v>
      </c>
      <c r="D21" s="80">
        <v>5943</v>
      </c>
      <c r="E21" s="79">
        <v>5998</v>
      </c>
      <c r="F21" s="79">
        <v>6064</v>
      </c>
      <c r="G21" s="79">
        <v>5877</v>
      </c>
      <c r="H21" s="105">
        <v>5986</v>
      </c>
      <c r="I21" s="80">
        <v>-43</v>
      </c>
      <c r="J21" s="81">
        <v>-0.71834279986635485</v>
      </c>
    </row>
    <row r="22" spans="1:15" ht="24.95" customHeight="1" x14ac:dyDescent="0.2">
      <c r="A22" s="167" t="s">
        <v>144</v>
      </c>
      <c r="B22" s="164" t="s">
        <v>145</v>
      </c>
      <c r="C22" s="78">
        <v>1.8728768102985875</v>
      </c>
      <c r="D22" s="80">
        <v>838</v>
      </c>
      <c r="E22" s="79">
        <v>865</v>
      </c>
      <c r="F22" s="79">
        <v>845</v>
      </c>
      <c r="G22" s="79">
        <v>821</v>
      </c>
      <c r="H22" s="105">
        <v>816</v>
      </c>
      <c r="I22" s="80">
        <v>22</v>
      </c>
      <c r="J22" s="81">
        <v>2.6960784313725492</v>
      </c>
    </row>
    <row r="23" spans="1:15" ht="24.95" customHeight="1" x14ac:dyDescent="0.2">
      <c r="A23" s="158" t="s">
        <v>146</v>
      </c>
      <c r="B23" s="164" t="s">
        <v>147</v>
      </c>
      <c r="C23" s="78">
        <v>1.2046307884856071</v>
      </c>
      <c r="D23" s="80">
        <v>539</v>
      </c>
      <c r="E23" s="79">
        <v>539</v>
      </c>
      <c r="F23" s="79">
        <v>538</v>
      </c>
      <c r="G23" s="79">
        <v>542</v>
      </c>
      <c r="H23" s="105">
        <v>568</v>
      </c>
      <c r="I23" s="80">
        <v>-29</v>
      </c>
      <c r="J23" s="81">
        <v>-5.105633802816901</v>
      </c>
    </row>
    <row r="24" spans="1:15" ht="24.95" customHeight="1" x14ac:dyDescent="0.2">
      <c r="A24" s="158" t="s">
        <v>148</v>
      </c>
      <c r="B24" s="164" t="s">
        <v>215</v>
      </c>
      <c r="C24" s="78">
        <v>7.8178079742535314</v>
      </c>
      <c r="D24" s="80">
        <v>3498</v>
      </c>
      <c r="E24" s="79">
        <v>3469</v>
      </c>
      <c r="F24" s="79">
        <v>3495</v>
      </c>
      <c r="G24" s="79">
        <v>3519</v>
      </c>
      <c r="H24" s="105">
        <v>3495</v>
      </c>
      <c r="I24" s="80">
        <v>3</v>
      </c>
      <c r="J24" s="81">
        <v>8.5836909871244635E-2</v>
      </c>
    </row>
    <row r="25" spans="1:15" ht="24.95" customHeight="1" x14ac:dyDescent="0.2">
      <c r="A25" s="158" t="s">
        <v>150</v>
      </c>
      <c r="B25" s="171" t="s">
        <v>151</v>
      </c>
      <c r="C25" s="78">
        <v>10.075093867334168</v>
      </c>
      <c r="D25" s="80">
        <v>4508</v>
      </c>
      <c r="E25" s="79">
        <v>4525</v>
      </c>
      <c r="F25" s="79">
        <v>4505</v>
      </c>
      <c r="G25" s="79">
        <v>4411</v>
      </c>
      <c r="H25" s="105">
        <v>4421</v>
      </c>
      <c r="I25" s="80">
        <v>87</v>
      </c>
      <c r="J25" s="81">
        <v>1.9678805700067858</v>
      </c>
    </row>
    <row r="26" spans="1:15" ht="24.95" customHeight="1" x14ac:dyDescent="0.2">
      <c r="A26" s="158" t="s">
        <v>217</v>
      </c>
      <c r="B26" s="171" t="s">
        <v>153</v>
      </c>
      <c r="C26" s="78">
        <v>9.7979617378866433</v>
      </c>
      <c r="D26" s="80">
        <v>4384</v>
      </c>
      <c r="E26" s="79">
        <v>4406</v>
      </c>
      <c r="F26" s="79">
        <v>4386</v>
      </c>
      <c r="G26" s="79">
        <v>4296</v>
      </c>
      <c r="H26" s="105">
        <v>4308</v>
      </c>
      <c r="I26" s="80">
        <v>76</v>
      </c>
      <c r="J26" s="81">
        <v>1.7641597028783658</v>
      </c>
    </row>
    <row r="27" spans="1:15" ht="24.95" customHeight="1" x14ac:dyDescent="0.2">
      <c r="A27" s="167">
        <v>782.78300000000002</v>
      </c>
      <c r="B27" s="170" t="s">
        <v>154</v>
      </c>
      <c r="C27" s="78">
        <v>0.27713212944752369</v>
      </c>
      <c r="D27" s="80">
        <v>124</v>
      </c>
      <c r="E27" s="79">
        <v>119</v>
      </c>
      <c r="F27" s="79">
        <v>119</v>
      </c>
      <c r="G27" s="79">
        <v>115</v>
      </c>
      <c r="H27" s="105">
        <v>113</v>
      </c>
      <c r="I27" s="80">
        <v>11</v>
      </c>
      <c r="J27" s="81">
        <v>9.7345132743362832</v>
      </c>
    </row>
    <row r="28" spans="1:15" ht="24.95" customHeight="1" x14ac:dyDescent="0.2">
      <c r="A28" s="158" t="s">
        <v>155</v>
      </c>
      <c r="B28" s="164" t="s">
        <v>156</v>
      </c>
      <c r="C28" s="78">
        <v>2.4897192919721078</v>
      </c>
      <c r="D28" s="80">
        <v>1114</v>
      </c>
      <c r="E28" s="79">
        <v>1134</v>
      </c>
      <c r="F28" s="79">
        <v>1132</v>
      </c>
      <c r="G28" s="79">
        <v>1126</v>
      </c>
      <c r="H28" s="105">
        <v>1141</v>
      </c>
      <c r="I28" s="80">
        <v>-27</v>
      </c>
      <c r="J28" s="81">
        <v>-2.366345311130587</v>
      </c>
    </row>
    <row r="29" spans="1:15" ht="24.95" customHeight="1" x14ac:dyDescent="0.2">
      <c r="A29" s="158" t="s">
        <v>157</v>
      </c>
      <c r="B29" s="164" t="s">
        <v>158</v>
      </c>
      <c r="C29" s="78">
        <v>2.8607187555873415</v>
      </c>
      <c r="D29" s="80">
        <v>1280</v>
      </c>
      <c r="E29" s="79">
        <v>1169</v>
      </c>
      <c r="F29" s="79">
        <v>1337</v>
      </c>
      <c r="G29" s="79">
        <v>1219</v>
      </c>
      <c r="H29" s="105">
        <v>1286</v>
      </c>
      <c r="I29" s="80">
        <v>-6</v>
      </c>
      <c r="J29" s="81">
        <v>-0.46656298600311041</v>
      </c>
    </row>
    <row r="30" spans="1:15" ht="24.95" customHeight="1" x14ac:dyDescent="0.2">
      <c r="A30" s="158">
        <v>86</v>
      </c>
      <c r="B30" s="164" t="s">
        <v>159</v>
      </c>
      <c r="C30" s="78">
        <v>4.9280350438047558</v>
      </c>
      <c r="D30" s="80">
        <v>2205</v>
      </c>
      <c r="E30" s="79">
        <v>2207</v>
      </c>
      <c r="F30" s="79">
        <v>2222</v>
      </c>
      <c r="G30" s="79">
        <v>2201</v>
      </c>
      <c r="H30" s="105">
        <v>2225</v>
      </c>
      <c r="I30" s="80">
        <v>-20</v>
      </c>
      <c r="J30" s="81">
        <v>-0.898876404494382</v>
      </c>
    </row>
    <row r="31" spans="1:15" ht="24.95" customHeight="1" x14ac:dyDescent="0.2">
      <c r="A31" s="158">
        <v>87.88</v>
      </c>
      <c r="B31" s="171" t="s">
        <v>160</v>
      </c>
      <c r="C31" s="78">
        <v>4.4430538172715899</v>
      </c>
      <c r="D31" s="80">
        <v>1988</v>
      </c>
      <c r="E31" s="79">
        <v>1955</v>
      </c>
      <c r="F31" s="79">
        <v>1961</v>
      </c>
      <c r="G31" s="79">
        <v>1919</v>
      </c>
      <c r="H31" s="105">
        <v>1916</v>
      </c>
      <c r="I31" s="80">
        <v>72</v>
      </c>
      <c r="J31" s="81">
        <v>3.757828810020877</v>
      </c>
    </row>
    <row r="32" spans="1:15" ht="24.95" customHeight="1" x14ac:dyDescent="0.2">
      <c r="A32" s="158" t="s">
        <v>161</v>
      </c>
      <c r="B32" s="164" t="s">
        <v>162</v>
      </c>
      <c r="C32" s="78">
        <v>10.743339889147148</v>
      </c>
      <c r="D32" s="80">
        <v>4807</v>
      </c>
      <c r="E32" s="79">
        <v>4791</v>
      </c>
      <c r="F32" s="79">
        <v>4797</v>
      </c>
      <c r="G32" s="79">
        <v>4735</v>
      </c>
      <c r="H32" s="105">
        <v>4740</v>
      </c>
      <c r="I32" s="80">
        <v>67</v>
      </c>
      <c r="J32" s="81">
        <v>1.4135021097046414</v>
      </c>
    </row>
    <row r="33" spans="1:10" ht="24.95" customHeight="1" x14ac:dyDescent="0.2">
      <c r="A33" s="158"/>
      <c r="B33" s="171" t="s">
        <v>163</v>
      </c>
      <c r="C33" s="78">
        <v>0</v>
      </c>
      <c r="D33" s="80">
        <v>0</v>
      </c>
      <c r="E33" s="79">
        <v>0</v>
      </c>
      <c r="F33" s="79" t="s">
        <v>547</v>
      </c>
      <c r="G33" s="79" t="s">
        <v>547</v>
      </c>
      <c r="H33" s="105" t="s">
        <v>547</v>
      </c>
      <c r="I33" s="80" t="s">
        <v>547</v>
      </c>
      <c r="J33" s="81" t="s">
        <v>547</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2.0315573037725727</v>
      </c>
      <c r="D35" s="80">
        <v>909</v>
      </c>
      <c r="E35" s="79">
        <v>926</v>
      </c>
      <c r="F35" s="79">
        <v>921</v>
      </c>
      <c r="G35" s="79">
        <v>891</v>
      </c>
      <c r="H35" s="105">
        <v>904</v>
      </c>
      <c r="I35" s="80">
        <v>5</v>
      </c>
      <c r="J35" s="81">
        <v>0.55309734513274333</v>
      </c>
    </row>
    <row r="36" spans="1:10" ht="24.95" customHeight="1" x14ac:dyDescent="0.2">
      <c r="A36" s="239" t="s">
        <v>165</v>
      </c>
      <c r="B36" s="240" t="s">
        <v>166</v>
      </c>
      <c r="C36" s="78">
        <v>15.38530305739317</v>
      </c>
      <c r="D36" s="80">
        <v>6884</v>
      </c>
      <c r="E36" s="79">
        <v>6936</v>
      </c>
      <c r="F36" s="79">
        <v>7050</v>
      </c>
      <c r="G36" s="79">
        <v>6947</v>
      </c>
      <c r="H36" s="105">
        <v>6985</v>
      </c>
      <c r="I36" s="80">
        <v>-101</v>
      </c>
      <c r="J36" s="81">
        <v>-1.4459556191839655</v>
      </c>
    </row>
    <row r="37" spans="1:10" ht="24.95" customHeight="1" x14ac:dyDescent="0.2">
      <c r="A37" s="241" t="s">
        <v>167</v>
      </c>
      <c r="B37" s="242" t="s">
        <v>168</v>
      </c>
      <c r="C37" s="90">
        <v>82.583139638834254</v>
      </c>
      <c r="D37" s="108">
        <v>36951</v>
      </c>
      <c r="E37" s="109">
        <v>36919</v>
      </c>
      <c r="F37" s="109">
        <v>37294</v>
      </c>
      <c r="G37" s="109">
        <v>36772</v>
      </c>
      <c r="H37" s="110">
        <v>37208</v>
      </c>
      <c r="I37" s="108">
        <v>-257</v>
      </c>
      <c r="J37" s="111">
        <v>-0.69071167490862184</v>
      </c>
    </row>
    <row r="38" spans="1:10" s="113" customFormat="1" ht="11.25" customHeight="1" x14ac:dyDescent="0.2">
      <c r="A38" s="287"/>
      <c r="B38" s="288"/>
      <c r="C38" s="288"/>
      <c r="D38" s="289"/>
      <c r="E38" s="289"/>
      <c r="F38" s="289"/>
      <c r="G38" s="289"/>
      <c r="H38" s="289"/>
      <c r="I38" s="289"/>
      <c r="J38" s="290" t="s">
        <v>35</v>
      </c>
    </row>
    <row r="39" spans="1:10" s="113" customFormat="1" ht="12.75" customHeight="1" x14ac:dyDescent="0.15">
      <c r="A39" s="291"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C42" s="292"/>
      <c r="D42" s="293"/>
      <c r="E42" s="293"/>
      <c r="F42" s="293"/>
      <c r="G42" s="293"/>
      <c r="H42" s="293"/>
      <c r="I42" s="293"/>
      <c r="J42" s="294"/>
    </row>
    <row r="43" spans="1:10" ht="12.7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ADB60-45D4-4421-AE48-DBE4A9CA77AF}">
  <sheetPr codeName="Tabelle16">
    <pageSetUpPr fitToPage="1"/>
  </sheetPr>
  <dimension ref="A1:O99"/>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11.25" customHeight="1" x14ac:dyDescent="0.2">
      <c r="A2" s="35"/>
      <c r="B2" s="36"/>
      <c r="C2" s="36"/>
      <c r="D2" s="36"/>
      <c r="E2" s="36"/>
      <c r="F2" s="36"/>
      <c r="G2" s="36"/>
      <c r="H2" s="36"/>
      <c r="I2" s="36"/>
      <c r="J2" s="36"/>
      <c r="K2" s="36"/>
    </row>
    <row r="3" spans="1:15" s="39" customFormat="1" ht="20.100000000000001" customHeight="1" x14ac:dyDescent="0.2">
      <c r="A3" s="38" t="s">
        <v>332</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40</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12" customHeight="1" x14ac:dyDescent="0.2">
      <c r="A7" s="51" t="s">
        <v>333</v>
      </c>
      <c r="B7" s="46"/>
      <c r="C7" s="46"/>
      <c r="D7" s="47" t="s">
        <v>86</v>
      </c>
      <c r="E7" s="48" t="s">
        <v>325</v>
      </c>
      <c r="F7" s="49"/>
      <c r="G7" s="49"/>
      <c r="H7" s="49"/>
      <c r="I7" s="50"/>
      <c r="J7" s="51" t="s">
        <v>174</v>
      </c>
      <c r="K7" s="52"/>
      <c r="L7" s="53"/>
      <c r="M7" s="53"/>
      <c r="N7" s="53"/>
      <c r="O7" s="53"/>
    </row>
    <row r="8" spans="1:15" ht="21.75" customHeight="1" x14ac:dyDescent="0.2">
      <c r="A8" s="54"/>
      <c r="B8" s="55"/>
      <c r="C8" s="55"/>
      <c r="D8" s="56"/>
      <c r="E8" s="57" t="s">
        <v>89</v>
      </c>
      <c r="F8" s="57" t="s">
        <v>90</v>
      </c>
      <c r="G8" s="57" t="s">
        <v>91</v>
      </c>
      <c r="H8" s="57" t="s">
        <v>92</v>
      </c>
      <c r="I8" s="57" t="s">
        <v>93</v>
      </c>
      <c r="J8" s="58"/>
      <c r="K8" s="59"/>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s="157" customFormat="1" ht="18" customHeight="1" x14ac:dyDescent="0.2">
      <c r="A11" s="243" t="s">
        <v>96</v>
      </c>
      <c r="B11" s="244"/>
      <c r="C11" s="245"/>
      <c r="D11" s="246">
        <v>100</v>
      </c>
      <c r="E11" s="250">
        <v>44744</v>
      </c>
      <c r="F11" s="295">
        <v>44781</v>
      </c>
      <c r="G11" s="295">
        <v>45265</v>
      </c>
      <c r="H11" s="295">
        <v>44610</v>
      </c>
      <c r="I11" s="249">
        <v>45097</v>
      </c>
      <c r="J11" s="250">
        <v>-353</v>
      </c>
      <c r="K11" s="251">
        <v>-0.78275716788256422</v>
      </c>
    </row>
    <row r="12" spans="1:15" s="157" customFormat="1" ht="18" customHeight="1" x14ac:dyDescent="0.2">
      <c r="A12" s="252" t="s">
        <v>222</v>
      </c>
      <c r="B12" s="253"/>
      <c r="C12" s="253"/>
      <c r="D12" s="254"/>
      <c r="E12" s="267"/>
      <c r="F12" s="267"/>
      <c r="G12" s="267"/>
      <c r="H12" s="267"/>
      <c r="I12" s="267"/>
      <c r="J12" s="254"/>
      <c r="K12" s="255"/>
    </row>
    <row r="13" spans="1:15" s="157" customFormat="1" ht="15.95" customHeight="1" x14ac:dyDescent="0.2">
      <c r="A13" s="256" t="s">
        <v>223</v>
      </c>
      <c r="B13" s="257"/>
      <c r="C13" s="258"/>
      <c r="D13" s="259">
        <v>50.192204541391021</v>
      </c>
      <c r="E13" s="260">
        <v>22458</v>
      </c>
      <c r="F13" s="261">
        <v>22483</v>
      </c>
      <c r="G13" s="261">
        <v>22585</v>
      </c>
      <c r="H13" s="261">
        <v>22124</v>
      </c>
      <c r="I13" s="262">
        <v>22365</v>
      </c>
      <c r="J13" s="260">
        <v>93</v>
      </c>
      <c r="K13" s="263">
        <v>0.41582830315224684</v>
      </c>
    </row>
    <row r="14" spans="1:15" s="157" customFormat="1" ht="15.95" customHeight="1" x14ac:dyDescent="0.2">
      <c r="A14" s="256" t="s">
        <v>224</v>
      </c>
      <c r="B14" s="257"/>
      <c r="C14" s="258"/>
      <c r="D14" s="259">
        <v>38.928124441265865</v>
      </c>
      <c r="E14" s="260">
        <v>17418</v>
      </c>
      <c r="F14" s="261">
        <v>17472</v>
      </c>
      <c r="G14" s="261">
        <v>17686</v>
      </c>
      <c r="H14" s="261">
        <v>17606</v>
      </c>
      <c r="I14" s="262">
        <v>17837</v>
      </c>
      <c r="J14" s="260">
        <v>-419</v>
      </c>
      <c r="K14" s="263">
        <v>-2.3490497280932892</v>
      </c>
    </row>
    <row r="15" spans="1:15" s="157" customFormat="1" ht="15.95" customHeight="1" x14ac:dyDescent="0.2">
      <c r="A15" s="256" t="s">
        <v>225</v>
      </c>
      <c r="B15" s="257"/>
      <c r="C15" s="258"/>
      <c r="D15" s="259">
        <v>5.891292687287681</v>
      </c>
      <c r="E15" s="260">
        <v>2636</v>
      </c>
      <c r="F15" s="261">
        <v>2647</v>
      </c>
      <c r="G15" s="261">
        <v>2659</v>
      </c>
      <c r="H15" s="261">
        <v>2602</v>
      </c>
      <c r="I15" s="262">
        <v>2540</v>
      </c>
      <c r="J15" s="260">
        <v>96</v>
      </c>
      <c r="K15" s="263">
        <v>3.7795275590551181</v>
      </c>
    </row>
    <row r="16" spans="1:15" s="157" customFormat="1" ht="15.95" customHeight="1" x14ac:dyDescent="0.2">
      <c r="A16" s="256" t="s">
        <v>226</v>
      </c>
      <c r="B16" s="257"/>
      <c r="C16" s="258"/>
      <c r="D16" s="259">
        <v>2.563472197389594</v>
      </c>
      <c r="E16" s="260">
        <v>1147</v>
      </c>
      <c r="F16" s="261">
        <v>1084</v>
      </c>
      <c r="G16" s="261">
        <v>1208</v>
      </c>
      <c r="H16" s="261">
        <v>1162</v>
      </c>
      <c r="I16" s="262">
        <v>1239</v>
      </c>
      <c r="J16" s="260">
        <v>-92</v>
      </c>
      <c r="K16" s="263">
        <v>-7.4253430185633578</v>
      </c>
    </row>
    <row r="17" spans="1:11" s="157" customFormat="1" ht="18" customHeight="1" x14ac:dyDescent="0.2">
      <c r="A17" s="264" t="s">
        <v>227</v>
      </c>
      <c r="B17" s="265"/>
      <c r="C17" s="265"/>
      <c r="D17" s="265"/>
      <c r="E17" s="266"/>
      <c r="F17" s="266"/>
      <c r="G17" s="266"/>
      <c r="H17" s="266"/>
      <c r="I17" s="266"/>
      <c r="J17" s="266"/>
      <c r="K17" s="266"/>
    </row>
    <row r="18" spans="1:11" s="157" customFormat="1" ht="14.1" customHeight="1" x14ac:dyDescent="0.2">
      <c r="A18" s="256" t="s">
        <v>228</v>
      </c>
      <c r="B18" s="257"/>
      <c r="C18" s="258"/>
      <c r="D18" s="259">
        <v>2.4606651171106741</v>
      </c>
      <c r="E18" s="261">
        <v>1101</v>
      </c>
      <c r="F18" s="261">
        <v>1131</v>
      </c>
      <c r="G18" s="261">
        <v>1144</v>
      </c>
      <c r="H18" s="261">
        <v>1103</v>
      </c>
      <c r="I18" s="261">
        <v>1086</v>
      </c>
      <c r="J18" s="260">
        <v>15</v>
      </c>
      <c r="K18" s="263">
        <v>1.3812154696132597</v>
      </c>
    </row>
    <row r="19" spans="1:11" s="157" customFormat="1" ht="14.1" customHeight="1" x14ac:dyDescent="0.2">
      <c r="A19" s="256" t="s">
        <v>229</v>
      </c>
      <c r="B19" s="257"/>
      <c r="C19" s="258"/>
      <c r="D19" s="259">
        <v>4.3625961022706958</v>
      </c>
      <c r="E19" s="261">
        <v>1952</v>
      </c>
      <c r="F19" s="261">
        <v>1946</v>
      </c>
      <c r="G19" s="261">
        <v>1935</v>
      </c>
      <c r="H19" s="261">
        <v>1952</v>
      </c>
      <c r="I19" s="261">
        <v>1950</v>
      </c>
      <c r="J19" s="260">
        <v>2</v>
      </c>
      <c r="K19" s="263">
        <v>0.10256410256410256</v>
      </c>
    </row>
    <row r="20" spans="1:11" s="157" customFormat="1" ht="14.1" customHeight="1" x14ac:dyDescent="0.2">
      <c r="A20" s="256" t="s">
        <v>230</v>
      </c>
      <c r="B20" s="257"/>
      <c r="C20" s="258"/>
      <c r="D20" s="259">
        <v>0.24360808153048452</v>
      </c>
      <c r="E20" s="261">
        <v>109</v>
      </c>
      <c r="F20" s="261">
        <v>114</v>
      </c>
      <c r="G20" s="261">
        <v>116</v>
      </c>
      <c r="H20" s="261">
        <v>112</v>
      </c>
      <c r="I20" s="261">
        <v>113</v>
      </c>
      <c r="J20" s="260">
        <v>-4</v>
      </c>
      <c r="K20" s="263">
        <v>-3.5398230088495577</v>
      </c>
    </row>
    <row r="21" spans="1:11" s="157" customFormat="1" ht="14.1" customHeight="1" x14ac:dyDescent="0.2">
      <c r="A21" s="256" t="s">
        <v>231</v>
      </c>
      <c r="B21" s="257"/>
      <c r="C21" s="258"/>
      <c r="D21" s="259">
        <v>8.3430180582871447</v>
      </c>
      <c r="E21" s="261">
        <v>3733</v>
      </c>
      <c r="F21" s="261">
        <v>3747</v>
      </c>
      <c r="G21" s="261">
        <v>3766</v>
      </c>
      <c r="H21" s="261">
        <v>3748</v>
      </c>
      <c r="I21" s="261">
        <v>3747</v>
      </c>
      <c r="J21" s="260">
        <v>-14</v>
      </c>
      <c r="K21" s="263">
        <v>-0.37363223912463306</v>
      </c>
    </row>
    <row r="22" spans="1:11" s="157" customFormat="1" ht="14.1" customHeight="1" x14ac:dyDescent="0.2">
      <c r="A22" s="256" t="s">
        <v>232</v>
      </c>
      <c r="B22" s="257"/>
      <c r="C22" s="258"/>
      <c r="D22" s="259">
        <v>2.0829608439120331</v>
      </c>
      <c r="E22" s="261">
        <v>932</v>
      </c>
      <c r="F22" s="261">
        <v>915</v>
      </c>
      <c r="G22" s="261">
        <v>925</v>
      </c>
      <c r="H22" s="261">
        <v>912</v>
      </c>
      <c r="I22" s="261">
        <v>934</v>
      </c>
      <c r="J22" s="260">
        <v>-2</v>
      </c>
      <c r="K22" s="263">
        <v>-0.21413276231263384</v>
      </c>
    </row>
    <row r="23" spans="1:11" s="157" customFormat="1" ht="18" customHeight="1" x14ac:dyDescent="0.2">
      <c r="A23" s="252" t="s">
        <v>233</v>
      </c>
      <c r="B23" s="253"/>
      <c r="C23" s="253"/>
      <c r="D23" s="254"/>
      <c r="E23" s="267"/>
      <c r="F23" s="267"/>
      <c r="G23" s="267"/>
      <c r="H23" s="267"/>
      <c r="I23" s="267"/>
      <c r="J23" s="254"/>
      <c r="K23" s="255"/>
    </row>
    <row r="24" spans="1:11" s="157" customFormat="1" ht="13.5" customHeight="1" x14ac:dyDescent="0.2">
      <c r="A24" s="256">
        <v>11</v>
      </c>
      <c r="B24" s="257" t="s">
        <v>234</v>
      </c>
      <c r="C24" s="258"/>
      <c r="D24" s="259">
        <v>1.6717325227963526</v>
      </c>
      <c r="E24" s="260">
        <v>748</v>
      </c>
      <c r="F24" s="261">
        <v>733</v>
      </c>
      <c r="G24" s="261">
        <v>714</v>
      </c>
      <c r="H24" s="261">
        <v>692</v>
      </c>
      <c r="I24" s="262">
        <v>699</v>
      </c>
      <c r="J24" s="260">
        <v>49</v>
      </c>
      <c r="K24" s="263">
        <v>7.0100143061516453</v>
      </c>
    </row>
    <row r="25" spans="1:11" s="157" customFormat="1" ht="13.5" customHeight="1" x14ac:dyDescent="0.2">
      <c r="A25" s="256" t="s">
        <v>235</v>
      </c>
      <c r="B25" s="257" t="s">
        <v>236</v>
      </c>
      <c r="C25" s="258"/>
      <c r="D25" s="259">
        <v>1.2828535669586985</v>
      </c>
      <c r="E25" s="260">
        <v>574</v>
      </c>
      <c r="F25" s="261">
        <v>566</v>
      </c>
      <c r="G25" s="261">
        <v>550</v>
      </c>
      <c r="H25" s="261">
        <v>537</v>
      </c>
      <c r="I25" s="262">
        <v>542</v>
      </c>
      <c r="J25" s="260">
        <v>32</v>
      </c>
      <c r="K25" s="263">
        <v>5.9040590405904059</v>
      </c>
    </row>
    <row r="26" spans="1:11" s="157" customFormat="1" ht="13.5" customHeight="1" x14ac:dyDescent="0.2">
      <c r="A26" s="256">
        <v>12</v>
      </c>
      <c r="B26" s="257" t="s">
        <v>237</v>
      </c>
      <c r="C26" s="258"/>
      <c r="D26" s="259">
        <v>1.1040586447344896</v>
      </c>
      <c r="E26" s="260">
        <v>494</v>
      </c>
      <c r="F26" s="261">
        <v>528</v>
      </c>
      <c r="G26" s="261">
        <v>547</v>
      </c>
      <c r="H26" s="261">
        <v>510</v>
      </c>
      <c r="I26" s="262">
        <v>506</v>
      </c>
      <c r="J26" s="260">
        <v>-12</v>
      </c>
      <c r="K26" s="263">
        <v>-2.3715415019762847</v>
      </c>
    </row>
    <row r="27" spans="1:11" s="157" customFormat="1" ht="13.5" customHeight="1" x14ac:dyDescent="0.2">
      <c r="A27" s="256">
        <v>21</v>
      </c>
      <c r="B27" s="257" t="s">
        <v>238</v>
      </c>
      <c r="C27" s="258"/>
      <c r="D27" s="259">
        <v>9.1632397639907021E-2</v>
      </c>
      <c r="E27" s="552">
        <v>41</v>
      </c>
      <c r="F27" s="553">
        <v>42</v>
      </c>
      <c r="G27" s="553">
        <v>44</v>
      </c>
      <c r="H27" s="553">
        <v>41</v>
      </c>
      <c r="I27" s="554">
        <v>41</v>
      </c>
      <c r="J27" s="260">
        <v>0</v>
      </c>
      <c r="K27" s="263">
        <v>0</v>
      </c>
    </row>
    <row r="28" spans="1:11" s="157" customFormat="1" ht="13.5" customHeight="1" x14ac:dyDescent="0.2">
      <c r="A28" s="256">
        <v>22</v>
      </c>
      <c r="B28" s="257" t="s">
        <v>239</v>
      </c>
      <c r="C28" s="258"/>
      <c r="D28" s="259">
        <v>0.71294475236903276</v>
      </c>
      <c r="E28" s="260">
        <v>319</v>
      </c>
      <c r="F28" s="261">
        <v>314</v>
      </c>
      <c r="G28" s="261">
        <v>315</v>
      </c>
      <c r="H28" s="261">
        <v>320</v>
      </c>
      <c r="I28" s="262">
        <v>306</v>
      </c>
      <c r="J28" s="260">
        <v>13</v>
      </c>
      <c r="K28" s="263">
        <v>4.2483660130718954</v>
      </c>
    </row>
    <row r="29" spans="1:11" s="157" customFormat="1" ht="13.5" customHeight="1" x14ac:dyDescent="0.2">
      <c r="A29" s="256">
        <v>23</v>
      </c>
      <c r="B29" s="257" t="s">
        <v>240</v>
      </c>
      <c r="C29" s="258"/>
      <c r="D29" s="259">
        <v>0.32406579653137851</v>
      </c>
      <c r="E29" s="260">
        <v>145</v>
      </c>
      <c r="F29" s="261">
        <v>146</v>
      </c>
      <c r="G29" s="261">
        <v>148</v>
      </c>
      <c r="H29" s="261">
        <v>154</v>
      </c>
      <c r="I29" s="262">
        <v>152</v>
      </c>
      <c r="J29" s="260">
        <v>-7</v>
      </c>
      <c r="K29" s="263">
        <v>-4.6052631578947372</v>
      </c>
    </row>
    <row r="30" spans="1:11" s="157" customFormat="1" ht="13.5" customHeight="1" x14ac:dyDescent="0.2">
      <c r="A30" s="256">
        <v>24</v>
      </c>
      <c r="B30" s="257" t="s">
        <v>241</v>
      </c>
      <c r="C30" s="258"/>
      <c r="D30" s="259">
        <v>1.5935097443232613</v>
      </c>
      <c r="E30" s="260">
        <v>713</v>
      </c>
      <c r="F30" s="261">
        <v>718</v>
      </c>
      <c r="G30" s="261">
        <v>730</v>
      </c>
      <c r="H30" s="261">
        <v>715</v>
      </c>
      <c r="I30" s="262">
        <v>735</v>
      </c>
      <c r="J30" s="260">
        <v>-22</v>
      </c>
      <c r="K30" s="263">
        <v>-2.9931972789115648</v>
      </c>
    </row>
    <row r="31" spans="1:11" s="157" customFormat="1" ht="13.5" customHeight="1" x14ac:dyDescent="0.2">
      <c r="A31" s="256">
        <v>25</v>
      </c>
      <c r="B31" s="257" t="s">
        <v>242</v>
      </c>
      <c r="C31" s="258"/>
      <c r="D31" s="259">
        <v>2.0270874307169677</v>
      </c>
      <c r="E31" s="260">
        <v>907</v>
      </c>
      <c r="F31" s="261">
        <v>917</v>
      </c>
      <c r="G31" s="261">
        <v>931</v>
      </c>
      <c r="H31" s="261">
        <v>924</v>
      </c>
      <c r="I31" s="262">
        <v>922</v>
      </c>
      <c r="J31" s="260">
        <v>-15</v>
      </c>
      <c r="K31" s="263">
        <v>-1.6268980477223427</v>
      </c>
    </row>
    <row r="32" spans="1:11" s="157" customFormat="1" ht="13.5" customHeight="1" x14ac:dyDescent="0.2">
      <c r="A32" s="256">
        <v>26</v>
      </c>
      <c r="B32" s="257" t="s">
        <v>243</v>
      </c>
      <c r="C32" s="258"/>
      <c r="D32" s="259">
        <v>1.0392454854282138</v>
      </c>
      <c r="E32" s="260">
        <v>465</v>
      </c>
      <c r="F32" s="261">
        <v>468</v>
      </c>
      <c r="G32" s="261">
        <v>473</v>
      </c>
      <c r="H32" s="261">
        <v>472</v>
      </c>
      <c r="I32" s="262">
        <v>474</v>
      </c>
      <c r="J32" s="260">
        <v>-9</v>
      </c>
      <c r="K32" s="263">
        <v>-1.8987341772151898</v>
      </c>
    </row>
    <row r="33" spans="1:11" s="157" customFormat="1" ht="13.5" customHeight="1" x14ac:dyDescent="0.2">
      <c r="A33" s="256">
        <v>27</v>
      </c>
      <c r="B33" s="257" t="s">
        <v>244</v>
      </c>
      <c r="C33" s="258"/>
      <c r="D33" s="259">
        <v>0.67942070445199354</v>
      </c>
      <c r="E33" s="260">
        <v>304</v>
      </c>
      <c r="F33" s="261">
        <v>298</v>
      </c>
      <c r="G33" s="261">
        <v>313</v>
      </c>
      <c r="H33" s="261">
        <v>310</v>
      </c>
      <c r="I33" s="262">
        <v>300</v>
      </c>
      <c r="J33" s="260">
        <v>4</v>
      </c>
      <c r="K33" s="263">
        <v>1.3333333333333333</v>
      </c>
    </row>
    <row r="34" spans="1:11" s="157" customFormat="1" ht="13.5" customHeight="1" x14ac:dyDescent="0.2">
      <c r="A34" s="256">
        <v>28</v>
      </c>
      <c r="B34" s="257" t="s">
        <v>245</v>
      </c>
      <c r="C34" s="258"/>
      <c r="D34" s="259">
        <v>0.29501162166994455</v>
      </c>
      <c r="E34" s="260">
        <v>132</v>
      </c>
      <c r="F34" s="261">
        <v>133</v>
      </c>
      <c r="G34" s="261">
        <v>149</v>
      </c>
      <c r="H34" s="261">
        <v>145</v>
      </c>
      <c r="I34" s="262">
        <v>127</v>
      </c>
      <c r="J34" s="260">
        <v>5</v>
      </c>
      <c r="K34" s="263">
        <v>3.9370078740157481</v>
      </c>
    </row>
    <row r="35" spans="1:11" s="157" customFormat="1" ht="13.5" customHeight="1" x14ac:dyDescent="0.2">
      <c r="A35" s="256">
        <v>29</v>
      </c>
      <c r="B35" s="257" t="s">
        <v>246</v>
      </c>
      <c r="C35" s="258"/>
      <c r="D35" s="259">
        <v>3.6608260325406756</v>
      </c>
      <c r="E35" s="260">
        <v>1638</v>
      </c>
      <c r="F35" s="261">
        <v>1635</v>
      </c>
      <c r="G35" s="261">
        <v>1634</v>
      </c>
      <c r="H35" s="261">
        <v>1602</v>
      </c>
      <c r="I35" s="262">
        <v>1638</v>
      </c>
      <c r="J35" s="260">
        <v>0</v>
      </c>
      <c r="K35" s="263">
        <v>0</v>
      </c>
    </row>
    <row r="36" spans="1:11" s="157" customFormat="1" ht="13.5" customHeight="1" x14ac:dyDescent="0.2">
      <c r="A36" s="256" t="s">
        <v>247</v>
      </c>
      <c r="B36" s="257" t="s">
        <v>248</v>
      </c>
      <c r="C36" s="258"/>
      <c r="D36" s="259">
        <v>0.69506526014661185</v>
      </c>
      <c r="E36" s="260">
        <v>311</v>
      </c>
      <c r="F36" s="261">
        <v>327</v>
      </c>
      <c r="G36" s="261">
        <v>324</v>
      </c>
      <c r="H36" s="261">
        <v>307</v>
      </c>
      <c r="I36" s="262">
        <v>338</v>
      </c>
      <c r="J36" s="260">
        <v>-27</v>
      </c>
      <c r="K36" s="263">
        <v>-7.9881656804733732</v>
      </c>
    </row>
    <row r="37" spans="1:11" s="157" customFormat="1" ht="13.5" customHeight="1" x14ac:dyDescent="0.2">
      <c r="A37" s="256" t="s">
        <v>249</v>
      </c>
      <c r="B37" s="257" t="s">
        <v>250</v>
      </c>
      <c r="C37" s="258"/>
      <c r="D37" s="259">
        <v>2.9367065975326301</v>
      </c>
      <c r="E37" s="260">
        <v>1314</v>
      </c>
      <c r="F37" s="261">
        <v>1293</v>
      </c>
      <c r="G37" s="261">
        <v>1293</v>
      </c>
      <c r="H37" s="261">
        <v>1279</v>
      </c>
      <c r="I37" s="262">
        <v>1289</v>
      </c>
      <c r="J37" s="260">
        <v>25</v>
      </c>
      <c r="K37" s="263">
        <v>1.939487975174554</v>
      </c>
    </row>
    <row r="38" spans="1:11" s="157" customFormat="1" ht="13.5" customHeight="1" x14ac:dyDescent="0.2">
      <c r="A38" s="256">
        <v>31</v>
      </c>
      <c r="B38" s="257" t="s">
        <v>251</v>
      </c>
      <c r="C38" s="258"/>
      <c r="D38" s="259">
        <v>0.1072769533345253</v>
      </c>
      <c r="E38" s="552">
        <v>48</v>
      </c>
      <c r="F38" s="553">
        <v>50</v>
      </c>
      <c r="G38" s="553">
        <v>55</v>
      </c>
      <c r="H38" s="553">
        <v>57</v>
      </c>
      <c r="I38" s="554">
        <v>50</v>
      </c>
      <c r="J38" s="260">
        <v>-2</v>
      </c>
      <c r="K38" s="263">
        <v>-4</v>
      </c>
    </row>
    <row r="39" spans="1:11" s="157" customFormat="1" ht="13.5" customHeight="1" x14ac:dyDescent="0.2">
      <c r="A39" s="256">
        <v>32</v>
      </c>
      <c r="B39" s="257" t="s">
        <v>252</v>
      </c>
      <c r="C39" s="258"/>
      <c r="D39" s="259">
        <v>0.75540854639728228</v>
      </c>
      <c r="E39" s="260">
        <v>338</v>
      </c>
      <c r="F39" s="261">
        <v>375</v>
      </c>
      <c r="G39" s="261">
        <v>387</v>
      </c>
      <c r="H39" s="261">
        <v>371</v>
      </c>
      <c r="I39" s="262">
        <v>384</v>
      </c>
      <c r="J39" s="260">
        <v>-46</v>
      </c>
      <c r="K39" s="263">
        <v>-11.979166666666666</v>
      </c>
    </row>
    <row r="40" spans="1:11" s="157" customFormat="1" ht="13.5" customHeight="1" x14ac:dyDescent="0.2">
      <c r="A40" s="256">
        <v>33</v>
      </c>
      <c r="B40" s="257" t="s">
        <v>253</v>
      </c>
      <c r="C40" s="258"/>
      <c r="D40" s="259">
        <v>0.90961916681566246</v>
      </c>
      <c r="E40" s="260">
        <v>407</v>
      </c>
      <c r="F40" s="261">
        <v>402</v>
      </c>
      <c r="G40" s="261">
        <v>402</v>
      </c>
      <c r="H40" s="261">
        <v>387</v>
      </c>
      <c r="I40" s="262">
        <v>366</v>
      </c>
      <c r="J40" s="260">
        <v>41</v>
      </c>
      <c r="K40" s="263">
        <v>11.202185792349727</v>
      </c>
    </row>
    <row r="41" spans="1:11" s="157" customFormat="1" ht="13.5" customHeight="1" x14ac:dyDescent="0.2">
      <c r="A41" s="256">
        <v>34</v>
      </c>
      <c r="B41" s="257" t="s">
        <v>254</v>
      </c>
      <c r="C41" s="258"/>
      <c r="D41" s="259">
        <v>4.4318791346325765</v>
      </c>
      <c r="E41" s="260">
        <v>1983</v>
      </c>
      <c r="F41" s="261">
        <v>2005</v>
      </c>
      <c r="G41" s="261">
        <v>2010</v>
      </c>
      <c r="H41" s="261">
        <v>1981</v>
      </c>
      <c r="I41" s="262">
        <v>1948</v>
      </c>
      <c r="J41" s="260">
        <v>35</v>
      </c>
      <c r="K41" s="263">
        <v>1.7967145790554415</v>
      </c>
    </row>
    <row r="42" spans="1:11" s="157" customFormat="1" ht="13.5" customHeight="1" x14ac:dyDescent="0.2">
      <c r="A42" s="256">
        <v>41</v>
      </c>
      <c r="B42" s="257" t="s">
        <v>255</v>
      </c>
      <c r="C42" s="258"/>
      <c r="D42" s="259">
        <v>0.10280708027892008</v>
      </c>
      <c r="E42" s="552">
        <v>46</v>
      </c>
      <c r="F42" s="553">
        <v>45</v>
      </c>
      <c r="G42" s="553">
        <v>47</v>
      </c>
      <c r="H42" s="553">
        <v>49</v>
      </c>
      <c r="I42" s="554">
        <v>48</v>
      </c>
      <c r="J42" s="260">
        <v>-2</v>
      </c>
      <c r="K42" s="263">
        <v>-4.166666666666667</v>
      </c>
    </row>
    <row r="43" spans="1:11" s="157" customFormat="1" ht="13.5" customHeight="1" x14ac:dyDescent="0.2">
      <c r="A43" s="256">
        <v>42</v>
      </c>
      <c r="B43" s="257" t="s">
        <v>256</v>
      </c>
      <c r="C43" s="258"/>
      <c r="D43" s="259">
        <v>3.7993920972644375E-2</v>
      </c>
      <c r="E43" s="552">
        <v>17</v>
      </c>
      <c r="F43" s="553">
        <v>15</v>
      </c>
      <c r="G43" s="553">
        <v>13</v>
      </c>
      <c r="H43" s="553">
        <v>15</v>
      </c>
      <c r="I43" s="554">
        <v>16</v>
      </c>
      <c r="J43" s="260">
        <v>1</v>
      </c>
      <c r="K43" s="263">
        <v>6.25</v>
      </c>
    </row>
    <row r="44" spans="1:11" s="157" customFormat="1" ht="13.5" customHeight="1" x14ac:dyDescent="0.2">
      <c r="A44" s="256">
        <v>43</v>
      </c>
      <c r="B44" s="257" t="s">
        <v>257</v>
      </c>
      <c r="C44" s="258"/>
      <c r="D44" s="259">
        <v>0.40899338458787771</v>
      </c>
      <c r="E44" s="260">
        <v>183</v>
      </c>
      <c r="F44" s="261">
        <v>190</v>
      </c>
      <c r="G44" s="261">
        <v>187</v>
      </c>
      <c r="H44" s="261">
        <v>186</v>
      </c>
      <c r="I44" s="262">
        <v>192</v>
      </c>
      <c r="J44" s="260">
        <v>-9</v>
      </c>
      <c r="K44" s="263">
        <v>-4.6875</v>
      </c>
    </row>
    <row r="45" spans="1:11" s="157" customFormat="1" ht="13.5" customHeight="1" x14ac:dyDescent="0.2">
      <c r="A45" s="256">
        <v>51</v>
      </c>
      <c r="B45" s="257" t="s">
        <v>258</v>
      </c>
      <c r="C45" s="258"/>
      <c r="D45" s="259">
        <v>7.5965492580010725</v>
      </c>
      <c r="E45" s="260">
        <v>3399</v>
      </c>
      <c r="F45" s="261">
        <v>3425</v>
      </c>
      <c r="G45" s="261">
        <v>3423</v>
      </c>
      <c r="H45" s="261">
        <v>3446</v>
      </c>
      <c r="I45" s="262">
        <v>3546</v>
      </c>
      <c r="J45" s="260">
        <v>-147</v>
      </c>
      <c r="K45" s="263">
        <v>-4.145516074450085</v>
      </c>
    </row>
    <row r="46" spans="1:11" s="157" customFormat="1" ht="13.5" customHeight="1" x14ac:dyDescent="0.2">
      <c r="A46" s="256" t="s">
        <v>259</v>
      </c>
      <c r="B46" s="257" t="s">
        <v>260</v>
      </c>
      <c r="C46" s="258"/>
      <c r="D46" s="259">
        <v>7.2993026998033255</v>
      </c>
      <c r="E46" s="260">
        <v>3266</v>
      </c>
      <c r="F46" s="261">
        <v>3291</v>
      </c>
      <c r="G46" s="261">
        <v>3292</v>
      </c>
      <c r="H46" s="261">
        <v>3314</v>
      </c>
      <c r="I46" s="262">
        <v>3412</v>
      </c>
      <c r="J46" s="260">
        <v>-146</v>
      </c>
      <c r="K46" s="263">
        <v>-4.2790152403282535</v>
      </c>
    </row>
    <row r="47" spans="1:11" s="157" customFormat="1" ht="13.5" customHeight="1" x14ac:dyDescent="0.2">
      <c r="A47" s="256"/>
      <c r="B47" s="257" t="s">
        <v>261</v>
      </c>
      <c r="C47" s="258"/>
      <c r="D47" s="259">
        <v>2.73109243697479</v>
      </c>
      <c r="E47" s="260">
        <v>1222</v>
      </c>
      <c r="F47" s="261">
        <v>1233</v>
      </c>
      <c r="G47" s="261">
        <v>1218</v>
      </c>
      <c r="H47" s="261">
        <v>1210</v>
      </c>
      <c r="I47" s="262">
        <v>1229</v>
      </c>
      <c r="J47" s="260">
        <v>-7</v>
      </c>
      <c r="K47" s="263">
        <v>-0.56956875508543536</v>
      </c>
    </row>
    <row r="48" spans="1:11" s="157" customFormat="1" ht="13.5" customHeight="1" x14ac:dyDescent="0.2">
      <c r="A48" s="256">
        <v>52</v>
      </c>
      <c r="B48" s="257" t="s">
        <v>262</v>
      </c>
      <c r="C48" s="258"/>
      <c r="D48" s="259">
        <v>5.7683711782585378</v>
      </c>
      <c r="E48" s="260">
        <v>2581</v>
      </c>
      <c r="F48" s="261">
        <v>2614</v>
      </c>
      <c r="G48" s="261">
        <v>2604</v>
      </c>
      <c r="H48" s="261">
        <v>2601</v>
      </c>
      <c r="I48" s="262">
        <v>2656</v>
      </c>
      <c r="J48" s="260">
        <v>-75</v>
      </c>
      <c r="K48" s="263">
        <v>-2.8237951807228914</v>
      </c>
    </row>
    <row r="49" spans="1:11" s="157" customFormat="1" ht="13.5" customHeight="1" x14ac:dyDescent="0.2">
      <c r="A49" s="256" t="s">
        <v>263</v>
      </c>
      <c r="B49" s="257" t="s">
        <v>264</v>
      </c>
      <c r="C49" s="258"/>
      <c r="D49" s="259">
        <v>5.5113534775612374</v>
      </c>
      <c r="E49" s="260">
        <v>2466</v>
      </c>
      <c r="F49" s="261">
        <v>2502</v>
      </c>
      <c r="G49" s="261">
        <v>2498</v>
      </c>
      <c r="H49" s="261">
        <v>2498</v>
      </c>
      <c r="I49" s="262">
        <v>2550</v>
      </c>
      <c r="J49" s="260">
        <v>-84</v>
      </c>
      <c r="K49" s="263">
        <v>-3.2941176470588234</v>
      </c>
    </row>
    <row r="50" spans="1:11" s="157" customFormat="1" ht="13.5" customHeight="1" x14ac:dyDescent="0.2">
      <c r="A50" s="256">
        <v>53</v>
      </c>
      <c r="B50" s="257" t="s">
        <v>265</v>
      </c>
      <c r="C50" s="258"/>
      <c r="D50" s="259">
        <v>1.1219381369569104</v>
      </c>
      <c r="E50" s="260">
        <v>502</v>
      </c>
      <c r="F50" s="261">
        <v>523</v>
      </c>
      <c r="G50" s="261">
        <v>551</v>
      </c>
      <c r="H50" s="261">
        <v>532</v>
      </c>
      <c r="I50" s="262">
        <v>530</v>
      </c>
      <c r="J50" s="260">
        <v>-28</v>
      </c>
      <c r="K50" s="263">
        <v>-5.283018867924528</v>
      </c>
    </row>
    <row r="51" spans="1:11" s="157" customFormat="1" ht="13.5" customHeight="1" x14ac:dyDescent="0.2">
      <c r="A51" s="256" t="s">
        <v>266</v>
      </c>
      <c r="B51" s="257" t="s">
        <v>267</v>
      </c>
      <c r="C51" s="258"/>
      <c r="D51" s="259">
        <v>1.0951188986232792</v>
      </c>
      <c r="E51" s="260">
        <v>490</v>
      </c>
      <c r="F51" s="261">
        <v>511</v>
      </c>
      <c r="G51" s="261">
        <v>537</v>
      </c>
      <c r="H51" s="261">
        <v>519</v>
      </c>
      <c r="I51" s="262">
        <v>516</v>
      </c>
      <c r="J51" s="260">
        <v>-26</v>
      </c>
      <c r="K51" s="263">
        <v>-5.0387596899224807</v>
      </c>
    </row>
    <row r="52" spans="1:11" s="157" customFormat="1" ht="13.5" customHeight="1" x14ac:dyDescent="0.2">
      <c r="A52" s="256">
        <v>54</v>
      </c>
      <c r="B52" s="257" t="s">
        <v>268</v>
      </c>
      <c r="C52" s="258"/>
      <c r="D52" s="259">
        <v>14.332647952798141</v>
      </c>
      <c r="E52" s="260">
        <v>6413</v>
      </c>
      <c r="F52" s="261">
        <v>6434</v>
      </c>
      <c r="G52" s="261">
        <v>6398</v>
      </c>
      <c r="H52" s="261">
        <v>6344</v>
      </c>
      <c r="I52" s="262">
        <v>6426</v>
      </c>
      <c r="J52" s="260">
        <v>-13</v>
      </c>
      <c r="K52" s="263">
        <v>-0.20230314347961406</v>
      </c>
    </row>
    <row r="53" spans="1:11" s="157" customFormat="1" ht="13.5" customHeight="1" x14ac:dyDescent="0.2">
      <c r="A53" s="256">
        <v>61</v>
      </c>
      <c r="B53" s="257" t="s">
        <v>269</v>
      </c>
      <c r="C53" s="258"/>
      <c r="D53" s="259">
        <v>0.69730019667441445</v>
      </c>
      <c r="E53" s="260">
        <v>312</v>
      </c>
      <c r="F53" s="261">
        <v>329</v>
      </c>
      <c r="G53" s="261">
        <v>312</v>
      </c>
      <c r="H53" s="261">
        <v>289</v>
      </c>
      <c r="I53" s="262">
        <v>281</v>
      </c>
      <c r="J53" s="260">
        <v>31</v>
      </c>
      <c r="K53" s="263">
        <v>11.032028469750889</v>
      </c>
    </row>
    <row r="54" spans="1:11" s="157" customFormat="1" ht="13.5" customHeight="1" x14ac:dyDescent="0.2">
      <c r="A54" s="256">
        <v>62</v>
      </c>
      <c r="B54" s="257" t="s">
        <v>270</v>
      </c>
      <c r="C54" s="258"/>
      <c r="D54" s="259">
        <v>10.843912032898265</v>
      </c>
      <c r="E54" s="260">
        <v>4852</v>
      </c>
      <c r="F54" s="261">
        <v>4848</v>
      </c>
      <c r="G54" s="261">
        <v>4963</v>
      </c>
      <c r="H54" s="261">
        <v>4946</v>
      </c>
      <c r="I54" s="262">
        <v>5029</v>
      </c>
      <c r="J54" s="260">
        <v>-177</v>
      </c>
      <c r="K54" s="263">
        <v>-3.5195863988864584</v>
      </c>
    </row>
    <row r="55" spans="1:11" s="157" customFormat="1" ht="13.5" customHeight="1" x14ac:dyDescent="0.2">
      <c r="A55" s="256">
        <v>63</v>
      </c>
      <c r="B55" s="257" t="s">
        <v>271</v>
      </c>
      <c r="C55" s="258"/>
      <c r="D55" s="259">
        <v>12.160289647774004</v>
      </c>
      <c r="E55" s="260">
        <v>5441</v>
      </c>
      <c r="F55" s="261">
        <v>5404</v>
      </c>
      <c r="G55" s="261">
        <v>5497</v>
      </c>
      <c r="H55" s="261">
        <v>5301</v>
      </c>
      <c r="I55" s="262">
        <v>5396</v>
      </c>
      <c r="J55" s="260">
        <v>45</v>
      </c>
      <c r="K55" s="263">
        <v>0.83395107487027431</v>
      </c>
    </row>
    <row r="56" spans="1:11" s="157" customFormat="1" ht="13.5" customHeight="1" x14ac:dyDescent="0.2">
      <c r="A56" s="256" t="s">
        <v>272</v>
      </c>
      <c r="B56" s="257" t="s">
        <v>273</v>
      </c>
      <c r="C56" s="258"/>
      <c r="D56" s="259">
        <v>0.42240300375469336</v>
      </c>
      <c r="E56" s="260">
        <v>189</v>
      </c>
      <c r="F56" s="261">
        <v>194</v>
      </c>
      <c r="G56" s="261">
        <v>201</v>
      </c>
      <c r="H56" s="261">
        <v>196</v>
      </c>
      <c r="I56" s="262">
        <v>200</v>
      </c>
      <c r="J56" s="260">
        <v>-11</v>
      </c>
      <c r="K56" s="263">
        <v>-5.5</v>
      </c>
    </row>
    <row r="57" spans="1:11" s="157" customFormat="1" ht="13.5" customHeight="1" x14ac:dyDescent="0.2">
      <c r="A57" s="256" t="s">
        <v>274</v>
      </c>
      <c r="B57" s="257" t="s">
        <v>275</v>
      </c>
      <c r="C57" s="258"/>
      <c r="D57" s="259">
        <v>10.94224924012158</v>
      </c>
      <c r="E57" s="260">
        <v>4896</v>
      </c>
      <c r="F57" s="261">
        <v>4849</v>
      </c>
      <c r="G57" s="261">
        <v>4943</v>
      </c>
      <c r="H57" s="261">
        <v>4758</v>
      </c>
      <c r="I57" s="262">
        <v>4853</v>
      </c>
      <c r="J57" s="260">
        <v>43</v>
      </c>
      <c r="K57" s="263">
        <v>0.88604986606222957</v>
      </c>
    </row>
    <row r="58" spans="1:11" s="157" customFormat="1" ht="13.5" customHeight="1" x14ac:dyDescent="0.2">
      <c r="A58" s="256">
        <v>71</v>
      </c>
      <c r="B58" s="257" t="s">
        <v>276</v>
      </c>
      <c r="C58" s="258"/>
      <c r="D58" s="259">
        <v>10.902020382621133</v>
      </c>
      <c r="E58" s="260">
        <v>4878</v>
      </c>
      <c r="F58" s="261">
        <v>4892</v>
      </c>
      <c r="G58" s="261">
        <v>4950</v>
      </c>
      <c r="H58" s="261">
        <v>4914</v>
      </c>
      <c r="I58" s="262">
        <v>4947</v>
      </c>
      <c r="J58" s="260">
        <v>-69</v>
      </c>
      <c r="K58" s="263">
        <v>-1.3947847180109156</v>
      </c>
    </row>
    <row r="59" spans="1:11" s="157" customFormat="1" ht="13.5" customHeight="1" x14ac:dyDescent="0.2">
      <c r="A59" s="256" t="s">
        <v>277</v>
      </c>
      <c r="B59" s="257" t="s">
        <v>278</v>
      </c>
      <c r="C59" s="258"/>
      <c r="D59" s="259">
        <v>0.66601108528517794</v>
      </c>
      <c r="E59" s="260">
        <v>298</v>
      </c>
      <c r="F59" s="261">
        <v>305</v>
      </c>
      <c r="G59" s="261">
        <v>322</v>
      </c>
      <c r="H59" s="261">
        <v>322</v>
      </c>
      <c r="I59" s="262">
        <v>333</v>
      </c>
      <c r="J59" s="260">
        <v>-35</v>
      </c>
      <c r="K59" s="263">
        <v>-10.51051051051051</v>
      </c>
    </row>
    <row r="60" spans="1:11" s="157" customFormat="1" ht="13.5" customHeight="1" x14ac:dyDescent="0.2">
      <c r="A60" s="256" t="s">
        <v>279</v>
      </c>
      <c r="B60" s="257" t="s">
        <v>280</v>
      </c>
      <c r="C60" s="258"/>
      <c r="D60" s="259">
        <v>9.8091364205256575</v>
      </c>
      <c r="E60" s="260">
        <v>4389</v>
      </c>
      <c r="F60" s="261">
        <v>4394</v>
      </c>
      <c r="G60" s="261">
        <v>4438</v>
      </c>
      <c r="H60" s="261">
        <v>4397</v>
      </c>
      <c r="I60" s="262">
        <v>4418</v>
      </c>
      <c r="J60" s="260">
        <v>-29</v>
      </c>
      <c r="K60" s="263">
        <v>-0.65640561339972836</v>
      </c>
    </row>
    <row r="61" spans="1:11" s="157" customFormat="1" ht="13.5" customHeight="1" x14ac:dyDescent="0.2">
      <c r="A61" s="256">
        <v>72</v>
      </c>
      <c r="B61" s="257" t="s">
        <v>281</v>
      </c>
      <c r="C61" s="258"/>
      <c r="D61" s="259">
        <v>1.2783836939030933</v>
      </c>
      <c r="E61" s="260">
        <v>572</v>
      </c>
      <c r="F61" s="261">
        <v>555</v>
      </c>
      <c r="G61" s="261">
        <v>572</v>
      </c>
      <c r="H61" s="261">
        <v>562</v>
      </c>
      <c r="I61" s="262">
        <v>562</v>
      </c>
      <c r="J61" s="260">
        <v>10</v>
      </c>
      <c r="K61" s="263">
        <v>1.7793594306049823</v>
      </c>
    </row>
    <row r="62" spans="1:11" s="157" customFormat="1" ht="13.5" customHeight="1" x14ac:dyDescent="0.2">
      <c r="A62" s="256" t="s">
        <v>282</v>
      </c>
      <c r="B62" s="257" t="s">
        <v>283</v>
      </c>
      <c r="C62" s="258"/>
      <c r="D62" s="259">
        <v>0.1899696048632219</v>
      </c>
      <c r="E62" s="552">
        <v>85</v>
      </c>
      <c r="F62" s="553">
        <v>83</v>
      </c>
      <c r="G62" s="553">
        <v>87</v>
      </c>
      <c r="H62" s="553">
        <v>84</v>
      </c>
      <c r="I62" s="554">
        <v>91</v>
      </c>
      <c r="J62" s="260">
        <v>-6</v>
      </c>
      <c r="K62" s="263">
        <v>-6.5934065934065931</v>
      </c>
    </row>
    <row r="63" spans="1:11" s="157" customFormat="1" ht="13.5" customHeight="1" x14ac:dyDescent="0.2">
      <c r="A63" s="256" t="s">
        <v>284</v>
      </c>
      <c r="B63" s="257" t="s">
        <v>285</v>
      </c>
      <c r="C63" s="258"/>
      <c r="D63" s="259">
        <v>0.7956374038977293</v>
      </c>
      <c r="E63" s="260">
        <v>356</v>
      </c>
      <c r="F63" s="261">
        <v>340</v>
      </c>
      <c r="G63" s="261">
        <v>347</v>
      </c>
      <c r="H63" s="261">
        <v>344</v>
      </c>
      <c r="I63" s="262">
        <v>347</v>
      </c>
      <c r="J63" s="260">
        <v>9</v>
      </c>
      <c r="K63" s="263">
        <v>2.5936599423631126</v>
      </c>
    </row>
    <row r="64" spans="1:11" s="157" customFormat="1" ht="13.5" customHeight="1" x14ac:dyDescent="0.2">
      <c r="A64" s="256">
        <v>73</v>
      </c>
      <c r="B64" s="257" t="s">
        <v>286</v>
      </c>
      <c r="C64" s="258"/>
      <c r="D64" s="259">
        <v>0.93867334167709637</v>
      </c>
      <c r="E64" s="260">
        <v>420</v>
      </c>
      <c r="F64" s="261">
        <v>418</v>
      </c>
      <c r="G64" s="261">
        <v>429</v>
      </c>
      <c r="H64" s="261">
        <v>430</v>
      </c>
      <c r="I64" s="262">
        <v>432</v>
      </c>
      <c r="J64" s="260">
        <v>-12</v>
      </c>
      <c r="K64" s="263">
        <v>-2.7777777777777777</v>
      </c>
    </row>
    <row r="65" spans="1:11" s="157" customFormat="1" ht="13.5" customHeight="1" x14ac:dyDescent="0.2">
      <c r="A65" s="256" t="s">
        <v>287</v>
      </c>
      <c r="B65" s="257" t="s">
        <v>288</v>
      </c>
      <c r="C65" s="258"/>
      <c r="D65" s="259">
        <v>0.70623994278562485</v>
      </c>
      <c r="E65" s="260">
        <v>316</v>
      </c>
      <c r="F65" s="261">
        <v>314</v>
      </c>
      <c r="G65" s="261">
        <v>318</v>
      </c>
      <c r="H65" s="261">
        <v>320</v>
      </c>
      <c r="I65" s="262">
        <v>325</v>
      </c>
      <c r="J65" s="260">
        <v>-9</v>
      </c>
      <c r="K65" s="263">
        <v>-2.7692307692307692</v>
      </c>
    </row>
    <row r="66" spans="1:11" s="157" customFormat="1" ht="13.5" customHeight="1" x14ac:dyDescent="0.2">
      <c r="A66" s="256">
        <v>81</v>
      </c>
      <c r="B66" s="257" t="s">
        <v>289</v>
      </c>
      <c r="C66" s="258"/>
      <c r="D66" s="259">
        <v>3.327820489898087</v>
      </c>
      <c r="E66" s="260">
        <v>1489</v>
      </c>
      <c r="F66" s="261">
        <v>1484</v>
      </c>
      <c r="G66" s="261">
        <v>1487</v>
      </c>
      <c r="H66" s="261">
        <v>1487</v>
      </c>
      <c r="I66" s="262">
        <v>1504</v>
      </c>
      <c r="J66" s="260">
        <v>-15</v>
      </c>
      <c r="K66" s="263">
        <v>-0.99734042553191493</v>
      </c>
    </row>
    <row r="67" spans="1:11" s="157" customFormat="1" ht="13.5" customHeight="1" x14ac:dyDescent="0.2">
      <c r="A67" s="256" t="s">
        <v>290</v>
      </c>
      <c r="B67" s="257" t="s">
        <v>291</v>
      </c>
      <c r="C67" s="258"/>
      <c r="D67" s="259">
        <v>1.0861791525120688</v>
      </c>
      <c r="E67" s="260">
        <v>486</v>
      </c>
      <c r="F67" s="261">
        <v>490</v>
      </c>
      <c r="G67" s="261">
        <v>488</v>
      </c>
      <c r="H67" s="261">
        <v>481</v>
      </c>
      <c r="I67" s="262">
        <v>480</v>
      </c>
      <c r="J67" s="260">
        <v>6</v>
      </c>
      <c r="K67" s="263">
        <v>1.25</v>
      </c>
    </row>
    <row r="68" spans="1:11" s="157" customFormat="1" ht="13.5" customHeight="1" x14ac:dyDescent="0.2">
      <c r="A68" s="256" t="s">
        <v>292</v>
      </c>
      <c r="B68" s="257" t="s">
        <v>293</v>
      </c>
      <c r="C68" s="258"/>
      <c r="D68" s="259">
        <v>1.3566064723761846</v>
      </c>
      <c r="E68" s="260">
        <v>607</v>
      </c>
      <c r="F68" s="261">
        <v>592</v>
      </c>
      <c r="G68" s="261">
        <v>597</v>
      </c>
      <c r="H68" s="261">
        <v>601</v>
      </c>
      <c r="I68" s="262">
        <v>618</v>
      </c>
      <c r="J68" s="260">
        <v>-11</v>
      </c>
      <c r="K68" s="263">
        <v>-1.7799352750809061</v>
      </c>
    </row>
    <row r="69" spans="1:11" s="157" customFormat="1" ht="13.5" customHeight="1" x14ac:dyDescent="0.2">
      <c r="A69" s="256" t="s">
        <v>294</v>
      </c>
      <c r="B69" s="257" t="s">
        <v>295</v>
      </c>
      <c r="C69" s="258"/>
      <c r="D69" s="259">
        <v>7.8222778473091364E-2</v>
      </c>
      <c r="E69" s="552">
        <v>35</v>
      </c>
      <c r="F69" s="553">
        <v>35</v>
      </c>
      <c r="G69" s="553">
        <v>34</v>
      </c>
      <c r="H69" s="553">
        <v>32</v>
      </c>
      <c r="I69" s="554">
        <v>33</v>
      </c>
      <c r="J69" s="260">
        <v>2</v>
      </c>
      <c r="K69" s="263">
        <v>6.0606060606060606</v>
      </c>
    </row>
    <row r="70" spans="1:11" s="157" customFormat="1" ht="13.5" customHeight="1" x14ac:dyDescent="0.2">
      <c r="A70" s="256" t="s">
        <v>296</v>
      </c>
      <c r="B70" s="257" t="s">
        <v>297</v>
      </c>
      <c r="C70" s="258"/>
      <c r="D70" s="259">
        <v>0.54755944931163958</v>
      </c>
      <c r="E70" s="260">
        <v>245</v>
      </c>
      <c r="F70" s="261">
        <v>249</v>
      </c>
      <c r="G70" s="261">
        <v>248</v>
      </c>
      <c r="H70" s="261">
        <v>249</v>
      </c>
      <c r="I70" s="262">
        <v>250</v>
      </c>
      <c r="J70" s="260">
        <v>-5</v>
      </c>
      <c r="K70" s="263">
        <v>-2</v>
      </c>
    </row>
    <row r="71" spans="1:11" s="157" customFormat="1" ht="13.5" customHeight="1" x14ac:dyDescent="0.2">
      <c r="A71" s="256">
        <v>82</v>
      </c>
      <c r="B71" s="257" t="s">
        <v>298</v>
      </c>
      <c r="C71" s="258"/>
      <c r="D71" s="259">
        <v>2.0516717325227964</v>
      </c>
      <c r="E71" s="260">
        <v>918</v>
      </c>
      <c r="F71" s="261">
        <v>907</v>
      </c>
      <c r="G71" s="261">
        <v>894</v>
      </c>
      <c r="H71" s="261">
        <v>884</v>
      </c>
      <c r="I71" s="262">
        <v>893</v>
      </c>
      <c r="J71" s="260">
        <v>25</v>
      </c>
      <c r="K71" s="263">
        <v>2.7995520716685331</v>
      </c>
    </row>
    <row r="72" spans="1:11" s="157" customFormat="1" ht="13.5" customHeight="1" x14ac:dyDescent="0.2">
      <c r="A72" s="256" t="s">
        <v>299</v>
      </c>
      <c r="B72" s="257" t="s">
        <v>548</v>
      </c>
      <c r="C72" s="258"/>
      <c r="D72" s="259">
        <v>1.0347756123726086</v>
      </c>
      <c r="E72" s="260">
        <v>463</v>
      </c>
      <c r="F72" s="261">
        <v>458</v>
      </c>
      <c r="G72" s="261">
        <v>457</v>
      </c>
      <c r="H72" s="261">
        <v>443</v>
      </c>
      <c r="I72" s="262">
        <v>457</v>
      </c>
      <c r="J72" s="260">
        <v>6</v>
      </c>
      <c r="K72" s="263">
        <v>1.3129102844638949</v>
      </c>
    </row>
    <row r="73" spans="1:11" s="157" customFormat="1" ht="13.5" customHeight="1" x14ac:dyDescent="0.2">
      <c r="A73" s="256" t="s">
        <v>300</v>
      </c>
      <c r="B73" s="257" t="s">
        <v>301</v>
      </c>
      <c r="C73" s="258"/>
      <c r="D73" s="259">
        <v>0.63025210084033612</v>
      </c>
      <c r="E73" s="260">
        <v>282</v>
      </c>
      <c r="F73" s="261">
        <v>273</v>
      </c>
      <c r="G73" s="261">
        <v>266</v>
      </c>
      <c r="H73" s="261">
        <v>271</v>
      </c>
      <c r="I73" s="262">
        <v>270</v>
      </c>
      <c r="J73" s="260">
        <v>12</v>
      </c>
      <c r="K73" s="263">
        <v>4.4444444444444446</v>
      </c>
    </row>
    <row r="74" spans="1:11" s="157" customFormat="1" ht="13.5" customHeight="1" x14ac:dyDescent="0.2">
      <c r="A74" s="256">
        <v>83</v>
      </c>
      <c r="B74" s="257" t="s">
        <v>302</v>
      </c>
      <c r="C74" s="258"/>
      <c r="D74" s="259">
        <v>2.98811013767209</v>
      </c>
      <c r="E74" s="260">
        <v>1337</v>
      </c>
      <c r="F74" s="261">
        <v>1278</v>
      </c>
      <c r="G74" s="261">
        <v>1285</v>
      </c>
      <c r="H74" s="261">
        <v>1220</v>
      </c>
      <c r="I74" s="262">
        <v>1236</v>
      </c>
      <c r="J74" s="260">
        <v>101</v>
      </c>
      <c r="K74" s="263">
        <v>8.1715210355987047</v>
      </c>
    </row>
    <row r="75" spans="1:11" s="157" customFormat="1" ht="13.5" customHeight="1" x14ac:dyDescent="0.2">
      <c r="A75" s="256" t="s">
        <v>303</v>
      </c>
      <c r="B75" s="257" t="s">
        <v>304</v>
      </c>
      <c r="C75" s="258"/>
      <c r="D75" s="259">
        <v>1.790184158769891</v>
      </c>
      <c r="E75" s="260">
        <v>801</v>
      </c>
      <c r="F75" s="261">
        <v>750</v>
      </c>
      <c r="G75" s="261">
        <v>772</v>
      </c>
      <c r="H75" s="261">
        <v>729</v>
      </c>
      <c r="I75" s="262">
        <v>745</v>
      </c>
      <c r="J75" s="260">
        <v>56</v>
      </c>
      <c r="K75" s="263">
        <v>7.5167785234899327</v>
      </c>
    </row>
    <row r="76" spans="1:11" s="157" customFormat="1" ht="13.5" customHeight="1" x14ac:dyDescent="0.2">
      <c r="A76" s="256"/>
      <c r="B76" s="257" t="s">
        <v>305</v>
      </c>
      <c r="C76" s="258"/>
      <c r="D76" s="259">
        <v>1.0571249776506346</v>
      </c>
      <c r="E76" s="260">
        <v>473</v>
      </c>
      <c r="F76" s="261">
        <v>444</v>
      </c>
      <c r="G76" s="261">
        <v>459</v>
      </c>
      <c r="H76" s="261">
        <v>446</v>
      </c>
      <c r="I76" s="262">
        <v>465</v>
      </c>
      <c r="J76" s="260">
        <v>8</v>
      </c>
      <c r="K76" s="263">
        <v>1.7204301075268817</v>
      </c>
    </row>
    <row r="77" spans="1:11" s="157" customFormat="1" ht="13.5" customHeight="1" x14ac:dyDescent="0.2">
      <c r="A77" s="256">
        <v>84</v>
      </c>
      <c r="B77" s="257" t="s">
        <v>306</v>
      </c>
      <c r="C77" s="258"/>
      <c r="D77" s="259">
        <v>2.3444484176649385</v>
      </c>
      <c r="E77" s="260">
        <v>1049</v>
      </c>
      <c r="F77" s="261">
        <v>993</v>
      </c>
      <c r="G77" s="261">
        <v>1118</v>
      </c>
      <c r="H77" s="261">
        <v>1035</v>
      </c>
      <c r="I77" s="262">
        <v>1073</v>
      </c>
      <c r="J77" s="260">
        <v>-24</v>
      </c>
      <c r="K77" s="263">
        <v>-2.2367194780987885</v>
      </c>
    </row>
    <row r="78" spans="1:11" s="157" customFormat="1" ht="13.5" customHeight="1" x14ac:dyDescent="0.2">
      <c r="A78" s="256" t="s">
        <v>307</v>
      </c>
      <c r="B78" s="257" t="s">
        <v>308</v>
      </c>
      <c r="C78" s="258"/>
      <c r="D78" s="259">
        <v>0.3061863043089576</v>
      </c>
      <c r="E78" s="260">
        <v>137</v>
      </c>
      <c r="F78" s="261">
        <v>115</v>
      </c>
      <c r="G78" s="261">
        <v>116</v>
      </c>
      <c r="H78" s="261">
        <v>112</v>
      </c>
      <c r="I78" s="262">
        <v>106</v>
      </c>
      <c r="J78" s="260">
        <v>31</v>
      </c>
      <c r="K78" s="263">
        <v>29.245283018867923</v>
      </c>
    </row>
    <row r="79" spans="1:11" s="157" customFormat="1" ht="13.5" customHeight="1" x14ac:dyDescent="0.2">
      <c r="A79" s="256" t="s">
        <v>309</v>
      </c>
      <c r="B79" s="257" t="s">
        <v>310</v>
      </c>
      <c r="C79" s="258"/>
      <c r="D79" s="259">
        <v>5.3638476667262652E-2</v>
      </c>
      <c r="E79" s="552">
        <v>24</v>
      </c>
      <c r="F79" s="553">
        <v>24</v>
      </c>
      <c r="G79" s="553">
        <v>26</v>
      </c>
      <c r="H79" s="553">
        <v>27</v>
      </c>
      <c r="I79" s="554">
        <v>27</v>
      </c>
      <c r="J79" s="260">
        <v>-3</v>
      </c>
      <c r="K79" s="263">
        <v>-11.111111111111111</v>
      </c>
    </row>
    <row r="80" spans="1:11" s="296" customFormat="1" ht="13.5" customHeight="1" x14ac:dyDescent="0.2">
      <c r="A80" s="256" t="s">
        <v>311</v>
      </c>
      <c r="B80" s="257" t="s">
        <v>312</v>
      </c>
      <c r="C80" s="258"/>
      <c r="D80" s="259">
        <v>0.4894510995887717</v>
      </c>
      <c r="E80" s="260">
        <v>219</v>
      </c>
      <c r="F80" s="261">
        <v>147</v>
      </c>
      <c r="G80" s="261">
        <v>258</v>
      </c>
      <c r="H80" s="261">
        <v>200</v>
      </c>
      <c r="I80" s="262">
        <v>275</v>
      </c>
      <c r="J80" s="260">
        <v>-56</v>
      </c>
      <c r="K80" s="263">
        <v>-20.363636363636363</v>
      </c>
    </row>
    <row r="81" spans="1:11" s="296" customFormat="1" ht="13.5" customHeight="1" x14ac:dyDescent="0.2">
      <c r="A81" s="256">
        <v>91</v>
      </c>
      <c r="B81" s="257" t="s">
        <v>313</v>
      </c>
      <c r="C81" s="258"/>
      <c r="D81" s="259">
        <v>6.2578222778473094E-2</v>
      </c>
      <c r="E81" s="552">
        <v>28</v>
      </c>
      <c r="F81" s="553">
        <v>29</v>
      </c>
      <c r="G81" s="553">
        <v>29</v>
      </c>
      <c r="H81" s="553">
        <v>28</v>
      </c>
      <c r="I81" s="554">
        <v>30</v>
      </c>
      <c r="J81" s="260">
        <v>-2</v>
      </c>
      <c r="K81" s="263">
        <v>-6.666666666666667</v>
      </c>
    </row>
    <row r="82" spans="1:11" s="257" customFormat="1" ht="13.5" customHeight="1" x14ac:dyDescent="0.2">
      <c r="A82" s="256">
        <v>92</v>
      </c>
      <c r="B82" s="257" t="s">
        <v>314</v>
      </c>
      <c r="C82" s="258"/>
      <c r="D82" s="259">
        <v>0.46486679778294299</v>
      </c>
      <c r="E82" s="260">
        <v>208</v>
      </c>
      <c r="F82" s="261">
        <v>216</v>
      </c>
      <c r="G82" s="261">
        <v>214</v>
      </c>
      <c r="H82" s="261">
        <v>228</v>
      </c>
      <c r="I82" s="262">
        <v>211</v>
      </c>
      <c r="J82" s="260">
        <v>-3</v>
      </c>
      <c r="K82" s="263">
        <v>-1.4218009478672986</v>
      </c>
    </row>
    <row r="83" spans="1:11" s="257" customFormat="1" ht="13.5" customHeight="1" x14ac:dyDescent="0.2">
      <c r="A83" s="256">
        <v>93</v>
      </c>
      <c r="B83" s="257" t="s">
        <v>315</v>
      </c>
      <c r="C83" s="258"/>
      <c r="D83" s="259">
        <v>0.14750581083497227</v>
      </c>
      <c r="E83" s="552">
        <v>66</v>
      </c>
      <c r="F83" s="553">
        <v>63</v>
      </c>
      <c r="G83" s="553">
        <v>59</v>
      </c>
      <c r="H83" s="553">
        <v>59</v>
      </c>
      <c r="I83" s="554">
        <v>62</v>
      </c>
      <c r="J83" s="260">
        <v>4</v>
      </c>
      <c r="K83" s="263">
        <v>6.4516129032258061</v>
      </c>
    </row>
    <row r="84" spans="1:11" s="257" customFormat="1" ht="13.5" customHeight="1" x14ac:dyDescent="0.2">
      <c r="A84" s="256">
        <v>94</v>
      </c>
      <c r="B84" s="257" t="s">
        <v>316</v>
      </c>
      <c r="C84" s="258"/>
      <c r="D84" s="259">
        <v>0.51180046486679776</v>
      </c>
      <c r="E84" s="260">
        <v>229</v>
      </c>
      <c r="F84" s="261">
        <v>223</v>
      </c>
      <c r="G84" s="261">
        <v>212</v>
      </c>
      <c r="H84" s="261">
        <v>213</v>
      </c>
      <c r="I84" s="262">
        <v>225</v>
      </c>
      <c r="J84" s="260">
        <v>4</v>
      </c>
      <c r="K84" s="263">
        <v>1.7777777777777777</v>
      </c>
    </row>
    <row r="85" spans="1:11" s="257" customFormat="1" ht="13.5" customHeight="1" x14ac:dyDescent="0.2">
      <c r="A85" s="270" t="s">
        <v>317</v>
      </c>
      <c r="B85" s="271" t="s">
        <v>318</v>
      </c>
      <c r="C85" s="272"/>
      <c r="D85" s="273">
        <v>2.5075987841945291</v>
      </c>
      <c r="E85" s="274">
        <v>1122</v>
      </c>
      <c r="F85" s="275">
        <v>1132</v>
      </c>
      <c r="G85" s="275">
        <v>1169</v>
      </c>
      <c r="H85" s="275">
        <v>1160</v>
      </c>
      <c r="I85" s="276">
        <v>1154</v>
      </c>
      <c r="J85" s="274">
        <v>-32</v>
      </c>
      <c r="K85" s="551">
        <v>-2.7729636048526864</v>
      </c>
    </row>
    <row r="86" spans="1:11" ht="12.75" customHeight="1" x14ac:dyDescent="0.2">
      <c r="A86" s="113"/>
      <c r="B86" s="288"/>
      <c r="C86" s="288"/>
      <c r="D86" s="289"/>
      <c r="E86" s="289"/>
      <c r="F86" s="289"/>
      <c r="G86" s="289"/>
      <c r="H86" s="289"/>
      <c r="I86" s="289"/>
      <c r="J86" s="297"/>
      <c r="K86" s="114" t="s">
        <v>35</v>
      </c>
    </row>
    <row r="87" spans="1:11" ht="15.75" customHeight="1" x14ac:dyDescent="0.2">
      <c r="A87" s="291" t="s">
        <v>114</v>
      </c>
      <c r="B87" s="113"/>
      <c r="C87" s="113"/>
      <c r="D87" s="113"/>
      <c r="E87" s="113"/>
      <c r="F87" s="113"/>
      <c r="G87" s="113"/>
      <c r="H87" s="113"/>
      <c r="I87" s="113"/>
      <c r="J87" s="113"/>
      <c r="K87" s="113"/>
    </row>
    <row r="88" spans="1:11" ht="15.75" customHeight="1" x14ac:dyDescent="0.2">
      <c r="A88" s="277" t="s">
        <v>319</v>
      </c>
      <c r="B88" s="113"/>
      <c r="C88" s="113"/>
      <c r="D88" s="113"/>
      <c r="E88" s="113"/>
      <c r="F88" s="113"/>
      <c r="G88" s="113"/>
      <c r="H88" s="113"/>
      <c r="I88" s="113"/>
      <c r="J88" s="113"/>
      <c r="K88" s="113"/>
    </row>
    <row r="89" spans="1:11" ht="49.5" customHeight="1" x14ac:dyDescent="0.2">
      <c r="A89" s="116" t="s">
        <v>320</v>
      </c>
      <c r="B89" s="116"/>
      <c r="C89" s="116"/>
      <c r="D89" s="116"/>
      <c r="E89" s="116"/>
      <c r="F89" s="116"/>
      <c r="G89" s="116"/>
      <c r="H89" s="116"/>
      <c r="I89" s="116"/>
      <c r="J89" s="116"/>
      <c r="K89" s="116"/>
    </row>
    <row r="90" spans="1:11" ht="21"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86"/>
      <c r="B92" s="86"/>
      <c r="C92" s="86"/>
      <c r="D92" s="292"/>
      <c r="E92" s="293"/>
      <c r="F92" s="293"/>
      <c r="G92" s="293"/>
      <c r="H92" s="293"/>
      <c r="I92" s="293"/>
      <c r="J92" s="293"/>
      <c r="K92" s="294"/>
    </row>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sheetData>
  <mergeCells count="15">
    <mergeCell ref="H8:H9"/>
    <mergeCell ref="I8:I9"/>
    <mergeCell ref="A89:K89"/>
    <mergeCell ref="A90:K90"/>
    <mergeCell ref="A91:K91"/>
    <mergeCell ref="A3:K3"/>
    <mergeCell ref="A4:K4"/>
    <mergeCell ref="A5:E5"/>
    <mergeCell ref="A7:C10"/>
    <mergeCell ref="D7:D10"/>
    <mergeCell ref="E7:I7"/>
    <mergeCell ref="J7:K8"/>
    <mergeCell ref="E8:E9"/>
    <mergeCell ref="F8:F9"/>
    <mergeCell ref="G8:G9"/>
  </mergeCells>
  <printOptions horizontalCentered="1"/>
  <pageMargins left="0.70866141732283461" right="0.31496062992125984" top="0.74803149606299213" bottom="0.74803149606299213" header="0.31496062992125984" footer="0.31496062992125984"/>
  <pageSetup paperSize="9" scale="78" fitToHeight="0" orientation="portrait" r:id="rId1"/>
  <headerFooter alignWithMargins="0"/>
  <rowBreaks count="1" manualBreakCount="1">
    <brk id="57" max="1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43004-8BD6-4610-8B99-896071BCA64C}">
  <sheetPr codeName="Tabelle17">
    <pageSetUpPr fitToPage="1"/>
  </sheetPr>
  <dimension ref="A1:Q200"/>
  <sheetViews>
    <sheetView showGridLines="0" zoomScaleNormal="100" workbookViewId="0"/>
  </sheetViews>
  <sheetFormatPr baseColWidth="10" defaultColWidth="8.85546875" defaultRowHeight="15.95" customHeight="1" x14ac:dyDescent="0.2"/>
  <cols>
    <col min="1" max="1" width="4.140625" style="53" customWidth="1"/>
    <col min="2" max="2" width="3.5703125" style="87" customWidth="1"/>
    <col min="3" max="3" width="3.7109375" style="53" customWidth="1"/>
    <col min="4" max="4" width="6.42578125" style="87" customWidth="1"/>
    <col min="5" max="5" width="17.7109375" style="87" customWidth="1"/>
    <col min="6" max="11" width="9.7109375" style="120" customWidth="1"/>
    <col min="12" max="12" width="8.7109375" style="121" customWidth="1"/>
    <col min="13" max="13" width="9.7109375" style="53" customWidth="1"/>
    <col min="14" max="16384" width="8.85546875" style="53"/>
  </cols>
  <sheetData>
    <row r="1" spans="1:17" customFormat="1" ht="36.75" customHeight="1" x14ac:dyDescent="0.2">
      <c r="A1" s="298"/>
      <c r="B1" s="299"/>
      <c r="C1" s="299"/>
      <c r="D1" s="300"/>
      <c r="E1" s="300"/>
      <c r="F1" s="300"/>
      <c r="G1" s="300"/>
      <c r="H1" s="300"/>
      <c r="I1" s="299"/>
      <c r="J1" s="299"/>
      <c r="K1" s="301"/>
      <c r="L1" s="34" t="s">
        <v>38</v>
      </c>
    </row>
    <row r="2" spans="1:17" customFormat="1" ht="11.25" customHeight="1" x14ac:dyDescent="0.2">
      <c r="A2" s="35"/>
      <c r="B2" s="36"/>
      <c r="C2" s="36"/>
      <c r="D2" s="36"/>
      <c r="E2" s="36"/>
      <c r="F2" s="36"/>
      <c r="G2" s="36"/>
      <c r="H2" s="36"/>
      <c r="I2" s="36"/>
      <c r="J2" s="36"/>
    </row>
    <row r="3" spans="1:17" s="39" customFormat="1" ht="24.95" customHeight="1" x14ac:dyDescent="0.2">
      <c r="A3" s="37" t="s">
        <v>334</v>
      </c>
      <c r="B3" s="37"/>
      <c r="C3" s="37"/>
      <c r="D3" s="37"/>
      <c r="E3" s="37"/>
      <c r="F3" s="37"/>
      <c r="G3" s="37"/>
      <c r="H3" s="37"/>
      <c r="I3" s="37"/>
      <c r="J3" s="37"/>
      <c r="K3" s="37"/>
      <c r="L3" s="37"/>
    </row>
    <row r="4" spans="1:17" s="39" customFormat="1" ht="12" customHeight="1" x14ac:dyDescent="0.2">
      <c r="A4" s="53" t="s">
        <v>84</v>
      </c>
      <c r="B4" s="53"/>
      <c r="C4" s="53"/>
      <c r="D4" s="53"/>
      <c r="E4" s="53"/>
      <c r="F4" s="53"/>
      <c r="G4" s="53"/>
      <c r="H4" s="53"/>
      <c r="I4" s="53"/>
      <c r="J4" s="53"/>
      <c r="K4" s="53"/>
      <c r="L4" s="53"/>
    </row>
    <row r="5" spans="1:17" s="39" customFormat="1" ht="12" customHeight="1" x14ac:dyDescent="0.2">
      <c r="A5" s="302" t="s">
        <v>335</v>
      </c>
      <c r="B5" s="302"/>
      <c r="C5" s="302"/>
      <c r="D5" s="302"/>
      <c r="E5" s="77"/>
      <c r="F5" s="77"/>
      <c r="G5" s="77"/>
      <c r="H5" s="77"/>
      <c r="I5" s="77"/>
      <c r="J5" s="77"/>
      <c r="K5" s="77"/>
      <c r="L5" s="77"/>
    </row>
    <row r="6" spans="1:17" s="39" customFormat="1" ht="11.25" customHeight="1" x14ac:dyDescent="0.2">
      <c r="A6" s="86"/>
      <c r="B6" s="86"/>
      <c r="C6" s="86"/>
      <c r="D6" s="86"/>
      <c r="E6" s="77"/>
      <c r="F6" s="77"/>
      <c r="G6" s="77"/>
      <c r="H6" s="77"/>
      <c r="I6" s="77"/>
      <c r="J6" s="77"/>
      <c r="K6" s="77"/>
      <c r="L6" s="77"/>
    </row>
    <row r="7" spans="1:17" customFormat="1" ht="12" customHeight="1" x14ac:dyDescent="0.2">
      <c r="A7" s="303" t="s">
        <v>336</v>
      </c>
      <c r="B7" s="303"/>
      <c r="C7" s="303"/>
      <c r="D7" s="303"/>
      <c r="E7" s="303"/>
      <c r="F7" s="304" t="s">
        <v>96</v>
      </c>
      <c r="G7" s="305"/>
      <c r="H7" s="305"/>
      <c r="I7" s="305"/>
      <c r="J7" s="305"/>
      <c r="K7" s="305"/>
      <c r="L7" s="306"/>
      <c r="M7" s="53"/>
      <c r="N7" s="53"/>
      <c r="O7" s="53"/>
      <c r="P7" s="53"/>
      <c r="Q7" s="53"/>
    </row>
    <row r="8" spans="1:17" ht="42" customHeight="1" x14ac:dyDescent="0.2">
      <c r="A8" s="303"/>
      <c r="B8" s="303"/>
      <c r="C8" s="303"/>
      <c r="D8" s="303"/>
      <c r="E8" s="303"/>
      <c r="F8" s="307" t="s">
        <v>335</v>
      </c>
      <c r="G8" s="307" t="s">
        <v>337</v>
      </c>
      <c r="H8" s="307" t="s">
        <v>338</v>
      </c>
      <c r="I8" s="307" t="s">
        <v>339</v>
      </c>
      <c r="J8" s="307" t="s">
        <v>340</v>
      </c>
      <c r="K8" s="308" t="s">
        <v>341</v>
      </c>
      <c r="L8" s="309"/>
    </row>
    <row r="9" spans="1:17" ht="12" customHeight="1" x14ac:dyDescent="0.2">
      <c r="A9" s="303"/>
      <c r="B9" s="303"/>
      <c r="C9" s="303"/>
      <c r="D9" s="303"/>
      <c r="E9" s="303"/>
      <c r="F9" s="310"/>
      <c r="G9" s="310"/>
      <c r="H9" s="310"/>
      <c r="I9" s="310"/>
      <c r="J9" s="310"/>
      <c r="K9" s="311" t="s">
        <v>94</v>
      </c>
      <c r="L9" s="312" t="s">
        <v>342</v>
      </c>
    </row>
    <row r="10" spans="1:17" ht="12" customHeight="1" x14ac:dyDescent="0.2">
      <c r="A10" s="313"/>
      <c r="B10" s="313"/>
      <c r="C10" s="313"/>
      <c r="D10" s="313"/>
      <c r="E10" s="314"/>
      <c r="F10" s="315">
        <v>1</v>
      </c>
      <c r="G10" s="316">
        <v>2</v>
      </c>
      <c r="H10" s="316">
        <v>3</v>
      </c>
      <c r="I10" s="316">
        <v>4</v>
      </c>
      <c r="J10" s="316">
        <v>5</v>
      </c>
      <c r="K10" s="316">
        <v>6</v>
      </c>
      <c r="L10" s="316">
        <v>7</v>
      </c>
      <c r="M10" s="67"/>
    </row>
    <row r="11" spans="1:17" ht="27.75" customHeight="1" x14ac:dyDescent="0.2">
      <c r="A11" s="317" t="s">
        <v>343</v>
      </c>
      <c r="B11" s="318"/>
      <c r="C11" s="318"/>
      <c r="D11" s="318"/>
      <c r="E11" s="319"/>
      <c r="F11" s="320"/>
      <c r="G11" s="320"/>
      <c r="H11" s="320"/>
      <c r="I11" s="320"/>
      <c r="J11" s="321"/>
      <c r="K11" s="320"/>
      <c r="L11" s="321"/>
    </row>
    <row r="12" spans="1:17" ht="15.75" customHeight="1" x14ac:dyDescent="0.2">
      <c r="A12" s="322" t="s">
        <v>96</v>
      </c>
      <c r="B12" s="323"/>
      <c r="C12" s="324"/>
      <c r="D12" s="324"/>
      <c r="E12" s="325"/>
      <c r="F12" s="79">
        <v>10273</v>
      </c>
      <c r="G12" s="79">
        <v>15581</v>
      </c>
      <c r="H12" s="79">
        <v>9356</v>
      </c>
      <c r="I12" s="79">
        <v>11519</v>
      </c>
      <c r="J12" s="537">
        <v>10287</v>
      </c>
      <c r="K12" s="538">
        <v>-14</v>
      </c>
      <c r="L12" s="326">
        <v>-0.13609409934869252</v>
      </c>
    </row>
    <row r="13" spans="1:17" ht="15" customHeight="1" x14ac:dyDescent="0.2">
      <c r="A13" s="327" t="s">
        <v>344</v>
      </c>
      <c r="B13" s="86" t="s">
        <v>345</v>
      </c>
      <c r="C13" s="324"/>
      <c r="D13" s="324"/>
      <c r="E13" s="325"/>
      <c r="F13" s="79">
        <v>5592</v>
      </c>
      <c r="G13" s="79">
        <v>8388</v>
      </c>
      <c r="H13" s="79">
        <v>5189</v>
      </c>
      <c r="I13" s="79">
        <v>6320</v>
      </c>
      <c r="J13" s="537">
        <v>5370</v>
      </c>
      <c r="K13" s="538">
        <v>222</v>
      </c>
      <c r="L13" s="326">
        <v>4.1340782122905031</v>
      </c>
    </row>
    <row r="14" spans="1:17" ht="22.5" customHeight="1" x14ac:dyDescent="0.2">
      <c r="A14" s="327"/>
      <c r="B14" s="86" t="s">
        <v>346</v>
      </c>
      <c r="C14" s="324"/>
      <c r="D14" s="324"/>
      <c r="E14" s="325"/>
      <c r="F14" s="79">
        <v>4681</v>
      </c>
      <c r="G14" s="79">
        <v>7193</v>
      </c>
      <c r="H14" s="79">
        <v>4167</v>
      </c>
      <c r="I14" s="79">
        <v>5199</v>
      </c>
      <c r="J14" s="537">
        <v>4917</v>
      </c>
      <c r="K14" s="538">
        <v>-236</v>
      </c>
      <c r="L14" s="326">
        <v>-4.7996745983323166</v>
      </c>
    </row>
    <row r="15" spans="1:17" ht="15" customHeight="1" x14ac:dyDescent="0.2">
      <c r="A15" s="327" t="s">
        <v>347</v>
      </c>
      <c r="B15" s="86" t="s">
        <v>100</v>
      </c>
      <c r="C15" s="324"/>
      <c r="D15" s="324"/>
      <c r="E15" s="325"/>
      <c r="F15" s="79">
        <v>3024</v>
      </c>
      <c r="G15" s="79">
        <v>7496</v>
      </c>
      <c r="H15" s="79">
        <v>2137</v>
      </c>
      <c r="I15" s="79">
        <v>2806</v>
      </c>
      <c r="J15" s="537">
        <v>2997</v>
      </c>
      <c r="K15" s="538">
        <v>27</v>
      </c>
      <c r="L15" s="326">
        <v>0.90090090090090091</v>
      </c>
    </row>
    <row r="16" spans="1:17" ht="15" customHeight="1" x14ac:dyDescent="0.2">
      <c r="A16" s="327"/>
      <c r="B16" s="86" t="s">
        <v>101</v>
      </c>
      <c r="C16" s="324"/>
      <c r="D16" s="324"/>
      <c r="E16" s="325"/>
      <c r="F16" s="79">
        <v>6190</v>
      </c>
      <c r="G16" s="79">
        <v>6963</v>
      </c>
      <c r="H16" s="79">
        <v>6180</v>
      </c>
      <c r="I16" s="79">
        <v>7338</v>
      </c>
      <c r="J16" s="537">
        <v>6312</v>
      </c>
      <c r="K16" s="538">
        <v>-122</v>
      </c>
      <c r="L16" s="326">
        <v>-1.9328263624841571</v>
      </c>
    </row>
    <row r="17" spans="1:12" ht="15" customHeight="1" x14ac:dyDescent="0.2">
      <c r="A17" s="327"/>
      <c r="B17" s="86" t="s">
        <v>102</v>
      </c>
      <c r="C17" s="324"/>
      <c r="D17" s="324"/>
      <c r="E17" s="325"/>
      <c r="F17" s="79">
        <v>921</v>
      </c>
      <c r="G17" s="79">
        <v>969</v>
      </c>
      <c r="H17" s="79">
        <v>907</v>
      </c>
      <c r="I17" s="79">
        <v>1194</v>
      </c>
      <c r="J17" s="537">
        <v>818</v>
      </c>
      <c r="K17" s="538">
        <v>103</v>
      </c>
      <c r="L17" s="326">
        <v>12.591687041564793</v>
      </c>
    </row>
    <row r="18" spans="1:12" ht="15" customHeight="1" x14ac:dyDescent="0.2">
      <c r="A18" s="327"/>
      <c r="B18" s="86" t="s">
        <v>103</v>
      </c>
      <c r="C18" s="324"/>
      <c r="D18" s="324"/>
      <c r="E18" s="325"/>
      <c r="F18" s="79">
        <v>138</v>
      </c>
      <c r="G18" s="79">
        <v>153</v>
      </c>
      <c r="H18" s="79">
        <v>132</v>
      </c>
      <c r="I18" s="79">
        <v>181</v>
      </c>
      <c r="J18" s="537">
        <v>160</v>
      </c>
      <c r="K18" s="538">
        <v>-22</v>
      </c>
      <c r="L18" s="326">
        <v>-13.75</v>
      </c>
    </row>
    <row r="19" spans="1:12" ht="15" customHeight="1" x14ac:dyDescent="0.2">
      <c r="A19" s="83" t="s">
        <v>105</v>
      </c>
      <c r="B19" s="84" t="s">
        <v>175</v>
      </c>
      <c r="C19" s="324"/>
      <c r="D19" s="324"/>
      <c r="E19" s="325"/>
      <c r="F19" s="79">
        <v>7008</v>
      </c>
      <c r="G19" s="79">
        <v>11943</v>
      </c>
      <c r="H19" s="79">
        <v>6275</v>
      </c>
      <c r="I19" s="79">
        <v>7904</v>
      </c>
      <c r="J19" s="537">
        <v>7009</v>
      </c>
      <c r="K19" s="538">
        <v>-1</v>
      </c>
      <c r="L19" s="326">
        <v>-1.4267370523612499E-2</v>
      </c>
    </row>
    <row r="20" spans="1:12" ht="15" customHeight="1" x14ac:dyDescent="0.2">
      <c r="A20" s="83"/>
      <c r="B20" s="84" t="s">
        <v>176</v>
      </c>
      <c r="C20" s="324"/>
      <c r="D20" s="324"/>
      <c r="E20" s="325"/>
      <c r="F20" s="79">
        <v>3265</v>
      </c>
      <c r="G20" s="79">
        <v>3638</v>
      </c>
      <c r="H20" s="79">
        <v>3081</v>
      </c>
      <c r="I20" s="79">
        <v>3615</v>
      </c>
      <c r="J20" s="537">
        <v>3278</v>
      </c>
      <c r="K20" s="538">
        <v>-13</v>
      </c>
      <c r="L20" s="326">
        <v>-0.39658328248932273</v>
      </c>
    </row>
    <row r="21" spans="1:12" ht="15" customHeight="1" x14ac:dyDescent="0.2">
      <c r="A21" s="83" t="s">
        <v>105</v>
      </c>
      <c r="B21" s="84" t="s">
        <v>108</v>
      </c>
      <c r="C21" s="324"/>
      <c r="D21" s="324"/>
      <c r="E21" s="325"/>
      <c r="F21" s="79">
        <v>7254</v>
      </c>
      <c r="G21" s="79">
        <v>11654</v>
      </c>
      <c r="H21" s="79">
        <v>6193</v>
      </c>
      <c r="I21" s="79">
        <v>8136</v>
      </c>
      <c r="J21" s="537">
        <v>7301</v>
      </c>
      <c r="K21" s="538">
        <v>-47</v>
      </c>
      <c r="L21" s="326">
        <v>-0.64374743185864947</v>
      </c>
    </row>
    <row r="22" spans="1:12" ht="15" customHeight="1" x14ac:dyDescent="0.2">
      <c r="A22" s="83"/>
      <c r="B22" s="84" t="s">
        <v>109</v>
      </c>
      <c r="C22" s="324"/>
      <c r="D22" s="324"/>
      <c r="E22" s="325"/>
      <c r="F22" s="79">
        <v>3019</v>
      </c>
      <c r="G22" s="79">
        <v>3927</v>
      </c>
      <c r="H22" s="79">
        <v>3163</v>
      </c>
      <c r="I22" s="79">
        <v>3383</v>
      </c>
      <c r="J22" s="537">
        <v>2986</v>
      </c>
      <c r="K22" s="538">
        <v>33</v>
      </c>
      <c r="L22" s="326">
        <v>1.1051574012056262</v>
      </c>
    </row>
    <row r="23" spans="1:12" ht="15" customHeight="1" x14ac:dyDescent="0.2">
      <c r="A23" s="328" t="s">
        <v>347</v>
      </c>
      <c r="B23" s="329" t="s">
        <v>188</v>
      </c>
      <c r="C23" s="330"/>
      <c r="D23" s="330"/>
      <c r="E23" s="331"/>
      <c r="F23" s="539">
        <v>729</v>
      </c>
      <c r="G23" s="539">
        <v>3031</v>
      </c>
      <c r="H23" s="539">
        <v>210</v>
      </c>
      <c r="I23" s="539">
        <v>341</v>
      </c>
      <c r="J23" s="540">
        <v>665</v>
      </c>
      <c r="K23" s="541">
        <v>64</v>
      </c>
      <c r="L23" s="332">
        <v>9.6240601503759393</v>
      </c>
    </row>
    <row r="24" spans="1:12" ht="15" customHeight="1" x14ac:dyDescent="0.2">
      <c r="A24" s="333" t="s">
        <v>348</v>
      </c>
      <c r="B24" s="334"/>
      <c r="C24" s="334"/>
      <c r="D24" s="334"/>
      <c r="E24" s="335"/>
      <c r="F24" s="336"/>
      <c r="G24" s="336"/>
      <c r="H24" s="336"/>
      <c r="I24" s="336"/>
      <c r="J24" s="336"/>
      <c r="K24" s="337"/>
      <c r="L24" s="338"/>
    </row>
    <row r="25" spans="1:12" ht="15" customHeight="1" x14ac:dyDescent="0.2">
      <c r="A25" s="339" t="s">
        <v>96</v>
      </c>
      <c r="B25" s="340"/>
      <c r="C25" s="341"/>
      <c r="D25" s="341"/>
      <c r="E25" s="342"/>
      <c r="F25" s="542">
        <v>33.700000000000003</v>
      </c>
      <c r="G25" s="542">
        <v>37</v>
      </c>
      <c r="H25" s="542">
        <v>31.4</v>
      </c>
      <c r="I25" s="542">
        <v>31</v>
      </c>
      <c r="J25" s="542">
        <v>30.2</v>
      </c>
      <c r="K25" s="543" t="s">
        <v>349</v>
      </c>
      <c r="L25" s="344">
        <v>3.5000000000000036</v>
      </c>
    </row>
    <row r="26" spans="1:12" ht="15" customHeight="1" x14ac:dyDescent="0.2">
      <c r="A26" s="345" t="s">
        <v>97</v>
      </c>
      <c r="B26" s="346" t="s">
        <v>345</v>
      </c>
      <c r="C26" s="341"/>
      <c r="D26" s="341"/>
      <c r="E26" s="342"/>
      <c r="F26" s="542">
        <v>32.6</v>
      </c>
      <c r="G26" s="542">
        <v>36.799999999999997</v>
      </c>
      <c r="H26" s="542">
        <v>31.2</v>
      </c>
      <c r="I26" s="542">
        <v>31.4</v>
      </c>
      <c r="J26" s="344">
        <v>30.1</v>
      </c>
      <c r="K26" s="543" t="s">
        <v>349</v>
      </c>
      <c r="L26" s="344">
        <v>2.5</v>
      </c>
    </row>
    <row r="27" spans="1:12" ht="15" customHeight="1" x14ac:dyDescent="0.2">
      <c r="A27" s="345"/>
      <c r="B27" s="346" t="s">
        <v>346</v>
      </c>
      <c r="C27" s="341"/>
      <c r="D27" s="341"/>
      <c r="E27" s="342"/>
      <c r="F27" s="542">
        <v>35</v>
      </c>
      <c r="G27" s="542">
        <v>37.200000000000003</v>
      </c>
      <c r="H27" s="542">
        <v>31.5</v>
      </c>
      <c r="I27" s="542">
        <v>30.3</v>
      </c>
      <c r="J27" s="542">
        <v>30.3</v>
      </c>
      <c r="K27" s="543" t="s">
        <v>349</v>
      </c>
      <c r="L27" s="344">
        <v>4.6999999999999993</v>
      </c>
    </row>
    <row r="28" spans="1:12" ht="15" customHeight="1" x14ac:dyDescent="0.2">
      <c r="A28" s="345" t="s">
        <v>105</v>
      </c>
      <c r="B28" s="346" t="s">
        <v>100</v>
      </c>
      <c r="C28" s="341"/>
      <c r="D28" s="341"/>
      <c r="E28" s="342"/>
      <c r="F28" s="542">
        <v>46.4</v>
      </c>
      <c r="G28" s="542">
        <v>51.7</v>
      </c>
      <c r="H28" s="542">
        <v>47.7</v>
      </c>
      <c r="I28" s="542">
        <v>42.7</v>
      </c>
      <c r="J28" s="542">
        <v>43.2</v>
      </c>
      <c r="K28" s="543" t="s">
        <v>349</v>
      </c>
      <c r="L28" s="344">
        <v>3.1999999999999957</v>
      </c>
    </row>
    <row r="29" spans="1:12" ht="11.25" x14ac:dyDescent="0.2">
      <c r="A29" s="345"/>
      <c r="B29" s="346" t="s">
        <v>101</v>
      </c>
      <c r="C29" s="341"/>
      <c r="D29" s="341"/>
      <c r="E29" s="342"/>
      <c r="F29" s="542">
        <v>30.4</v>
      </c>
      <c r="G29" s="542">
        <v>30.4</v>
      </c>
      <c r="H29" s="542">
        <v>27.9</v>
      </c>
      <c r="I29" s="542">
        <v>28.1</v>
      </c>
      <c r="J29" s="344">
        <v>26.6</v>
      </c>
      <c r="K29" s="543" t="s">
        <v>349</v>
      </c>
      <c r="L29" s="344">
        <v>3.7999999999999972</v>
      </c>
    </row>
    <row r="30" spans="1:12" ht="15" customHeight="1" x14ac:dyDescent="0.2">
      <c r="A30" s="345"/>
      <c r="B30" s="346" t="s">
        <v>102</v>
      </c>
      <c r="C30" s="341"/>
      <c r="D30" s="341"/>
      <c r="E30" s="342"/>
      <c r="F30" s="542">
        <v>24.9</v>
      </c>
      <c r="G30" s="542">
        <v>26.2</v>
      </c>
      <c r="H30" s="542">
        <v>20.8</v>
      </c>
      <c r="I30" s="542">
        <v>23</v>
      </c>
      <c r="J30" s="542">
        <v>21.9</v>
      </c>
      <c r="K30" s="543" t="s">
        <v>349</v>
      </c>
      <c r="L30" s="344">
        <v>3</v>
      </c>
    </row>
    <row r="31" spans="1:12" ht="15" customHeight="1" x14ac:dyDescent="0.2">
      <c r="A31" s="345"/>
      <c r="B31" s="346" t="s">
        <v>103</v>
      </c>
      <c r="C31" s="341"/>
      <c r="D31" s="341"/>
      <c r="E31" s="342"/>
      <c r="F31" s="542">
        <v>51.4</v>
      </c>
      <c r="G31" s="542">
        <v>49</v>
      </c>
      <c r="H31" s="542">
        <v>33.299999999999997</v>
      </c>
      <c r="I31" s="542">
        <v>43.6</v>
      </c>
      <c r="J31" s="542">
        <v>45</v>
      </c>
      <c r="K31" s="543" t="s">
        <v>349</v>
      </c>
      <c r="L31" s="344">
        <v>6.3999999999999986</v>
      </c>
    </row>
    <row r="32" spans="1:12" ht="15" customHeight="1" x14ac:dyDescent="0.2">
      <c r="A32" s="347" t="s">
        <v>105</v>
      </c>
      <c r="B32" s="348" t="s">
        <v>175</v>
      </c>
      <c r="C32" s="341"/>
      <c r="D32" s="341"/>
      <c r="E32" s="342"/>
      <c r="F32" s="542">
        <v>30.4</v>
      </c>
      <c r="G32" s="542">
        <v>36.200000000000003</v>
      </c>
      <c r="H32" s="542">
        <v>29.7</v>
      </c>
      <c r="I32" s="542">
        <v>29.4</v>
      </c>
      <c r="J32" s="344">
        <v>27.3</v>
      </c>
      <c r="K32" s="543" t="s">
        <v>349</v>
      </c>
      <c r="L32" s="344">
        <v>3.0999999999999979</v>
      </c>
    </row>
    <row r="33" spans="1:12" ht="15" customHeight="1" x14ac:dyDescent="0.2">
      <c r="A33" s="347"/>
      <c r="B33" s="348" t="s">
        <v>176</v>
      </c>
      <c r="C33" s="341"/>
      <c r="D33" s="341"/>
      <c r="E33" s="342"/>
      <c r="F33" s="542">
        <v>39.6</v>
      </c>
      <c r="G33" s="542">
        <v>38.700000000000003</v>
      </c>
      <c r="H33" s="542">
        <v>34.6</v>
      </c>
      <c r="I33" s="542">
        <v>34.1</v>
      </c>
      <c r="J33" s="542">
        <v>35.4</v>
      </c>
      <c r="K33" s="543" t="s">
        <v>349</v>
      </c>
      <c r="L33" s="344">
        <v>4.2000000000000028</v>
      </c>
    </row>
    <row r="34" spans="1:12" s="349" customFormat="1" ht="15" customHeight="1" x14ac:dyDescent="0.2">
      <c r="A34" s="347" t="s">
        <v>105</v>
      </c>
      <c r="B34" s="348" t="s">
        <v>108</v>
      </c>
      <c r="C34" s="341"/>
      <c r="D34" s="341"/>
      <c r="E34" s="342"/>
      <c r="F34" s="542">
        <v>29.7</v>
      </c>
      <c r="G34" s="542">
        <v>34.799999999999997</v>
      </c>
      <c r="H34" s="542">
        <v>27.8</v>
      </c>
      <c r="I34" s="542">
        <v>27.3</v>
      </c>
      <c r="J34" s="542">
        <v>27.1</v>
      </c>
      <c r="K34" s="543" t="s">
        <v>349</v>
      </c>
      <c r="L34" s="344">
        <v>2.5999999999999979</v>
      </c>
    </row>
    <row r="35" spans="1:12" s="349" customFormat="1" ht="11.25" x14ac:dyDescent="0.2">
      <c r="A35" s="350"/>
      <c r="B35" s="351" t="s">
        <v>109</v>
      </c>
      <c r="C35" s="352"/>
      <c r="D35" s="352"/>
      <c r="E35" s="353"/>
      <c r="F35" s="544">
        <v>43.1</v>
      </c>
      <c r="G35" s="544">
        <v>42.5</v>
      </c>
      <c r="H35" s="544">
        <v>38.5</v>
      </c>
      <c r="I35" s="544">
        <v>39.700000000000003</v>
      </c>
      <c r="J35" s="545">
        <v>37.6</v>
      </c>
      <c r="K35" s="546" t="s">
        <v>349</v>
      </c>
      <c r="L35" s="354">
        <v>5.5</v>
      </c>
    </row>
    <row r="36" spans="1:12" s="349" customFormat="1" ht="15.95" customHeight="1" x14ac:dyDescent="0.2">
      <c r="A36" s="355" t="s">
        <v>350</v>
      </c>
      <c r="B36" s="356"/>
      <c r="C36" s="357"/>
      <c r="D36" s="356"/>
      <c r="E36" s="358"/>
      <c r="F36" s="547">
        <v>9079</v>
      </c>
      <c r="G36" s="547">
        <v>11172</v>
      </c>
      <c r="H36" s="547">
        <v>9016</v>
      </c>
      <c r="I36" s="547">
        <v>10985</v>
      </c>
      <c r="J36" s="547">
        <v>9185</v>
      </c>
      <c r="K36" s="343">
        <v>-106</v>
      </c>
      <c r="L36" s="359">
        <v>-1.1540555253130103</v>
      </c>
    </row>
    <row r="37" spans="1:12" s="349" customFormat="1" ht="15.95" customHeight="1" x14ac:dyDescent="0.2">
      <c r="A37" s="360"/>
      <c r="B37" s="361" t="s">
        <v>105</v>
      </c>
      <c r="C37" s="361" t="s">
        <v>351</v>
      </c>
      <c r="D37" s="361"/>
      <c r="E37" s="362"/>
      <c r="F37" s="547">
        <v>3057</v>
      </c>
      <c r="G37" s="547">
        <v>4132</v>
      </c>
      <c r="H37" s="547">
        <v>2829</v>
      </c>
      <c r="I37" s="547">
        <v>3400</v>
      </c>
      <c r="J37" s="547">
        <v>2772</v>
      </c>
      <c r="K37" s="343">
        <v>285</v>
      </c>
      <c r="L37" s="359">
        <v>10.281385281385282</v>
      </c>
    </row>
    <row r="38" spans="1:12" s="349" customFormat="1" ht="15.95" customHeight="1" x14ac:dyDescent="0.2">
      <c r="A38" s="360"/>
      <c r="B38" s="348" t="s">
        <v>97</v>
      </c>
      <c r="C38" s="348" t="s">
        <v>98</v>
      </c>
      <c r="D38" s="363"/>
      <c r="E38" s="362"/>
      <c r="F38" s="547">
        <v>5071</v>
      </c>
      <c r="G38" s="547">
        <v>6092</v>
      </c>
      <c r="H38" s="547">
        <v>5063</v>
      </c>
      <c r="I38" s="547">
        <v>6072</v>
      </c>
      <c r="J38" s="548">
        <v>4885</v>
      </c>
      <c r="K38" s="343">
        <v>186</v>
      </c>
      <c r="L38" s="359">
        <v>3.8075742067553735</v>
      </c>
    </row>
    <row r="39" spans="1:12" s="349" customFormat="1" ht="15.95" customHeight="1" x14ac:dyDescent="0.2">
      <c r="A39" s="360"/>
      <c r="B39" s="363"/>
      <c r="C39" s="361" t="s">
        <v>352</v>
      </c>
      <c r="D39" s="363"/>
      <c r="E39" s="362"/>
      <c r="F39" s="547">
        <v>1655</v>
      </c>
      <c r="G39" s="547">
        <v>2240</v>
      </c>
      <c r="H39" s="547">
        <v>1582</v>
      </c>
      <c r="I39" s="547">
        <v>1909</v>
      </c>
      <c r="J39" s="547">
        <v>1470</v>
      </c>
      <c r="K39" s="343">
        <v>185</v>
      </c>
      <c r="L39" s="359">
        <v>12.585034013605442</v>
      </c>
    </row>
    <row r="40" spans="1:12" s="349" customFormat="1" ht="15.95" customHeight="1" x14ac:dyDescent="0.2">
      <c r="A40" s="360"/>
      <c r="B40" s="348"/>
      <c r="C40" s="348" t="s">
        <v>99</v>
      </c>
      <c r="D40" s="363"/>
      <c r="E40" s="362"/>
      <c r="F40" s="547">
        <v>4008</v>
      </c>
      <c r="G40" s="547">
        <v>5080</v>
      </c>
      <c r="H40" s="547">
        <v>3953</v>
      </c>
      <c r="I40" s="547">
        <v>4913</v>
      </c>
      <c r="J40" s="547">
        <v>4300</v>
      </c>
      <c r="K40" s="343">
        <v>-292</v>
      </c>
      <c r="L40" s="359">
        <v>-6.7906976744186043</v>
      </c>
    </row>
    <row r="41" spans="1:12" s="349" customFormat="1" ht="24" customHeight="1" x14ac:dyDescent="0.2">
      <c r="A41" s="360"/>
      <c r="B41" s="363"/>
      <c r="C41" s="361" t="s">
        <v>352</v>
      </c>
      <c r="D41" s="363"/>
      <c r="E41" s="362"/>
      <c r="F41" s="547">
        <v>1402</v>
      </c>
      <c r="G41" s="547">
        <v>1892</v>
      </c>
      <c r="H41" s="547">
        <v>1247</v>
      </c>
      <c r="I41" s="547">
        <v>1491</v>
      </c>
      <c r="J41" s="548">
        <v>1302</v>
      </c>
      <c r="K41" s="343">
        <v>100</v>
      </c>
      <c r="L41" s="359">
        <v>7.6804915514592933</v>
      </c>
    </row>
    <row r="42" spans="1:12" ht="15" customHeight="1" x14ac:dyDescent="0.2">
      <c r="A42" s="360"/>
      <c r="B42" s="348" t="s">
        <v>105</v>
      </c>
      <c r="C42" s="348" t="s">
        <v>353</v>
      </c>
      <c r="D42" s="363"/>
      <c r="E42" s="362"/>
      <c r="F42" s="547">
        <v>1993</v>
      </c>
      <c r="G42" s="547">
        <v>3505</v>
      </c>
      <c r="H42" s="547">
        <v>1881</v>
      </c>
      <c r="I42" s="547">
        <v>2387</v>
      </c>
      <c r="J42" s="547">
        <v>2042</v>
      </c>
      <c r="K42" s="343">
        <v>-49</v>
      </c>
      <c r="L42" s="359">
        <v>-2.3996082272282075</v>
      </c>
    </row>
    <row r="43" spans="1:12" ht="15" customHeight="1" x14ac:dyDescent="0.2">
      <c r="A43" s="360"/>
      <c r="B43" s="363"/>
      <c r="C43" s="361" t="s">
        <v>352</v>
      </c>
      <c r="D43" s="363"/>
      <c r="E43" s="362"/>
      <c r="F43" s="547">
        <v>925</v>
      </c>
      <c r="G43" s="547">
        <v>1811</v>
      </c>
      <c r="H43" s="547">
        <v>898</v>
      </c>
      <c r="I43" s="547">
        <v>1020</v>
      </c>
      <c r="J43" s="547">
        <v>882</v>
      </c>
      <c r="K43" s="343">
        <v>43</v>
      </c>
      <c r="L43" s="359">
        <v>4.8752834467120181</v>
      </c>
    </row>
    <row r="44" spans="1:12" ht="15" customHeight="1" x14ac:dyDescent="0.2">
      <c r="A44" s="360"/>
      <c r="B44" s="348"/>
      <c r="C44" s="346" t="s">
        <v>101</v>
      </c>
      <c r="D44" s="363"/>
      <c r="E44" s="362"/>
      <c r="F44" s="547">
        <v>6029</v>
      </c>
      <c r="G44" s="547">
        <v>6548</v>
      </c>
      <c r="H44" s="547">
        <v>6099</v>
      </c>
      <c r="I44" s="547">
        <v>7224</v>
      </c>
      <c r="J44" s="548">
        <v>6165</v>
      </c>
      <c r="K44" s="343">
        <v>-136</v>
      </c>
      <c r="L44" s="359">
        <v>-2.206001622060016</v>
      </c>
    </row>
    <row r="45" spans="1:12" ht="15" customHeight="1" x14ac:dyDescent="0.2">
      <c r="A45" s="360"/>
      <c r="B45" s="363"/>
      <c r="C45" s="361" t="s">
        <v>352</v>
      </c>
      <c r="D45" s="363"/>
      <c r="E45" s="362"/>
      <c r="F45" s="547">
        <v>1832</v>
      </c>
      <c r="G45" s="547">
        <v>1993</v>
      </c>
      <c r="H45" s="547">
        <v>1699</v>
      </c>
      <c r="I45" s="547">
        <v>2027</v>
      </c>
      <c r="J45" s="547">
        <v>1639</v>
      </c>
      <c r="K45" s="343">
        <v>193</v>
      </c>
      <c r="L45" s="359">
        <v>11.775472849298353</v>
      </c>
    </row>
    <row r="46" spans="1:12" ht="15" customHeight="1" x14ac:dyDescent="0.2">
      <c r="A46" s="360"/>
      <c r="B46" s="348"/>
      <c r="C46" s="346" t="s">
        <v>102</v>
      </c>
      <c r="D46" s="363"/>
      <c r="E46" s="362"/>
      <c r="F46" s="547">
        <v>919</v>
      </c>
      <c r="G46" s="547">
        <v>966</v>
      </c>
      <c r="H46" s="547">
        <v>904</v>
      </c>
      <c r="I46" s="547">
        <v>1193</v>
      </c>
      <c r="J46" s="547">
        <v>818</v>
      </c>
      <c r="K46" s="343">
        <v>101</v>
      </c>
      <c r="L46" s="359">
        <v>12.34718826405868</v>
      </c>
    </row>
    <row r="47" spans="1:12" ht="15" customHeight="1" x14ac:dyDescent="0.2">
      <c r="A47" s="360"/>
      <c r="B47" s="363"/>
      <c r="C47" s="361" t="s">
        <v>352</v>
      </c>
      <c r="D47" s="363"/>
      <c r="E47" s="362"/>
      <c r="F47" s="547">
        <v>229</v>
      </c>
      <c r="G47" s="547">
        <v>253</v>
      </c>
      <c r="H47" s="547">
        <v>188</v>
      </c>
      <c r="I47" s="547">
        <v>274</v>
      </c>
      <c r="J47" s="548">
        <v>179</v>
      </c>
      <c r="K47" s="343">
        <v>50</v>
      </c>
      <c r="L47" s="359">
        <v>27.932960893854748</v>
      </c>
    </row>
    <row r="48" spans="1:12" ht="15" customHeight="1" x14ac:dyDescent="0.2">
      <c r="A48" s="360"/>
      <c r="B48" s="363"/>
      <c r="C48" s="346" t="s">
        <v>103</v>
      </c>
      <c r="D48" s="364"/>
      <c r="E48" s="365"/>
      <c r="F48" s="547">
        <v>138</v>
      </c>
      <c r="G48" s="547">
        <v>153</v>
      </c>
      <c r="H48" s="547">
        <v>132</v>
      </c>
      <c r="I48" s="547">
        <v>181</v>
      </c>
      <c r="J48" s="547">
        <v>160</v>
      </c>
      <c r="K48" s="343">
        <v>-22</v>
      </c>
      <c r="L48" s="359">
        <v>-13.75</v>
      </c>
    </row>
    <row r="49" spans="1:12" ht="15" customHeight="1" x14ac:dyDescent="0.2">
      <c r="A49" s="360"/>
      <c r="B49" s="363"/>
      <c r="C49" s="361" t="s">
        <v>352</v>
      </c>
      <c r="D49" s="363"/>
      <c r="E49" s="362"/>
      <c r="F49" s="547">
        <v>71</v>
      </c>
      <c r="G49" s="547">
        <v>75</v>
      </c>
      <c r="H49" s="547">
        <v>44</v>
      </c>
      <c r="I49" s="547">
        <v>79</v>
      </c>
      <c r="J49" s="547">
        <v>72</v>
      </c>
      <c r="K49" s="343">
        <v>-1</v>
      </c>
      <c r="L49" s="359">
        <v>-1.3888888888888888</v>
      </c>
    </row>
    <row r="50" spans="1:12" ht="15" customHeight="1" x14ac:dyDescent="0.2">
      <c r="A50" s="360"/>
      <c r="B50" s="348" t="s">
        <v>105</v>
      </c>
      <c r="C50" s="361" t="s">
        <v>175</v>
      </c>
      <c r="D50" s="363"/>
      <c r="E50" s="362"/>
      <c r="F50" s="547">
        <v>5848</v>
      </c>
      <c r="G50" s="547">
        <v>7648</v>
      </c>
      <c r="H50" s="547">
        <v>5952</v>
      </c>
      <c r="I50" s="547">
        <v>7386</v>
      </c>
      <c r="J50" s="548">
        <v>5946</v>
      </c>
      <c r="K50" s="343">
        <v>-98</v>
      </c>
      <c r="L50" s="359">
        <v>-1.648166834846956</v>
      </c>
    </row>
    <row r="51" spans="1:12" ht="15" customHeight="1" x14ac:dyDescent="0.2">
      <c r="A51" s="360"/>
      <c r="B51" s="363"/>
      <c r="C51" s="361" t="s">
        <v>352</v>
      </c>
      <c r="D51" s="363"/>
      <c r="E51" s="362"/>
      <c r="F51" s="547">
        <v>1778</v>
      </c>
      <c r="G51" s="547">
        <v>2769</v>
      </c>
      <c r="H51" s="547">
        <v>1770</v>
      </c>
      <c r="I51" s="547">
        <v>2174</v>
      </c>
      <c r="J51" s="547">
        <v>1626</v>
      </c>
      <c r="K51" s="343">
        <v>152</v>
      </c>
      <c r="L51" s="359">
        <v>9.3480934809348089</v>
      </c>
    </row>
    <row r="52" spans="1:12" ht="15" customHeight="1" x14ac:dyDescent="0.2">
      <c r="A52" s="360"/>
      <c r="B52" s="348"/>
      <c r="C52" s="361" t="s">
        <v>176</v>
      </c>
      <c r="D52" s="363"/>
      <c r="E52" s="362"/>
      <c r="F52" s="547">
        <v>3231</v>
      </c>
      <c r="G52" s="547">
        <v>3524</v>
      </c>
      <c r="H52" s="547">
        <v>3064</v>
      </c>
      <c r="I52" s="547">
        <v>3599</v>
      </c>
      <c r="J52" s="547">
        <v>3239</v>
      </c>
      <c r="K52" s="343">
        <v>-8</v>
      </c>
      <c r="L52" s="359">
        <v>-0.24698981167026859</v>
      </c>
    </row>
    <row r="53" spans="1:12" s="114" customFormat="1" ht="11.25" customHeight="1" x14ac:dyDescent="0.2">
      <c r="A53" s="360"/>
      <c r="B53" s="363"/>
      <c r="C53" s="361" t="s">
        <v>352</v>
      </c>
      <c r="D53" s="363"/>
      <c r="E53" s="362"/>
      <c r="F53" s="547">
        <v>1279</v>
      </c>
      <c r="G53" s="547">
        <v>1363</v>
      </c>
      <c r="H53" s="547">
        <v>1059</v>
      </c>
      <c r="I53" s="547">
        <v>1226</v>
      </c>
      <c r="J53" s="548">
        <v>1146</v>
      </c>
      <c r="K53" s="343">
        <v>133</v>
      </c>
      <c r="L53" s="359">
        <v>11.605584642233858</v>
      </c>
    </row>
    <row r="54" spans="1:12" s="180" customFormat="1" ht="12.75" customHeight="1" x14ac:dyDescent="0.2">
      <c r="A54" s="360"/>
      <c r="B54" s="348" t="s">
        <v>105</v>
      </c>
      <c r="C54" s="348" t="s">
        <v>108</v>
      </c>
      <c r="D54" s="363"/>
      <c r="E54" s="362"/>
      <c r="F54" s="547">
        <v>6379</v>
      </c>
      <c r="G54" s="547">
        <v>8027</v>
      </c>
      <c r="H54" s="547">
        <v>6008</v>
      </c>
      <c r="I54" s="547">
        <v>7758</v>
      </c>
      <c r="J54" s="547">
        <v>6478</v>
      </c>
      <c r="K54" s="343">
        <v>-99</v>
      </c>
      <c r="L54" s="359">
        <v>-1.5282494597097869</v>
      </c>
    </row>
    <row r="55" spans="1:12" ht="11.25" x14ac:dyDescent="0.2">
      <c r="A55" s="360"/>
      <c r="B55" s="363"/>
      <c r="C55" s="361" t="s">
        <v>352</v>
      </c>
      <c r="D55" s="363"/>
      <c r="E55" s="362"/>
      <c r="F55" s="547">
        <v>1893</v>
      </c>
      <c r="G55" s="547">
        <v>2796</v>
      </c>
      <c r="H55" s="547">
        <v>1671</v>
      </c>
      <c r="I55" s="547">
        <v>2120</v>
      </c>
      <c r="J55" s="547">
        <v>1755</v>
      </c>
      <c r="K55" s="343">
        <v>138</v>
      </c>
      <c r="L55" s="359">
        <v>7.8632478632478628</v>
      </c>
    </row>
    <row r="56" spans="1:12" ht="14.25" customHeight="1" x14ac:dyDescent="0.2">
      <c r="A56" s="360"/>
      <c r="B56" s="363"/>
      <c r="C56" s="348" t="s">
        <v>109</v>
      </c>
      <c r="D56" s="363"/>
      <c r="E56" s="362"/>
      <c r="F56" s="547">
        <v>2700</v>
      </c>
      <c r="G56" s="547">
        <v>3145</v>
      </c>
      <c r="H56" s="547">
        <v>3008</v>
      </c>
      <c r="I56" s="547">
        <v>3227</v>
      </c>
      <c r="J56" s="547">
        <v>2707</v>
      </c>
      <c r="K56" s="343">
        <v>-7</v>
      </c>
      <c r="L56" s="359">
        <v>-0.25858884373845586</v>
      </c>
    </row>
    <row r="57" spans="1:12" ht="18.75" customHeight="1" x14ac:dyDescent="0.2">
      <c r="A57" s="366"/>
      <c r="B57" s="367"/>
      <c r="C57" s="368" t="s">
        <v>352</v>
      </c>
      <c r="D57" s="367"/>
      <c r="E57" s="369"/>
      <c r="F57" s="408">
        <v>1164</v>
      </c>
      <c r="G57" s="549">
        <v>1336</v>
      </c>
      <c r="H57" s="549">
        <v>1158</v>
      </c>
      <c r="I57" s="549">
        <v>1280</v>
      </c>
      <c r="J57" s="549">
        <v>1017</v>
      </c>
      <c r="K57" s="550">
        <v>147</v>
      </c>
      <c r="L57" s="370">
        <v>14.454277286135694</v>
      </c>
    </row>
    <row r="58" spans="1:12" s="86" customFormat="1" ht="11.25" x14ac:dyDescent="0.2">
      <c r="A58" s="346"/>
      <c r="B58" s="346"/>
      <c r="C58" s="346"/>
      <c r="D58" s="346"/>
      <c r="E58" s="346"/>
      <c r="F58" s="346"/>
      <c r="G58" s="346"/>
      <c r="H58" s="346"/>
      <c r="I58" s="346"/>
      <c r="J58" s="346"/>
      <c r="K58" s="278"/>
      <c r="L58" s="114" t="s">
        <v>35</v>
      </c>
    </row>
    <row r="59" spans="1:12" s="86" customFormat="1" ht="21" customHeight="1" x14ac:dyDescent="0.2">
      <c r="A59" s="371" t="s">
        <v>354</v>
      </c>
      <c r="B59" s="116"/>
      <c r="C59" s="116"/>
      <c r="D59" s="371"/>
      <c r="E59" s="116"/>
      <c r="F59" s="116"/>
      <c r="G59" s="116"/>
      <c r="H59" s="116"/>
      <c r="I59" s="116"/>
      <c r="J59" s="116"/>
      <c r="K59" s="116"/>
      <c r="L59" s="116"/>
    </row>
    <row r="60" spans="1:12" s="86" customFormat="1" ht="12.75" customHeight="1" x14ac:dyDescent="0.2">
      <c r="A60" s="372" t="s">
        <v>355</v>
      </c>
      <c r="B60" s="117"/>
      <c r="C60" s="117"/>
      <c r="D60" s="117"/>
      <c r="E60" s="117"/>
      <c r="F60" s="117"/>
      <c r="G60" s="117"/>
      <c r="H60" s="117"/>
      <c r="I60" s="117"/>
      <c r="J60" s="117"/>
      <c r="K60" s="117"/>
      <c r="L60" s="117"/>
    </row>
    <row r="61" spans="1:12" s="86" customFormat="1" ht="12.75" customHeight="1" x14ac:dyDescent="0.2">
      <c r="A61" s="373" t="s">
        <v>356</v>
      </c>
      <c r="B61" s="374"/>
      <c r="C61" s="374"/>
      <c r="D61" s="374"/>
      <c r="E61" s="374"/>
      <c r="F61" s="374"/>
      <c r="G61" s="374"/>
      <c r="H61" s="374"/>
      <c r="I61" s="374"/>
      <c r="J61" s="374"/>
      <c r="K61" s="374"/>
      <c r="L61" s="374"/>
    </row>
    <row r="62" spans="1:12" s="86" customFormat="1" ht="12.75" customHeight="1" x14ac:dyDescent="0.2">
      <c r="A62" s="113"/>
      <c r="B62" s="113"/>
      <c r="C62" s="113"/>
      <c r="D62" s="113"/>
      <c r="E62" s="113"/>
      <c r="F62" s="113"/>
      <c r="G62" s="113"/>
      <c r="H62" s="113"/>
      <c r="I62" s="113"/>
    </row>
    <row r="63" spans="1:12" s="86" customFormat="1" ht="12.75" customHeight="1" x14ac:dyDescent="0.2"/>
    <row r="64" spans="1:12" ht="15.95" customHeight="1" x14ac:dyDescent="0.2">
      <c r="B64" s="53"/>
      <c r="D64" s="53"/>
      <c r="E64" s="53"/>
      <c r="F64" s="53"/>
      <c r="G64" s="53"/>
      <c r="H64" s="53"/>
      <c r="I64" s="53"/>
      <c r="J64" s="53"/>
      <c r="K64" s="53"/>
      <c r="L64" s="53"/>
    </row>
    <row r="65" spans="2:12" ht="15.95" customHeight="1" x14ac:dyDescent="0.2">
      <c r="B65" s="53"/>
      <c r="D65" s="53"/>
      <c r="E65" s="53"/>
      <c r="F65" s="53"/>
      <c r="G65" s="53"/>
      <c r="H65" s="53"/>
      <c r="I65" s="53"/>
      <c r="J65" s="53"/>
      <c r="K65" s="53"/>
      <c r="L65" s="227"/>
    </row>
    <row r="66" spans="2:12" ht="15.95" customHeight="1" x14ac:dyDescent="0.2">
      <c r="B66" s="53"/>
      <c r="D66" s="53"/>
      <c r="E66" s="53"/>
      <c r="F66" s="53"/>
      <c r="G66" s="53"/>
      <c r="H66" s="53"/>
      <c r="I66" s="53"/>
      <c r="J66" s="53"/>
      <c r="K66" s="53"/>
      <c r="L66" s="53"/>
    </row>
    <row r="67" spans="2:12" ht="15.95" customHeight="1" x14ac:dyDescent="0.2">
      <c r="B67" s="53"/>
      <c r="D67" s="53"/>
      <c r="E67" s="53"/>
      <c r="F67" s="53"/>
      <c r="G67" s="53"/>
      <c r="H67" s="53"/>
      <c r="I67" s="53"/>
      <c r="J67" s="53"/>
      <c r="K67" s="53"/>
      <c r="L67" s="53"/>
    </row>
    <row r="68" spans="2:12" ht="15.95" customHeight="1" x14ac:dyDescent="0.2">
      <c r="B68" s="53"/>
      <c r="D68" s="53"/>
      <c r="E68" s="53"/>
      <c r="F68" s="53"/>
      <c r="G68" s="53"/>
      <c r="H68" s="53"/>
      <c r="I68" s="53"/>
      <c r="J68" s="53"/>
      <c r="K68" s="53"/>
      <c r="L68" s="53"/>
    </row>
    <row r="69" spans="2:12" ht="15.95" customHeight="1" x14ac:dyDescent="0.2">
      <c r="B69" s="53"/>
      <c r="D69" s="53"/>
      <c r="E69" s="53"/>
      <c r="F69" s="53"/>
      <c r="G69" s="53"/>
      <c r="H69" s="53"/>
      <c r="I69" s="53"/>
      <c r="J69" s="53"/>
      <c r="K69" s="53"/>
      <c r="L69" s="53"/>
    </row>
    <row r="70" spans="2:12" ht="15.95" customHeight="1" x14ac:dyDescent="0.2">
      <c r="B70" s="53"/>
      <c r="D70" s="53"/>
      <c r="E70" s="53"/>
      <c r="F70" s="53"/>
      <c r="G70" s="53"/>
      <c r="H70" s="53"/>
      <c r="I70" s="53"/>
      <c r="J70" s="53"/>
      <c r="K70" s="53"/>
      <c r="L70" s="53"/>
    </row>
    <row r="71" spans="2:12" ht="15.95" customHeight="1" x14ac:dyDescent="0.2">
      <c r="B71" s="53"/>
      <c r="D71" s="53"/>
      <c r="E71" s="53"/>
      <c r="F71" s="53"/>
      <c r="G71" s="53"/>
      <c r="H71" s="53"/>
      <c r="I71" s="53"/>
      <c r="J71" s="53"/>
      <c r="K71" s="53"/>
      <c r="L71" s="53"/>
    </row>
    <row r="72" spans="2:12" ht="15.95" customHeight="1" x14ac:dyDescent="0.2">
      <c r="B72" s="53"/>
      <c r="D72" s="53"/>
      <c r="E72" s="53"/>
      <c r="F72" s="53"/>
      <c r="G72" s="53"/>
      <c r="H72" s="53"/>
      <c r="I72" s="53"/>
      <c r="J72" s="53"/>
      <c r="K72" s="53"/>
      <c r="L72" s="53"/>
    </row>
    <row r="73" spans="2:12" ht="15.95" customHeight="1" x14ac:dyDescent="0.2">
      <c r="B73" s="53"/>
      <c r="D73" s="53"/>
      <c r="E73" s="53"/>
      <c r="F73" s="53"/>
      <c r="G73" s="53"/>
      <c r="H73" s="53"/>
      <c r="I73" s="53"/>
      <c r="J73" s="53"/>
      <c r="K73" s="53"/>
      <c r="L73" s="53"/>
    </row>
    <row r="74" spans="2:12" ht="15.95" customHeight="1" x14ac:dyDescent="0.2">
      <c r="B74" s="53"/>
      <c r="D74" s="53"/>
      <c r="E74" s="53"/>
      <c r="F74" s="53"/>
      <c r="G74" s="53"/>
      <c r="H74" s="53"/>
      <c r="I74" s="53"/>
      <c r="J74" s="53"/>
      <c r="K74" s="53"/>
      <c r="L74" s="53"/>
    </row>
    <row r="75" spans="2:12" ht="15.95" customHeight="1" x14ac:dyDescent="0.2">
      <c r="B75" s="53"/>
      <c r="D75" s="53"/>
      <c r="E75" s="53"/>
      <c r="F75" s="53"/>
      <c r="G75" s="53"/>
      <c r="H75" s="53"/>
      <c r="I75" s="53"/>
      <c r="J75" s="53"/>
      <c r="K75" s="53"/>
      <c r="L75" s="53"/>
    </row>
    <row r="76" spans="2:12" ht="15.95" customHeight="1" x14ac:dyDescent="0.2">
      <c r="B76" s="53"/>
      <c r="D76" s="53"/>
      <c r="E76" s="53"/>
      <c r="F76" s="53"/>
      <c r="G76" s="53"/>
      <c r="H76" s="53"/>
      <c r="I76" s="53"/>
      <c r="J76" s="53"/>
      <c r="K76" s="53"/>
      <c r="L76" s="53"/>
    </row>
    <row r="77" spans="2:12" ht="15.95" customHeight="1" x14ac:dyDescent="0.2">
      <c r="B77" s="53"/>
      <c r="D77" s="53"/>
      <c r="E77" s="53"/>
      <c r="F77" s="53"/>
      <c r="G77" s="53"/>
      <c r="H77" s="53"/>
      <c r="I77" s="53"/>
      <c r="J77" s="53"/>
      <c r="K77" s="53"/>
      <c r="L77" s="53"/>
    </row>
    <row r="78" spans="2:12" ht="15.95" customHeight="1" x14ac:dyDescent="0.2">
      <c r="B78" s="53"/>
      <c r="D78" s="53"/>
      <c r="E78" s="53"/>
      <c r="F78" s="53"/>
      <c r="G78" s="53"/>
      <c r="H78" s="53"/>
      <c r="I78" s="53"/>
      <c r="J78" s="53"/>
      <c r="K78" s="53"/>
      <c r="L78" s="53"/>
    </row>
    <row r="79" spans="2:12" ht="15.95" customHeight="1" x14ac:dyDescent="0.2">
      <c r="B79" s="53"/>
      <c r="D79" s="53"/>
      <c r="E79" s="53"/>
      <c r="F79" s="53"/>
      <c r="G79" s="53"/>
      <c r="H79" s="53"/>
      <c r="I79" s="53"/>
      <c r="J79" s="53"/>
      <c r="K79" s="53"/>
      <c r="L79" s="53"/>
    </row>
    <row r="80" spans="2:12" ht="15.95" customHeight="1" x14ac:dyDescent="0.2">
      <c r="B80" s="53"/>
      <c r="D80" s="53"/>
      <c r="E80" s="53"/>
      <c r="F80" s="53"/>
      <c r="G80" s="53"/>
      <c r="H80" s="53"/>
      <c r="I80" s="53"/>
      <c r="J80" s="53"/>
      <c r="K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A11:E11"/>
    <mergeCell ref="A24:E24"/>
    <mergeCell ref="A59:L59"/>
    <mergeCell ref="A60:L60"/>
    <mergeCell ref="A61:L61"/>
    <mergeCell ref="A3:L3"/>
    <mergeCell ref="A5:D5"/>
    <mergeCell ref="A7:E10"/>
    <mergeCell ref="F7:L7"/>
    <mergeCell ref="F8:F9"/>
    <mergeCell ref="G8:G9"/>
    <mergeCell ref="H8:H9"/>
    <mergeCell ref="I8:I9"/>
    <mergeCell ref="J8:J9"/>
    <mergeCell ref="K8:L8"/>
  </mergeCells>
  <printOptions horizontalCentered="1"/>
  <pageMargins left="0.7" right="0.7" top="0.75" bottom="0.75" header="0.3" footer="0.3"/>
  <pageSetup paperSize="9" scale="77"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EB0A1-F869-4FF7-9857-17E23EB0E409}">
  <sheetPr codeName="Tabelle23">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4.95" customHeight="1" x14ac:dyDescent="0.2">
      <c r="A3" s="37" t="s">
        <v>357</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335</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75" t="s">
        <v>358</v>
      </c>
      <c r="E7" s="376"/>
      <c r="F7" s="376"/>
      <c r="G7" s="376"/>
      <c r="H7" s="377"/>
      <c r="I7" s="378" t="s">
        <v>359</v>
      </c>
      <c r="J7" s="379"/>
      <c r="K7" s="53"/>
      <c r="L7" s="53"/>
      <c r="M7" s="53"/>
      <c r="N7" s="53"/>
      <c r="O7" s="53"/>
    </row>
    <row r="8" spans="1:15" ht="21.75" customHeight="1" x14ac:dyDescent="0.2">
      <c r="A8" s="229"/>
      <c r="B8" s="230"/>
      <c r="C8" s="56"/>
      <c r="D8" s="57" t="s">
        <v>335</v>
      </c>
      <c r="E8" s="57" t="s">
        <v>337</v>
      </c>
      <c r="F8" s="57" t="s">
        <v>338</v>
      </c>
      <c r="G8" s="57" t="s">
        <v>339</v>
      </c>
      <c r="H8" s="57" t="s">
        <v>340</v>
      </c>
      <c r="I8" s="380"/>
      <c r="J8" s="381"/>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10273</v>
      </c>
      <c r="E11" s="79">
        <v>15581</v>
      </c>
      <c r="F11" s="79">
        <v>9356</v>
      </c>
      <c r="G11" s="79">
        <v>11519</v>
      </c>
      <c r="H11" s="105">
        <v>10287</v>
      </c>
      <c r="I11" s="80">
        <v>-14</v>
      </c>
      <c r="J11" s="81">
        <v>-0.13609409934869252</v>
      </c>
    </row>
    <row r="12" spans="1:15" ht="24.95" customHeight="1" x14ac:dyDescent="0.2">
      <c r="A12" s="158" t="s">
        <v>124</v>
      </c>
      <c r="B12" s="159" t="s">
        <v>125</v>
      </c>
      <c r="C12" s="78">
        <v>0.85661442616567707</v>
      </c>
      <c r="D12" s="80">
        <v>88</v>
      </c>
      <c r="E12" s="79">
        <v>156</v>
      </c>
      <c r="F12" s="79">
        <v>99</v>
      </c>
      <c r="G12" s="79">
        <v>122</v>
      </c>
      <c r="H12" s="105">
        <v>85</v>
      </c>
      <c r="I12" s="80">
        <v>3</v>
      </c>
      <c r="J12" s="81">
        <v>3.5294117647058822</v>
      </c>
    </row>
    <row r="13" spans="1:15" ht="24.95" customHeight="1" x14ac:dyDescent="0.2">
      <c r="A13" s="158" t="s">
        <v>126</v>
      </c>
      <c r="B13" s="164" t="s">
        <v>208</v>
      </c>
      <c r="C13" s="78">
        <v>0.94422271975080307</v>
      </c>
      <c r="D13" s="80">
        <v>97</v>
      </c>
      <c r="E13" s="79">
        <v>157</v>
      </c>
      <c r="F13" s="79">
        <v>89</v>
      </c>
      <c r="G13" s="79">
        <v>133</v>
      </c>
      <c r="H13" s="105">
        <v>110</v>
      </c>
      <c r="I13" s="80">
        <v>-13</v>
      </c>
      <c r="J13" s="81">
        <v>-11.818181818181818</v>
      </c>
    </row>
    <row r="14" spans="1:15" s="180" customFormat="1" ht="24.95" customHeight="1" x14ac:dyDescent="0.2">
      <c r="A14" s="158" t="s">
        <v>209</v>
      </c>
      <c r="B14" s="164" t="s">
        <v>129</v>
      </c>
      <c r="C14" s="78">
        <v>22.369317628735519</v>
      </c>
      <c r="D14" s="80">
        <v>2298</v>
      </c>
      <c r="E14" s="79">
        <v>2972</v>
      </c>
      <c r="F14" s="79">
        <v>1927</v>
      </c>
      <c r="G14" s="79">
        <v>2427</v>
      </c>
      <c r="H14" s="105">
        <v>2274</v>
      </c>
      <c r="I14" s="80">
        <v>24</v>
      </c>
      <c r="J14" s="81">
        <v>1.0554089709762533</v>
      </c>
      <c r="K14" s="53"/>
      <c r="L14" s="53"/>
      <c r="M14" s="53"/>
      <c r="N14" s="53"/>
      <c r="O14" s="53"/>
    </row>
    <row r="15" spans="1:15" ht="24.95" customHeight="1" x14ac:dyDescent="0.2">
      <c r="A15" s="158" t="s">
        <v>210</v>
      </c>
      <c r="B15" s="164" t="s">
        <v>211</v>
      </c>
      <c r="C15" s="78">
        <v>2.4335637106979462</v>
      </c>
      <c r="D15" s="80">
        <v>250</v>
      </c>
      <c r="E15" s="79">
        <v>445</v>
      </c>
      <c r="F15" s="79">
        <v>316</v>
      </c>
      <c r="G15" s="79">
        <v>412</v>
      </c>
      <c r="H15" s="105">
        <v>348</v>
      </c>
      <c r="I15" s="80">
        <v>-98</v>
      </c>
      <c r="J15" s="81">
        <v>-28.160919540229884</v>
      </c>
    </row>
    <row r="16" spans="1:15" s="180" customFormat="1" ht="24.95" customHeight="1" x14ac:dyDescent="0.2">
      <c r="A16" s="158" t="s">
        <v>212</v>
      </c>
      <c r="B16" s="164" t="s">
        <v>133</v>
      </c>
      <c r="C16" s="78">
        <v>18.241993575391803</v>
      </c>
      <c r="D16" s="80">
        <v>1874</v>
      </c>
      <c r="E16" s="79">
        <v>2201</v>
      </c>
      <c r="F16" s="79">
        <v>1435</v>
      </c>
      <c r="G16" s="79">
        <v>1751</v>
      </c>
      <c r="H16" s="105">
        <v>1571</v>
      </c>
      <c r="I16" s="80">
        <v>303</v>
      </c>
      <c r="J16" s="81">
        <v>19.287078294080203</v>
      </c>
      <c r="K16" s="53"/>
      <c r="L16" s="53"/>
      <c r="M16" s="53"/>
      <c r="N16" s="53"/>
      <c r="O16" s="53"/>
    </row>
    <row r="17" spans="1:15" ht="24.95" customHeight="1" x14ac:dyDescent="0.2">
      <c r="A17" s="158" t="s">
        <v>134</v>
      </c>
      <c r="B17" s="164" t="s">
        <v>214</v>
      </c>
      <c r="C17" s="78">
        <v>1.6937603426457704</v>
      </c>
      <c r="D17" s="80">
        <v>174</v>
      </c>
      <c r="E17" s="79">
        <v>326</v>
      </c>
      <c r="F17" s="79">
        <v>176</v>
      </c>
      <c r="G17" s="79">
        <v>264</v>
      </c>
      <c r="H17" s="105">
        <v>355</v>
      </c>
      <c r="I17" s="80">
        <v>-181</v>
      </c>
      <c r="J17" s="81">
        <v>-50.985915492957744</v>
      </c>
    </row>
    <row r="18" spans="1:15" s="180" customFormat="1" ht="24.95" customHeight="1" x14ac:dyDescent="0.2">
      <c r="A18" s="167" t="s">
        <v>136</v>
      </c>
      <c r="B18" s="168" t="s">
        <v>137</v>
      </c>
      <c r="C18" s="78">
        <v>3.9326389564878808</v>
      </c>
      <c r="D18" s="80">
        <v>404</v>
      </c>
      <c r="E18" s="79">
        <v>901</v>
      </c>
      <c r="F18" s="79">
        <v>610</v>
      </c>
      <c r="G18" s="79">
        <v>752</v>
      </c>
      <c r="H18" s="105">
        <v>439</v>
      </c>
      <c r="I18" s="80">
        <v>-35</v>
      </c>
      <c r="J18" s="81">
        <v>-7.9726651480637809</v>
      </c>
      <c r="K18" s="53"/>
      <c r="L18" s="53"/>
      <c r="M18" s="53"/>
      <c r="N18" s="53"/>
      <c r="O18" s="53"/>
    </row>
    <row r="19" spans="1:15" ht="24.95" customHeight="1" x14ac:dyDescent="0.2">
      <c r="A19" s="158" t="s">
        <v>138</v>
      </c>
      <c r="B19" s="164" t="s">
        <v>139</v>
      </c>
      <c r="C19" s="78">
        <v>14.688990557772803</v>
      </c>
      <c r="D19" s="80">
        <v>1509</v>
      </c>
      <c r="E19" s="79">
        <v>2170</v>
      </c>
      <c r="F19" s="79">
        <v>1208</v>
      </c>
      <c r="G19" s="79">
        <v>1690</v>
      </c>
      <c r="H19" s="105">
        <v>1412</v>
      </c>
      <c r="I19" s="80">
        <v>97</v>
      </c>
      <c r="J19" s="81">
        <v>6.8696883852691215</v>
      </c>
    </row>
    <row r="20" spans="1:15" s="180" customFormat="1" ht="24.95" customHeight="1" x14ac:dyDescent="0.2">
      <c r="A20" s="158" t="s">
        <v>140</v>
      </c>
      <c r="B20" s="164" t="s">
        <v>141</v>
      </c>
      <c r="C20" s="78">
        <v>6.7555728608974981</v>
      </c>
      <c r="D20" s="80">
        <v>694</v>
      </c>
      <c r="E20" s="79">
        <v>888</v>
      </c>
      <c r="F20" s="79">
        <v>538</v>
      </c>
      <c r="G20" s="79">
        <v>1068</v>
      </c>
      <c r="H20" s="105">
        <v>719</v>
      </c>
      <c r="I20" s="80">
        <v>-25</v>
      </c>
      <c r="J20" s="81">
        <v>-3.4770514603616132</v>
      </c>
      <c r="K20" s="53"/>
      <c r="L20" s="53"/>
      <c r="M20" s="53"/>
      <c r="N20" s="53"/>
      <c r="O20" s="53"/>
    </row>
    <row r="21" spans="1:15" ht="24.95" customHeight="1" x14ac:dyDescent="0.2">
      <c r="A21" s="167" t="s">
        <v>142</v>
      </c>
      <c r="B21" s="168" t="s">
        <v>143</v>
      </c>
      <c r="C21" s="78">
        <v>4.2538693663000098</v>
      </c>
      <c r="D21" s="80">
        <v>437</v>
      </c>
      <c r="E21" s="79">
        <v>536</v>
      </c>
      <c r="F21" s="79">
        <v>587</v>
      </c>
      <c r="G21" s="79">
        <v>527</v>
      </c>
      <c r="H21" s="105">
        <v>393</v>
      </c>
      <c r="I21" s="80">
        <v>44</v>
      </c>
      <c r="J21" s="81">
        <v>11.195928753180661</v>
      </c>
    </row>
    <row r="22" spans="1:15" ht="24.95" customHeight="1" x14ac:dyDescent="0.2">
      <c r="A22" s="167" t="s">
        <v>144</v>
      </c>
      <c r="B22" s="164" t="s">
        <v>145</v>
      </c>
      <c r="C22" s="78">
        <v>1.1194393069210551</v>
      </c>
      <c r="D22" s="80">
        <v>115</v>
      </c>
      <c r="E22" s="79">
        <v>293</v>
      </c>
      <c r="F22" s="79">
        <v>97</v>
      </c>
      <c r="G22" s="79">
        <v>173</v>
      </c>
      <c r="H22" s="105">
        <v>128</v>
      </c>
      <c r="I22" s="80">
        <v>-13</v>
      </c>
      <c r="J22" s="81">
        <v>-10.15625</v>
      </c>
    </row>
    <row r="23" spans="1:15" ht="24.95" customHeight="1" x14ac:dyDescent="0.2">
      <c r="A23" s="158" t="s">
        <v>146</v>
      </c>
      <c r="B23" s="164" t="s">
        <v>147</v>
      </c>
      <c r="C23" s="78">
        <v>0.77874038742334273</v>
      </c>
      <c r="D23" s="80">
        <v>80</v>
      </c>
      <c r="E23" s="79">
        <v>185</v>
      </c>
      <c r="F23" s="79">
        <v>61</v>
      </c>
      <c r="G23" s="79">
        <v>122</v>
      </c>
      <c r="H23" s="105">
        <v>81</v>
      </c>
      <c r="I23" s="80">
        <v>-1</v>
      </c>
      <c r="J23" s="81">
        <v>-1.2345679012345678</v>
      </c>
    </row>
    <row r="24" spans="1:15" ht="24.95" customHeight="1" x14ac:dyDescent="0.2">
      <c r="A24" s="158" t="s">
        <v>148</v>
      </c>
      <c r="B24" s="164" t="s">
        <v>215</v>
      </c>
      <c r="C24" s="78">
        <v>5.5290567507057338</v>
      </c>
      <c r="D24" s="80">
        <v>568</v>
      </c>
      <c r="E24" s="79">
        <v>1018</v>
      </c>
      <c r="F24" s="79">
        <v>571</v>
      </c>
      <c r="G24" s="79">
        <v>754</v>
      </c>
      <c r="H24" s="105">
        <v>552</v>
      </c>
      <c r="I24" s="80">
        <v>16</v>
      </c>
      <c r="J24" s="81">
        <v>2.8985507246376812</v>
      </c>
    </row>
    <row r="25" spans="1:15" ht="24.95" customHeight="1" x14ac:dyDescent="0.2">
      <c r="A25" s="158" t="s">
        <v>150</v>
      </c>
      <c r="B25" s="171" t="s">
        <v>151</v>
      </c>
      <c r="C25" s="78">
        <v>10.250170349459749</v>
      </c>
      <c r="D25" s="80">
        <v>1053</v>
      </c>
      <c r="E25" s="79">
        <v>1381</v>
      </c>
      <c r="F25" s="79">
        <v>1519</v>
      </c>
      <c r="G25" s="79">
        <v>1268</v>
      </c>
      <c r="H25" s="105">
        <v>1217</v>
      </c>
      <c r="I25" s="80">
        <v>-164</v>
      </c>
      <c r="J25" s="81">
        <v>-13.475760065735415</v>
      </c>
    </row>
    <row r="26" spans="1:15" ht="24.95" customHeight="1" x14ac:dyDescent="0.2">
      <c r="A26" s="158" t="s">
        <v>217</v>
      </c>
      <c r="B26" s="171" t="s">
        <v>153</v>
      </c>
      <c r="C26" s="78">
        <v>3.7671566241604206</v>
      </c>
      <c r="D26" s="80">
        <v>387</v>
      </c>
      <c r="E26" s="79">
        <v>499</v>
      </c>
      <c r="F26" s="79">
        <v>573</v>
      </c>
      <c r="G26" s="79">
        <v>545</v>
      </c>
      <c r="H26" s="105">
        <v>516</v>
      </c>
      <c r="I26" s="80">
        <v>-129</v>
      </c>
      <c r="J26" s="81">
        <v>-25</v>
      </c>
    </row>
    <row r="27" spans="1:15" ht="24.95" customHeight="1" x14ac:dyDescent="0.2">
      <c r="A27" s="167">
        <v>782.78300000000002</v>
      </c>
      <c r="B27" s="170" t="s">
        <v>154</v>
      </c>
      <c r="C27" s="78">
        <v>6.4830137252993287</v>
      </c>
      <c r="D27" s="80">
        <v>666</v>
      </c>
      <c r="E27" s="79">
        <v>882</v>
      </c>
      <c r="F27" s="79">
        <v>946</v>
      </c>
      <c r="G27" s="79">
        <v>723</v>
      </c>
      <c r="H27" s="105">
        <v>701</v>
      </c>
      <c r="I27" s="80">
        <v>-35</v>
      </c>
      <c r="J27" s="81">
        <v>-4.9928673323823114</v>
      </c>
    </row>
    <row r="28" spans="1:15" ht="24.95" customHeight="1" x14ac:dyDescent="0.2">
      <c r="A28" s="158" t="s">
        <v>155</v>
      </c>
      <c r="B28" s="164" t="s">
        <v>156</v>
      </c>
      <c r="C28" s="78">
        <v>4.7016450890684318</v>
      </c>
      <c r="D28" s="80">
        <v>483</v>
      </c>
      <c r="E28" s="79">
        <v>712</v>
      </c>
      <c r="F28" s="79">
        <v>287</v>
      </c>
      <c r="G28" s="79">
        <v>432</v>
      </c>
      <c r="H28" s="105">
        <v>392</v>
      </c>
      <c r="I28" s="80">
        <v>91</v>
      </c>
      <c r="J28" s="81">
        <v>23.214285714285715</v>
      </c>
    </row>
    <row r="29" spans="1:15" ht="24.95" customHeight="1" x14ac:dyDescent="0.2">
      <c r="A29" s="158" t="s">
        <v>157</v>
      </c>
      <c r="B29" s="164" t="s">
        <v>158</v>
      </c>
      <c r="C29" s="78">
        <v>3.3972549401343328</v>
      </c>
      <c r="D29" s="80">
        <v>349</v>
      </c>
      <c r="E29" s="79">
        <v>832</v>
      </c>
      <c r="F29" s="79">
        <v>252</v>
      </c>
      <c r="G29" s="79">
        <v>418</v>
      </c>
      <c r="H29" s="105">
        <v>346</v>
      </c>
      <c r="I29" s="80">
        <v>3</v>
      </c>
      <c r="J29" s="81">
        <v>0.86705202312138729</v>
      </c>
    </row>
    <row r="30" spans="1:15" ht="24.95" customHeight="1" x14ac:dyDescent="0.2">
      <c r="A30" s="158">
        <v>86</v>
      </c>
      <c r="B30" s="164" t="s">
        <v>159</v>
      </c>
      <c r="C30" s="78">
        <v>9.7537233524773672</v>
      </c>
      <c r="D30" s="80">
        <v>1002</v>
      </c>
      <c r="E30" s="79">
        <v>1699</v>
      </c>
      <c r="F30" s="79">
        <v>551</v>
      </c>
      <c r="G30" s="79">
        <v>672</v>
      </c>
      <c r="H30" s="105">
        <v>1048</v>
      </c>
      <c r="I30" s="80">
        <v>-46</v>
      </c>
      <c r="J30" s="81">
        <v>-4.3893129770992365</v>
      </c>
    </row>
    <row r="31" spans="1:15" ht="24.95" customHeight="1" x14ac:dyDescent="0.2">
      <c r="A31" s="158">
        <v>87.88</v>
      </c>
      <c r="B31" s="171" t="s">
        <v>160</v>
      </c>
      <c r="C31" s="78">
        <v>8.2351795970018493</v>
      </c>
      <c r="D31" s="80">
        <v>846</v>
      </c>
      <c r="E31" s="79">
        <v>1286</v>
      </c>
      <c r="F31" s="79">
        <v>643</v>
      </c>
      <c r="G31" s="79">
        <v>674</v>
      </c>
      <c r="H31" s="105">
        <v>829</v>
      </c>
      <c r="I31" s="80">
        <v>17</v>
      </c>
      <c r="J31" s="81">
        <v>2.0506634499396865</v>
      </c>
    </row>
    <row r="32" spans="1:15" ht="24.95" customHeight="1" x14ac:dyDescent="0.2">
      <c r="A32" s="158" t="s">
        <v>161</v>
      </c>
      <c r="B32" s="164" t="s">
        <v>162</v>
      </c>
      <c r="C32" s="78">
        <v>2.4335637106979462</v>
      </c>
      <c r="D32" s="80">
        <v>250</v>
      </c>
      <c r="E32" s="79">
        <v>392</v>
      </c>
      <c r="F32" s="79">
        <v>317</v>
      </c>
      <c r="G32" s="79">
        <v>287</v>
      </c>
      <c r="H32" s="105">
        <v>261</v>
      </c>
      <c r="I32" s="80">
        <v>-11</v>
      </c>
      <c r="J32" s="81">
        <v>-4.2145593869731801</v>
      </c>
    </row>
    <row r="33" spans="1:10" ht="24.95" customHeight="1" x14ac:dyDescent="0.2">
      <c r="A33" s="158"/>
      <c r="B33" s="171" t="s">
        <v>163</v>
      </c>
      <c r="C33" s="78">
        <v>0</v>
      </c>
      <c r="D33" s="80">
        <v>0</v>
      </c>
      <c r="E33" s="79">
        <v>3</v>
      </c>
      <c r="F33" s="79" t="s">
        <v>547</v>
      </c>
      <c r="G33" s="79" t="s">
        <v>547</v>
      </c>
      <c r="H33" s="105" t="s">
        <v>547</v>
      </c>
      <c r="I33" s="80" t="s">
        <v>547</v>
      </c>
      <c r="J33" s="81" t="s">
        <v>547</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0.85661442616567707</v>
      </c>
      <c r="D35" s="80">
        <v>88</v>
      </c>
      <c r="E35" s="79">
        <v>156</v>
      </c>
      <c r="F35" s="79">
        <v>99</v>
      </c>
      <c r="G35" s="79">
        <v>122</v>
      </c>
      <c r="H35" s="105">
        <v>85</v>
      </c>
      <c r="I35" s="80">
        <v>3</v>
      </c>
      <c r="J35" s="81">
        <v>3.5294117647058822</v>
      </c>
    </row>
    <row r="36" spans="1:10" ht="24.95" customHeight="1" x14ac:dyDescent="0.2">
      <c r="A36" s="239" t="s">
        <v>165</v>
      </c>
      <c r="B36" s="240" t="s">
        <v>166</v>
      </c>
      <c r="C36" s="78">
        <v>27.246179304974206</v>
      </c>
      <c r="D36" s="80">
        <v>2799</v>
      </c>
      <c r="E36" s="79">
        <v>4030</v>
      </c>
      <c r="F36" s="79">
        <v>2626</v>
      </c>
      <c r="G36" s="79">
        <v>3312</v>
      </c>
      <c r="H36" s="105">
        <v>2823</v>
      </c>
      <c r="I36" s="80">
        <v>-24</v>
      </c>
      <c r="J36" s="81">
        <v>-0.85015940488841657</v>
      </c>
    </row>
    <row r="37" spans="1:10" ht="24.95" customHeight="1" x14ac:dyDescent="0.2">
      <c r="A37" s="241" t="s">
        <v>167</v>
      </c>
      <c r="B37" s="242" t="s">
        <v>168</v>
      </c>
      <c r="C37" s="90">
        <v>71.897206268860117</v>
      </c>
      <c r="D37" s="108">
        <v>7386</v>
      </c>
      <c r="E37" s="109">
        <v>11392</v>
      </c>
      <c r="F37" s="109">
        <v>6631</v>
      </c>
      <c r="G37" s="109">
        <v>8085</v>
      </c>
      <c r="H37" s="110">
        <v>7378</v>
      </c>
      <c r="I37" s="108">
        <v>8</v>
      </c>
      <c r="J37" s="111">
        <v>0.10843046896177826</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360</v>
      </c>
      <c r="B40" s="279"/>
      <c r="C40" s="279"/>
      <c r="D40" s="279"/>
      <c r="E40" s="279"/>
      <c r="F40" s="279"/>
      <c r="G40" s="279"/>
      <c r="H40" s="279"/>
      <c r="I40" s="279"/>
      <c r="J40" s="279"/>
    </row>
    <row r="41" spans="1:10" s="86" customFormat="1" ht="30.6" customHeight="1" x14ac:dyDescent="0.2">
      <c r="A41" s="279" t="s">
        <v>361</v>
      </c>
      <c r="B41" s="279"/>
      <c r="C41" s="279"/>
      <c r="D41" s="279"/>
      <c r="E41" s="279"/>
      <c r="F41" s="279"/>
      <c r="G41" s="279"/>
      <c r="H41" s="279"/>
      <c r="I41" s="279"/>
      <c r="J41" s="279"/>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8D8D8-F553-43E4-9E98-883AF813B6F6}">
  <sheetPr codeName="Tabelle29">
    <pageSetUpPr fitToPage="1"/>
  </sheetPr>
  <dimension ref="A1:O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6.2" customHeight="1" x14ac:dyDescent="0.2">
      <c r="A2" s="35"/>
      <c r="B2" s="36"/>
      <c r="C2" s="36"/>
      <c r="D2" s="36"/>
      <c r="E2" s="36"/>
      <c r="F2" s="36"/>
      <c r="G2" s="36"/>
      <c r="H2" s="36"/>
      <c r="I2" s="36"/>
      <c r="J2" s="36"/>
      <c r="K2" s="36"/>
    </row>
    <row r="3" spans="1:15" s="39" customFormat="1" ht="24.95" customHeight="1" x14ac:dyDescent="0.2">
      <c r="A3" s="37" t="s">
        <v>362</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335</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24.95" customHeight="1" x14ac:dyDescent="0.2">
      <c r="A7" s="51" t="s">
        <v>333</v>
      </c>
      <c r="B7" s="46"/>
      <c r="C7" s="46"/>
      <c r="D7" s="47" t="s">
        <v>86</v>
      </c>
      <c r="E7" s="383" t="s">
        <v>363</v>
      </c>
      <c r="F7" s="49"/>
      <c r="G7" s="49"/>
      <c r="H7" s="49"/>
      <c r="I7" s="50"/>
      <c r="J7" s="378" t="s">
        <v>359</v>
      </c>
      <c r="K7" s="379"/>
      <c r="L7" s="53"/>
      <c r="M7" s="53"/>
      <c r="N7" s="53"/>
      <c r="O7" s="53"/>
    </row>
    <row r="8" spans="1:15" ht="21.75" customHeight="1" x14ac:dyDescent="0.2">
      <c r="A8" s="54"/>
      <c r="B8" s="55"/>
      <c r="C8" s="55"/>
      <c r="D8" s="56"/>
      <c r="E8" s="57" t="s">
        <v>335</v>
      </c>
      <c r="F8" s="57" t="s">
        <v>337</v>
      </c>
      <c r="G8" s="57" t="s">
        <v>338</v>
      </c>
      <c r="H8" s="57" t="s">
        <v>339</v>
      </c>
      <c r="I8" s="57" t="s">
        <v>340</v>
      </c>
      <c r="J8" s="380"/>
      <c r="K8" s="381"/>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ht="18" customHeight="1" x14ac:dyDescent="0.2">
      <c r="A11" s="243" t="s">
        <v>96</v>
      </c>
      <c r="B11" s="244"/>
      <c r="C11" s="245"/>
      <c r="D11" s="246">
        <v>100</v>
      </c>
      <c r="E11" s="250">
        <v>10273</v>
      </c>
      <c r="F11" s="295">
        <v>15581</v>
      </c>
      <c r="G11" s="295">
        <v>9356</v>
      </c>
      <c r="H11" s="295">
        <v>11519</v>
      </c>
      <c r="I11" s="249">
        <v>10287</v>
      </c>
      <c r="J11" s="250">
        <v>-14</v>
      </c>
      <c r="K11" s="251">
        <v>-0.13609409934869252</v>
      </c>
    </row>
    <row r="12" spans="1:15" ht="18" customHeight="1" x14ac:dyDescent="0.2">
      <c r="A12" s="252" t="s">
        <v>222</v>
      </c>
      <c r="B12" s="253"/>
      <c r="C12" s="253"/>
      <c r="D12" s="254"/>
      <c r="E12" s="267"/>
      <c r="F12" s="267"/>
      <c r="G12" s="267"/>
      <c r="H12" s="267"/>
      <c r="I12" s="267"/>
      <c r="J12" s="254"/>
      <c r="K12" s="255"/>
    </row>
    <row r="13" spans="1:15" ht="15.95" customHeight="1" x14ac:dyDescent="0.2">
      <c r="A13" s="256" t="s">
        <v>223</v>
      </c>
      <c r="B13" s="257"/>
      <c r="C13" s="258"/>
      <c r="D13" s="259">
        <v>30.477951912781077</v>
      </c>
      <c r="E13" s="260">
        <v>3131</v>
      </c>
      <c r="F13" s="261">
        <v>4353</v>
      </c>
      <c r="G13" s="261">
        <v>3141</v>
      </c>
      <c r="H13" s="261">
        <v>3209</v>
      </c>
      <c r="I13" s="262">
        <v>3220</v>
      </c>
      <c r="J13" s="260">
        <v>-89</v>
      </c>
      <c r="K13" s="263">
        <v>-2.7639751552795033</v>
      </c>
    </row>
    <row r="14" spans="1:15" ht="15.95" customHeight="1" x14ac:dyDescent="0.2">
      <c r="A14" s="256" t="s">
        <v>224</v>
      </c>
      <c r="B14" s="257"/>
      <c r="C14" s="258"/>
      <c r="D14" s="259">
        <v>44.534215905772413</v>
      </c>
      <c r="E14" s="260">
        <v>4575</v>
      </c>
      <c r="F14" s="261">
        <v>8153</v>
      </c>
      <c r="G14" s="261">
        <v>4297</v>
      </c>
      <c r="H14" s="261">
        <v>5610</v>
      </c>
      <c r="I14" s="262">
        <v>4662</v>
      </c>
      <c r="J14" s="260">
        <v>-87</v>
      </c>
      <c r="K14" s="263">
        <v>-1.8661518661518661</v>
      </c>
    </row>
    <row r="15" spans="1:15" ht="15.95" customHeight="1" x14ac:dyDescent="0.2">
      <c r="A15" s="256" t="s">
        <v>225</v>
      </c>
      <c r="B15" s="257"/>
      <c r="C15" s="258"/>
      <c r="D15" s="259">
        <v>12.800545118271197</v>
      </c>
      <c r="E15" s="260">
        <v>1315</v>
      </c>
      <c r="F15" s="261">
        <v>1834</v>
      </c>
      <c r="G15" s="261">
        <v>1032</v>
      </c>
      <c r="H15" s="261">
        <v>1449</v>
      </c>
      <c r="I15" s="262">
        <v>1257</v>
      </c>
      <c r="J15" s="260">
        <v>58</v>
      </c>
      <c r="K15" s="263">
        <v>4.6141607000795544</v>
      </c>
    </row>
    <row r="16" spans="1:15" ht="15.95" customHeight="1" x14ac:dyDescent="0.2">
      <c r="A16" s="256" t="s">
        <v>226</v>
      </c>
      <c r="B16" s="257"/>
      <c r="C16" s="258"/>
      <c r="D16" s="259">
        <v>12.089944514747396</v>
      </c>
      <c r="E16" s="260">
        <v>1242</v>
      </c>
      <c r="F16" s="261">
        <v>1198</v>
      </c>
      <c r="G16" s="261">
        <v>873</v>
      </c>
      <c r="H16" s="261">
        <v>1228</v>
      </c>
      <c r="I16" s="262">
        <v>1141</v>
      </c>
      <c r="J16" s="260">
        <v>101</v>
      </c>
      <c r="K16" s="263">
        <v>8.8518843120070105</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0.78847464226613451</v>
      </c>
      <c r="E18" s="552">
        <v>81</v>
      </c>
      <c r="F18" s="261">
        <v>130</v>
      </c>
      <c r="G18" s="553">
        <v>62</v>
      </c>
      <c r="H18" s="553">
        <v>86</v>
      </c>
      <c r="I18" s="554">
        <v>81</v>
      </c>
      <c r="J18" s="260">
        <v>0</v>
      </c>
      <c r="K18" s="263">
        <v>0</v>
      </c>
    </row>
    <row r="19" spans="1:11" ht="13.5" customHeight="1" x14ac:dyDescent="0.2">
      <c r="A19" s="256" t="s">
        <v>235</v>
      </c>
      <c r="B19" s="257" t="s">
        <v>236</v>
      </c>
      <c r="C19" s="258"/>
      <c r="D19" s="259">
        <v>0.55485252603913171</v>
      </c>
      <c r="E19" s="552">
        <v>57</v>
      </c>
      <c r="F19" s="553">
        <v>98</v>
      </c>
      <c r="G19" s="553">
        <v>39</v>
      </c>
      <c r="H19" s="553">
        <v>57</v>
      </c>
      <c r="I19" s="554">
        <v>52</v>
      </c>
      <c r="J19" s="260">
        <v>5</v>
      </c>
      <c r="K19" s="263">
        <v>9.615384615384615</v>
      </c>
    </row>
    <row r="20" spans="1:11" ht="13.5" customHeight="1" x14ac:dyDescent="0.2">
      <c r="A20" s="256">
        <v>12</v>
      </c>
      <c r="B20" s="257" t="s">
        <v>237</v>
      </c>
      <c r="C20" s="258"/>
      <c r="D20" s="259">
        <v>0.56458678088192349</v>
      </c>
      <c r="E20" s="552">
        <v>58</v>
      </c>
      <c r="F20" s="261">
        <v>134</v>
      </c>
      <c r="G20" s="261">
        <v>122</v>
      </c>
      <c r="H20" s="261">
        <v>137</v>
      </c>
      <c r="I20" s="554">
        <v>58</v>
      </c>
      <c r="J20" s="260">
        <v>0</v>
      </c>
      <c r="K20" s="263">
        <v>0</v>
      </c>
    </row>
    <row r="21" spans="1:11" ht="13.5" customHeight="1" x14ac:dyDescent="0.2">
      <c r="A21" s="256">
        <v>21</v>
      </c>
      <c r="B21" s="257" t="s">
        <v>238</v>
      </c>
      <c r="C21" s="258"/>
      <c r="D21" s="259">
        <v>0.14601382264187676</v>
      </c>
      <c r="E21" s="552">
        <v>15</v>
      </c>
      <c r="F21" s="553">
        <v>49</v>
      </c>
      <c r="G21" s="553">
        <v>18</v>
      </c>
      <c r="H21" s="553">
        <v>36</v>
      </c>
      <c r="I21" s="554">
        <v>16</v>
      </c>
      <c r="J21" s="260">
        <v>-1</v>
      </c>
      <c r="K21" s="263">
        <v>-6.25</v>
      </c>
    </row>
    <row r="22" spans="1:11" ht="13.5" customHeight="1" x14ac:dyDescent="0.2">
      <c r="A22" s="256">
        <v>22</v>
      </c>
      <c r="B22" s="257" t="s">
        <v>239</v>
      </c>
      <c r="C22" s="258"/>
      <c r="D22" s="259">
        <v>1.1583763262922224</v>
      </c>
      <c r="E22" s="260">
        <v>119</v>
      </c>
      <c r="F22" s="261">
        <v>238</v>
      </c>
      <c r="G22" s="261">
        <v>143</v>
      </c>
      <c r="H22" s="261">
        <v>133</v>
      </c>
      <c r="I22" s="262">
        <v>200</v>
      </c>
      <c r="J22" s="260">
        <v>-81</v>
      </c>
      <c r="K22" s="263">
        <v>-40.5</v>
      </c>
    </row>
    <row r="23" spans="1:11" ht="13.5" customHeight="1" x14ac:dyDescent="0.2">
      <c r="A23" s="256">
        <v>23</v>
      </c>
      <c r="B23" s="257" t="s">
        <v>240</v>
      </c>
      <c r="C23" s="258"/>
      <c r="D23" s="259">
        <v>0.47697848729679743</v>
      </c>
      <c r="E23" s="552">
        <v>49</v>
      </c>
      <c r="F23" s="553">
        <v>81</v>
      </c>
      <c r="G23" s="553">
        <v>85</v>
      </c>
      <c r="H23" s="553">
        <v>64</v>
      </c>
      <c r="I23" s="554">
        <v>62</v>
      </c>
      <c r="J23" s="260">
        <v>-13</v>
      </c>
      <c r="K23" s="263">
        <v>-20.967741935483872</v>
      </c>
    </row>
    <row r="24" spans="1:11" ht="13.5" customHeight="1" x14ac:dyDescent="0.2">
      <c r="A24" s="256">
        <v>24</v>
      </c>
      <c r="B24" s="257" t="s">
        <v>241</v>
      </c>
      <c r="C24" s="258"/>
      <c r="D24" s="259">
        <v>5.8892241798890295</v>
      </c>
      <c r="E24" s="260">
        <v>605</v>
      </c>
      <c r="F24" s="261">
        <v>927</v>
      </c>
      <c r="G24" s="261">
        <v>632</v>
      </c>
      <c r="H24" s="261">
        <v>573</v>
      </c>
      <c r="I24" s="262">
        <v>414</v>
      </c>
      <c r="J24" s="260">
        <v>191</v>
      </c>
      <c r="K24" s="263">
        <v>46.135265700483089</v>
      </c>
    </row>
    <row r="25" spans="1:11" ht="13.5" customHeight="1" x14ac:dyDescent="0.2">
      <c r="A25" s="256">
        <v>25</v>
      </c>
      <c r="B25" s="257" t="s">
        <v>242</v>
      </c>
      <c r="C25" s="258"/>
      <c r="D25" s="259">
        <v>4.5458970115837634</v>
      </c>
      <c r="E25" s="260">
        <v>467</v>
      </c>
      <c r="F25" s="261">
        <v>908</v>
      </c>
      <c r="G25" s="261">
        <v>438</v>
      </c>
      <c r="H25" s="261">
        <v>558</v>
      </c>
      <c r="I25" s="262">
        <v>401</v>
      </c>
      <c r="J25" s="260">
        <v>66</v>
      </c>
      <c r="K25" s="263">
        <v>16.458852867830423</v>
      </c>
    </row>
    <row r="26" spans="1:11" ht="13.5" customHeight="1" x14ac:dyDescent="0.2">
      <c r="A26" s="256">
        <v>26</v>
      </c>
      <c r="B26" s="257" t="s">
        <v>243</v>
      </c>
      <c r="C26" s="258"/>
      <c r="D26" s="259">
        <v>4.0591842694441738</v>
      </c>
      <c r="E26" s="260">
        <v>417</v>
      </c>
      <c r="F26" s="261">
        <v>732</v>
      </c>
      <c r="G26" s="261">
        <v>319</v>
      </c>
      <c r="H26" s="261">
        <v>492</v>
      </c>
      <c r="I26" s="262">
        <v>323</v>
      </c>
      <c r="J26" s="260">
        <v>94</v>
      </c>
      <c r="K26" s="263">
        <v>29.102167182662537</v>
      </c>
    </row>
    <row r="27" spans="1:11" ht="13.5" customHeight="1" x14ac:dyDescent="0.2">
      <c r="A27" s="256">
        <v>27</v>
      </c>
      <c r="B27" s="257" t="s">
        <v>244</v>
      </c>
      <c r="C27" s="258"/>
      <c r="D27" s="259">
        <v>4.2538693663000098</v>
      </c>
      <c r="E27" s="260">
        <v>437</v>
      </c>
      <c r="F27" s="261">
        <v>472</v>
      </c>
      <c r="G27" s="261">
        <v>237</v>
      </c>
      <c r="H27" s="261">
        <v>338</v>
      </c>
      <c r="I27" s="262">
        <v>354</v>
      </c>
      <c r="J27" s="260">
        <v>83</v>
      </c>
      <c r="K27" s="263">
        <v>23.44632768361582</v>
      </c>
    </row>
    <row r="28" spans="1:11" ht="13.5" customHeight="1" x14ac:dyDescent="0.2">
      <c r="A28" s="256">
        <v>28</v>
      </c>
      <c r="B28" s="257" t="s">
        <v>245</v>
      </c>
      <c r="C28" s="258"/>
      <c r="D28" s="259">
        <v>0.45750997761121387</v>
      </c>
      <c r="E28" s="552">
        <v>47</v>
      </c>
      <c r="F28" s="553">
        <v>75</v>
      </c>
      <c r="G28" s="553">
        <v>45</v>
      </c>
      <c r="H28" s="553">
        <v>71</v>
      </c>
      <c r="I28" s="554">
        <v>37</v>
      </c>
      <c r="J28" s="260">
        <v>10</v>
      </c>
      <c r="K28" s="263">
        <v>27.027027027027028</v>
      </c>
    </row>
    <row r="29" spans="1:11" ht="13.5" customHeight="1" x14ac:dyDescent="0.2">
      <c r="A29" s="256">
        <v>29</v>
      </c>
      <c r="B29" s="257" t="s">
        <v>246</v>
      </c>
      <c r="C29" s="258"/>
      <c r="D29" s="259">
        <v>2.4530322203835295</v>
      </c>
      <c r="E29" s="260">
        <v>252</v>
      </c>
      <c r="F29" s="261">
        <v>306</v>
      </c>
      <c r="G29" s="261">
        <v>268</v>
      </c>
      <c r="H29" s="261">
        <v>278</v>
      </c>
      <c r="I29" s="262">
        <v>277</v>
      </c>
      <c r="J29" s="260">
        <v>-25</v>
      </c>
      <c r="K29" s="263">
        <v>-9.025270758122744</v>
      </c>
    </row>
    <row r="30" spans="1:11" ht="13.5" customHeight="1" x14ac:dyDescent="0.2">
      <c r="A30" s="256" t="s">
        <v>247</v>
      </c>
      <c r="B30" s="257" t="s">
        <v>248</v>
      </c>
      <c r="C30" s="258"/>
      <c r="D30" s="259" t="s">
        <v>547</v>
      </c>
      <c r="E30" s="260" t="s">
        <v>547</v>
      </c>
      <c r="F30" s="261">
        <v>100</v>
      </c>
      <c r="G30" s="261" t="s">
        <v>547</v>
      </c>
      <c r="H30" s="553">
        <v>79</v>
      </c>
      <c r="I30" s="262" t="s">
        <v>547</v>
      </c>
      <c r="J30" s="260" t="s">
        <v>547</v>
      </c>
      <c r="K30" s="263" t="s">
        <v>547</v>
      </c>
    </row>
    <row r="31" spans="1:11" ht="13.5" customHeight="1" x14ac:dyDescent="0.2">
      <c r="A31" s="256" t="s">
        <v>249</v>
      </c>
      <c r="B31" s="257" t="s">
        <v>250</v>
      </c>
      <c r="C31" s="258"/>
      <c r="D31" s="259">
        <v>1.8203056556020636</v>
      </c>
      <c r="E31" s="260">
        <v>187</v>
      </c>
      <c r="F31" s="261">
        <v>195</v>
      </c>
      <c r="G31" s="261">
        <v>197</v>
      </c>
      <c r="H31" s="261">
        <v>190</v>
      </c>
      <c r="I31" s="262">
        <v>193</v>
      </c>
      <c r="J31" s="260">
        <v>-6</v>
      </c>
      <c r="K31" s="263">
        <v>-3.1088082901554404</v>
      </c>
    </row>
    <row r="32" spans="1:11" ht="13.5" customHeight="1" x14ac:dyDescent="0.2">
      <c r="A32" s="256">
        <v>31</v>
      </c>
      <c r="B32" s="257" t="s">
        <v>251</v>
      </c>
      <c r="C32" s="258"/>
      <c r="D32" s="259">
        <v>0.38937019371167136</v>
      </c>
      <c r="E32" s="552">
        <v>40</v>
      </c>
      <c r="F32" s="553">
        <v>56</v>
      </c>
      <c r="G32" s="553">
        <v>49</v>
      </c>
      <c r="H32" s="553">
        <v>39</v>
      </c>
      <c r="I32" s="554">
        <v>41</v>
      </c>
      <c r="J32" s="260">
        <v>-1</v>
      </c>
      <c r="K32" s="263">
        <v>-2.4390243902439024</v>
      </c>
    </row>
    <row r="33" spans="1:11" ht="13.5" customHeight="1" x14ac:dyDescent="0.2">
      <c r="A33" s="256">
        <v>32</v>
      </c>
      <c r="B33" s="257" t="s">
        <v>252</v>
      </c>
      <c r="C33" s="258"/>
      <c r="D33" s="259">
        <v>1.0415652681787209</v>
      </c>
      <c r="E33" s="260">
        <v>107</v>
      </c>
      <c r="F33" s="261">
        <v>212</v>
      </c>
      <c r="G33" s="261">
        <v>212</v>
      </c>
      <c r="H33" s="261">
        <v>207</v>
      </c>
      <c r="I33" s="262">
        <v>121</v>
      </c>
      <c r="J33" s="260">
        <v>-14</v>
      </c>
      <c r="K33" s="263">
        <v>-11.570247933884298</v>
      </c>
    </row>
    <row r="34" spans="1:11" ht="13.5" customHeight="1" x14ac:dyDescent="0.2">
      <c r="A34" s="256">
        <v>33</v>
      </c>
      <c r="B34" s="257" t="s">
        <v>253</v>
      </c>
      <c r="C34" s="258"/>
      <c r="D34" s="259">
        <v>1.080502287549888</v>
      </c>
      <c r="E34" s="260">
        <v>111</v>
      </c>
      <c r="F34" s="261">
        <v>300</v>
      </c>
      <c r="G34" s="261">
        <v>166</v>
      </c>
      <c r="H34" s="261">
        <v>205</v>
      </c>
      <c r="I34" s="262">
        <v>102</v>
      </c>
      <c r="J34" s="260">
        <v>9</v>
      </c>
      <c r="K34" s="263">
        <v>8.8235294117647065</v>
      </c>
    </row>
    <row r="35" spans="1:11" ht="13.5" customHeight="1" x14ac:dyDescent="0.2">
      <c r="A35" s="256">
        <v>34</v>
      </c>
      <c r="B35" s="257" t="s">
        <v>254</v>
      </c>
      <c r="C35" s="258"/>
      <c r="D35" s="259">
        <v>1.5380122651611019</v>
      </c>
      <c r="E35" s="260">
        <v>158</v>
      </c>
      <c r="F35" s="261">
        <v>254</v>
      </c>
      <c r="G35" s="261">
        <v>165</v>
      </c>
      <c r="H35" s="261">
        <v>252</v>
      </c>
      <c r="I35" s="262">
        <v>135</v>
      </c>
      <c r="J35" s="260">
        <v>23</v>
      </c>
      <c r="K35" s="263">
        <v>17.037037037037038</v>
      </c>
    </row>
    <row r="36" spans="1:11" ht="13.5" customHeight="1" x14ac:dyDescent="0.2">
      <c r="A36" s="256">
        <v>41</v>
      </c>
      <c r="B36" s="257" t="s">
        <v>255</v>
      </c>
      <c r="C36" s="258"/>
      <c r="D36" s="259">
        <v>0.35043317434050425</v>
      </c>
      <c r="E36" s="552">
        <v>36</v>
      </c>
      <c r="F36" s="553">
        <v>61</v>
      </c>
      <c r="G36" s="553">
        <v>48</v>
      </c>
      <c r="H36" s="553">
        <v>66</v>
      </c>
      <c r="I36" s="554">
        <v>53</v>
      </c>
      <c r="J36" s="260">
        <v>-17</v>
      </c>
      <c r="K36" s="263">
        <v>-32.075471698113205</v>
      </c>
    </row>
    <row r="37" spans="1:11" ht="13.5" customHeight="1" x14ac:dyDescent="0.2">
      <c r="A37" s="256">
        <v>42</v>
      </c>
      <c r="B37" s="257" t="s">
        <v>256</v>
      </c>
      <c r="C37" s="258"/>
      <c r="D37" s="259">
        <v>7.787403874233427E-2</v>
      </c>
      <c r="E37" s="552">
        <v>8</v>
      </c>
      <c r="F37" s="553">
        <v>14</v>
      </c>
      <c r="G37" s="553">
        <v>7</v>
      </c>
      <c r="H37" s="553">
        <v>14</v>
      </c>
      <c r="I37" s="554">
        <v>14</v>
      </c>
      <c r="J37" s="260">
        <v>-6</v>
      </c>
      <c r="K37" s="263">
        <v>-42.857142857142854</v>
      </c>
    </row>
    <row r="38" spans="1:11" ht="13.5" customHeight="1" x14ac:dyDescent="0.2">
      <c r="A38" s="256">
        <v>43</v>
      </c>
      <c r="B38" s="257" t="s">
        <v>257</v>
      </c>
      <c r="C38" s="258"/>
      <c r="D38" s="259">
        <v>1.9857879879295239</v>
      </c>
      <c r="E38" s="260">
        <v>204</v>
      </c>
      <c r="F38" s="261">
        <v>381</v>
      </c>
      <c r="G38" s="261">
        <v>152</v>
      </c>
      <c r="H38" s="261">
        <v>237</v>
      </c>
      <c r="I38" s="262">
        <v>239</v>
      </c>
      <c r="J38" s="260">
        <v>-35</v>
      </c>
      <c r="K38" s="263">
        <v>-14.644351464435147</v>
      </c>
    </row>
    <row r="39" spans="1:11" ht="13.5" customHeight="1" x14ac:dyDescent="0.2">
      <c r="A39" s="256">
        <v>51</v>
      </c>
      <c r="B39" s="257" t="s">
        <v>258</v>
      </c>
      <c r="C39" s="258"/>
      <c r="D39" s="259">
        <v>9.8802686654336611</v>
      </c>
      <c r="E39" s="260">
        <v>1015</v>
      </c>
      <c r="F39" s="261">
        <v>1298</v>
      </c>
      <c r="G39" s="261">
        <v>977</v>
      </c>
      <c r="H39" s="261">
        <v>1203</v>
      </c>
      <c r="I39" s="262">
        <v>1153</v>
      </c>
      <c r="J39" s="260">
        <v>-138</v>
      </c>
      <c r="K39" s="263">
        <v>-11.968777103209019</v>
      </c>
    </row>
    <row r="40" spans="1:11" ht="13.5" customHeight="1" x14ac:dyDescent="0.2">
      <c r="A40" s="256" t="s">
        <v>259</v>
      </c>
      <c r="B40" s="257" t="s">
        <v>260</v>
      </c>
      <c r="C40" s="258"/>
      <c r="D40" s="259">
        <v>9.3351503942373206</v>
      </c>
      <c r="E40" s="260">
        <v>959</v>
      </c>
      <c r="F40" s="261">
        <v>1202</v>
      </c>
      <c r="G40" s="261">
        <v>895</v>
      </c>
      <c r="H40" s="261">
        <v>1096</v>
      </c>
      <c r="I40" s="262">
        <v>1090</v>
      </c>
      <c r="J40" s="260">
        <v>-131</v>
      </c>
      <c r="K40" s="263">
        <v>-12.01834862385321</v>
      </c>
    </row>
    <row r="41" spans="1:11" ht="13.5" customHeight="1" x14ac:dyDescent="0.2">
      <c r="A41" s="256"/>
      <c r="B41" s="257" t="s">
        <v>261</v>
      </c>
      <c r="C41" s="258"/>
      <c r="D41" s="259">
        <v>7.0962717803952104</v>
      </c>
      <c r="E41" s="260">
        <v>729</v>
      </c>
      <c r="F41" s="261">
        <v>923</v>
      </c>
      <c r="G41" s="261">
        <v>734</v>
      </c>
      <c r="H41" s="261">
        <v>958</v>
      </c>
      <c r="I41" s="262">
        <v>874</v>
      </c>
      <c r="J41" s="260">
        <v>-145</v>
      </c>
      <c r="K41" s="263">
        <v>-16.590389016018307</v>
      </c>
    </row>
    <row r="42" spans="1:11" ht="13.5" customHeight="1" x14ac:dyDescent="0.2">
      <c r="A42" s="256">
        <v>52</v>
      </c>
      <c r="B42" s="257" t="s">
        <v>262</v>
      </c>
      <c r="C42" s="258"/>
      <c r="D42" s="259">
        <v>3.4751289788766671</v>
      </c>
      <c r="E42" s="260">
        <v>357</v>
      </c>
      <c r="F42" s="261">
        <v>456</v>
      </c>
      <c r="G42" s="261">
        <v>404</v>
      </c>
      <c r="H42" s="261">
        <v>632</v>
      </c>
      <c r="I42" s="262">
        <v>373</v>
      </c>
      <c r="J42" s="260">
        <v>-16</v>
      </c>
      <c r="K42" s="263">
        <v>-4.2895442359249332</v>
      </c>
    </row>
    <row r="43" spans="1:11" ht="13.5" customHeight="1" x14ac:dyDescent="0.2">
      <c r="A43" s="256" t="s">
        <v>263</v>
      </c>
      <c r="B43" s="257" t="s">
        <v>264</v>
      </c>
      <c r="C43" s="258"/>
      <c r="D43" s="259">
        <v>2.4627664752263216</v>
      </c>
      <c r="E43" s="260">
        <v>253</v>
      </c>
      <c r="F43" s="261">
        <v>321</v>
      </c>
      <c r="G43" s="261">
        <v>281</v>
      </c>
      <c r="H43" s="261">
        <v>495</v>
      </c>
      <c r="I43" s="262">
        <v>261</v>
      </c>
      <c r="J43" s="260">
        <v>-8</v>
      </c>
      <c r="K43" s="263">
        <v>-3.0651340996168583</v>
      </c>
    </row>
    <row r="44" spans="1:11" ht="13.5" customHeight="1" x14ac:dyDescent="0.2">
      <c r="A44" s="256">
        <v>53</v>
      </c>
      <c r="B44" s="257" t="s">
        <v>265</v>
      </c>
      <c r="C44" s="258"/>
      <c r="D44" s="259">
        <v>0.4185729582400467</v>
      </c>
      <c r="E44" s="552">
        <v>43</v>
      </c>
      <c r="F44" s="553">
        <v>78</v>
      </c>
      <c r="G44" s="553">
        <v>81</v>
      </c>
      <c r="H44" s="553">
        <v>57</v>
      </c>
      <c r="I44" s="554">
        <v>50</v>
      </c>
      <c r="J44" s="260">
        <v>-7</v>
      </c>
      <c r="K44" s="263">
        <v>-14</v>
      </c>
    </row>
    <row r="45" spans="1:11" ht="13.5" customHeight="1" x14ac:dyDescent="0.2">
      <c r="A45" s="256" t="s">
        <v>266</v>
      </c>
      <c r="B45" s="257" t="s">
        <v>267</v>
      </c>
      <c r="C45" s="258"/>
      <c r="D45" s="259">
        <v>0.38937019371167136</v>
      </c>
      <c r="E45" s="552">
        <v>40</v>
      </c>
      <c r="F45" s="553">
        <v>68</v>
      </c>
      <c r="G45" s="553">
        <v>78</v>
      </c>
      <c r="H45" s="553">
        <v>52</v>
      </c>
      <c r="I45" s="554">
        <v>44</v>
      </c>
      <c r="J45" s="260">
        <v>-4</v>
      </c>
      <c r="K45" s="263">
        <v>-9.0909090909090917</v>
      </c>
    </row>
    <row r="46" spans="1:11" ht="13.5" customHeight="1" x14ac:dyDescent="0.2">
      <c r="A46" s="256">
        <v>54</v>
      </c>
      <c r="B46" s="257" t="s">
        <v>268</v>
      </c>
      <c r="C46" s="258"/>
      <c r="D46" s="259">
        <v>2.9592134722087025</v>
      </c>
      <c r="E46" s="260">
        <v>304</v>
      </c>
      <c r="F46" s="261">
        <v>334</v>
      </c>
      <c r="G46" s="261">
        <v>407</v>
      </c>
      <c r="H46" s="261">
        <v>363</v>
      </c>
      <c r="I46" s="262">
        <v>313</v>
      </c>
      <c r="J46" s="260">
        <v>-9</v>
      </c>
      <c r="K46" s="263">
        <v>-2.8753993610223643</v>
      </c>
    </row>
    <row r="47" spans="1:11" ht="13.5" customHeight="1" x14ac:dyDescent="0.2">
      <c r="A47" s="256">
        <v>61</v>
      </c>
      <c r="B47" s="257" t="s">
        <v>269</v>
      </c>
      <c r="C47" s="258"/>
      <c r="D47" s="259">
        <v>2.8521366689379928</v>
      </c>
      <c r="E47" s="260">
        <v>293</v>
      </c>
      <c r="F47" s="261">
        <v>327</v>
      </c>
      <c r="G47" s="261">
        <v>291</v>
      </c>
      <c r="H47" s="261">
        <v>330</v>
      </c>
      <c r="I47" s="262">
        <v>279</v>
      </c>
      <c r="J47" s="260">
        <v>14</v>
      </c>
      <c r="K47" s="263">
        <v>5.0179211469534053</v>
      </c>
    </row>
    <row r="48" spans="1:11" ht="13.5" customHeight="1" x14ac:dyDescent="0.2">
      <c r="A48" s="256">
        <v>62</v>
      </c>
      <c r="B48" s="257" t="s">
        <v>270</v>
      </c>
      <c r="C48" s="258"/>
      <c r="D48" s="259">
        <v>8.5466757519711862</v>
      </c>
      <c r="E48" s="260">
        <v>878</v>
      </c>
      <c r="F48" s="261">
        <v>1246</v>
      </c>
      <c r="G48" s="261">
        <v>733</v>
      </c>
      <c r="H48" s="261">
        <v>937</v>
      </c>
      <c r="I48" s="262">
        <v>924</v>
      </c>
      <c r="J48" s="260">
        <v>-46</v>
      </c>
      <c r="K48" s="263">
        <v>-4.9783549783549788</v>
      </c>
    </row>
    <row r="49" spans="1:11" ht="13.5" customHeight="1" x14ac:dyDescent="0.2">
      <c r="A49" s="256">
        <v>63</v>
      </c>
      <c r="B49" s="257" t="s">
        <v>271</v>
      </c>
      <c r="C49" s="258"/>
      <c r="D49" s="259">
        <v>2.803465394724034</v>
      </c>
      <c r="E49" s="260">
        <v>288</v>
      </c>
      <c r="F49" s="261">
        <v>406</v>
      </c>
      <c r="G49" s="261">
        <v>396</v>
      </c>
      <c r="H49" s="261">
        <v>323</v>
      </c>
      <c r="I49" s="262">
        <v>299</v>
      </c>
      <c r="J49" s="260">
        <v>-11</v>
      </c>
      <c r="K49" s="263">
        <v>-3.6789297658862878</v>
      </c>
    </row>
    <row r="50" spans="1:11" ht="13.5" customHeight="1" x14ac:dyDescent="0.2">
      <c r="A50" s="256" t="s">
        <v>272</v>
      </c>
      <c r="B50" s="257" t="s">
        <v>273</v>
      </c>
      <c r="C50" s="258"/>
      <c r="D50" s="259">
        <v>0.32123040981212886</v>
      </c>
      <c r="E50" s="552">
        <v>33</v>
      </c>
      <c r="F50" s="553">
        <v>55</v>
      </c>
      <c r="G50" s="553">
        <v>48</v>
      </c>
      <c r="H50" s="553">
        <v>40</v>
      </c>
      <c r="I50" s="554">
        <v>37</v>
      </c>
      <c r="J50" s="260">
        <v>-4</v>
      </c>
      <c r="K50" s="263">
        <v>-10.810810810810811</v>
      </c>
    </row>
    <row r="51" spans="1:11" ht="13.5" customHeight="1" x14ac:dyDescent="0.2">
      <c r="A51" s="256" t="s">
        <v>274</v>
      </c>
      <c r="B51" s="257" t="s">
        <v>275</v>
      </c>
      <c r="C51" s="258"/>
      <c r="D51" s="259">
        <v>2.2096758493137352</v>
      </c>
      <c r="E51" s="260">
        <v>227</v>
      </c>
      <c r="F51" s="261">
        <v>265</v>
      </c>
      <c r="G51" s="261">
        <v>315</v>
      </c>
      <c r="H51" s="261">
        <v>263</v>
      </c>
      <c r="I51" s="262">
        <v>236</v>
      </c>
      <c r="J51" s="260">
        <v>-9</v>
      </c>
      <c r="K51" s="263">
        <v>-3.8135593220338984</v>
      </c>
    </row>
    <row r="52" spans="1:11" ht="13.5" customHeight="1" x14ac:dyDescent="0.2">
      <c r="A52" s="256">
        <v>71</v>
      </c>
      <c r="B52" s="257" t="s">
        <v>276</v>
      </c>
      <c r="C52" s="258"/>
      <c r="D52" s="259">
        <v>9.2864791200233618</v>
      </c>
      <c r="E52" s="260">
        <v>954</v>
      </c>
      <c r="F52" s="261">
        <v>1188</v>
      </c>
      <c r="G52" s="261">
        <v>819</v>
      </c>
      <c r="H52" s="261">
        <v>1215</v>
      </c>
      <c r="I52" s="262">
        <v>972</v>
      </c>
      <c r="J52" s="260">
        <v>-18</v>
      </c>
      <c r="K52" s="263">
        <v>-1.8518518518518519</v>
      </c>
    </row>
    <row r="53" spans="1:11" ht="13.5" customHeight="1" x14ac:dyDescent="0.2">
      <c r="A53" s="256" t="s">
        <v>277</v>
      </c>
      <c r="B53" s="257" t="s">
        <v>278</v>
      </c>
      <c r="C53" s="258"/>
      <c r="D53" s="259">
        <v>3.8742334274311303</v>
      </c>
      <c r="E53" s="260">
        <v>398</v>
      </c>
      <c r="F53" s="261">
        <v>542</v>
      </c>
      <c r="G53" s="261">
        <v>311</v>
      </c>
      <c r="H53" s="261">
        <v>467</v>
      </c>
      <c r="I53" s="262">
        <v>407</v>
      </c>
      <c r="J53" s="260">
        <v>-9</v>
      </c>
      <c r="K53" s="263">
        <v>-2.2113022113022112</v>
      </c>
    </row>
    <row r="54" spans="1:11" ht="13.5" customHeight="1" x14ac:dyDescent="0.2">
      <c r="A54" s="256" t="s">
        <v>279</v>
      </c>
      <c r="B54" s="257" t="s">
        <v>280</v>
      </c>
      <c r="C54" s="258"/>
      <c r="D54" s="259">
        <v>4.5069599922125958</v>
      </c>
      <c r="E54" s="260">
        <v>463</v>
      </c>
      <c r="F54" s="261">
        <v>557</v>
      </c>
      <c r="G54" s="261">
        <v>409</v>
      </c>
      <c r="H54" s="261">
        <v>612</v>
      </c>
      <c r="I54" s="262">
        <v>471</v>
      </c>
      <c r="J54" s="260">
        <v>-8</v>
      </c>
      <c r="K54" s="263">
        <v>-1.6985138004246285</v>
      </c>
    </row>
    <row r="55" spans="1:11" ht="13.5" customHeight="1" x14ac:dyDescent="0.2">
      <c r="A55" s="256">
        <v>72</v>
      </c>
      <c r="B55" s="257" t="s">
        <v>281</v>
      </c>
      <c r="C55" s="258"/>
      <c r="D55" s="259">
        <v>2.0928647912002338</v>
      </c>
      <c r="E55" s="260">
        <v>215</v>
      </c>
      <c r="F55" s="261">
        <v>332</v>
      </c>
      <c r="G55" s="261">
        <v>151</v>
      </c>
      <c r="H55" s="261">
        <v>323</v>
      </c>
      <c r="I55" s="262">
        <v>223</v>
      </c>
      <c r="J55" s="260">
        <v>-8</v>
      </c>
      <c r="K55" s="263">
        <v>-3.5874439461883409</v>
      </c>
    </row>
    <row r="56" spans="1:11" ht="13.5" customHeight="1" x14ac:dyDescent="0.2">
      <c r="A56" s="256" t="s">
        <v>282</v>
      </c>
      <c r="B56" s="257" t="s">
        <v>283</v>
      </c>
      <c r="C56" s="258"/>
      <c r="D56" s="259">
        <v>0.57432103572471527</v>
      </c>
      <c r="E56" s="552">
        <v>59</v>
      </c>
      <c r="F56" s="261">
        <v>165</v>
      </c>
      <c r="G56" s="553">
        <v>50</v>
      </c>
      <c r="H56" s="261">
        <v>100</v>
      </c>
      <c r="I56" s="554">
        <v>79</v>
      </c>
      <c r="J56" s="260">
        <v>-20</v>
      </c>
      <c r="K56" s="263">
        <v>-25.316455696202532</v>
      </c>
    </row>
    <row r="57" spans="1:11" ht="13.5" customHeight="1" x14ac:dyDescent="0.2">
      <c r="A57" s="256" t="s">
        <v>284</v>
      </c>
      <c r="B57" s="257" t="s">
        <v>285</v>
      </c>
      <c r="C57" s="258"/>
      <c r="D57" s="259">
        <v>1.1973133456633895</v>
      </c>
      <c r="E57" s="260">
        <v>123</v>
      </c>
      <c r="F57" s="261">
        <v>104</v>
      </c>
      <c r="G57" s="553">
        <v>85</v>
      </c>
      <c r="H57" s="261">
        <v>126</v>
      </c>
      <c r="I57" s="262">
        <v>106</v>
      </c>
      <c r="J57" s="260">
        <v>17</v>
      </c>
      <c r="K57" s="263">
        <v>16.037735849056602</v>
      </c>
    </row>
    <row r="58" spans="1:11" ht="13.5" customHeight="1" x14ac:dyDescent="0.2">
      <c r="A58" s="256">
        <v>73</v>
      </c>
      <c r="B58" s="257" t="s">
        <v>286</v>
      </c>
      <c r="C58" s="258"/>
      <c r="D58" s="259">
        <v>1.9857879879295239</v>
      </c>
      <c r="E58" s="260">
        <v>204</v>
      </c>
      <c r="F58" s="261">
        <v>555</v>
      </c>
      <c r="G58" s="261">
        <v>185</v>
      </c>
      <c r="H58" s="261">
        <v>232</v>
      </c>
      <c r="I58" s="262">
        <v>247</v>
      </c>
      <c r="J58" s="260">
        <v>-43</v>
      </c>
      <c r="K58" s="263">
        <v>-17.408906882591094</v>
      </c>
    </row>
    <row r="59" spans="1:11" ht="13.5" customHeight="1" x14ac:dyDescent="0.2">
      <c r="A59" s="256" t="s">
        <v>287</v>
      </c>
      <c r="B59" s="257" t="s">
        <v>288</v>
      </c>
      <c r="C59" s="258"/>
      <c r="D59" s="259">
        <v>1.6937603426457704</v>
      </c>
      <c r="E59" s="260">
        <v>174</v>
      </c>
      <c r="F59" s="261">
        <v>501</v>
      </c>
      <c r="G59" s="261">
        <v>147</v>
      </c>
      <c r="H59" s="261">
        <v>201</v>
      </c>
      <c r="I59" s="262">
        <v>200</v>
      </c>
      <c r="J59" s="260">
        <v>-26</v>
      </c>
      <c r="K59" s="263">
        <v>-13</v>
      </c>
    </row>
    <row r="60" spans="1:11" ht="13.5" customHeight="1" x14ac:dyDescent="0.2">
      <c r="A60" s="256">
        <v>81</v>
      </c>
      <c r="B60" s="257" t="s">
        <v>289</v>
      </c>
      <c r="C60" s="258"/>
      <c r="D60" s="259">
        <v>10.230701839774165</v>
      </c>
      <c r="E60" s="260">
        <v>1051</v>
      </c>
      <c r="F60" s="261">
        <v>1329</v>
      </c>
      <c r="G60" s="261">
        <v>584</v>
      </c>
      <c r="H60" s="261">
        <v>714</v>
      </c>
      <c r="I60" s="262">
        <v>1090</v>
      </c>
      <c r="J60" s="260">
        <v>-39</v>
      </c>
      <c r="K60" s="263">
        <v>-3.5779816513761467</v>
      </c>
    </row>
    <row r="61" spans="1:11" ht="13.5" customHeight="1" x14ac:dyDescent="0.2">
      <c r="A61" s="256" t="s">
        <v>290</v>
      </c>
      <c r="B61" s="257" t="s">
        <v>291</v>
      </c>
      <c r="C61" s="258"/>
      <c r="D61" s="259">
        <v>1.4796067361043512</v>
      </c>
      <c r="E61" s="260">
        <v>152</v>
      </c>
      <c r="F61" s="261">
        <v>421</v>
      </c>
      <c r="G61" s="261">
        <v>172</v>
      </c>
      <c r="H61" s="261">
        <v>203</v>
      </c>
      <c r="I61" s="262">
        <v>139</v>
      </c>
      <c r="J61" s="260">
        <v>13</v>
      </c>
      <c r="K61" s="263">
        <v>9.3525179856115113</v>
      </c>
    </row>
    <row r="62" spans="1:11" ht="13.5" customHeight="1" x14ac:dyDescent="0.2">
      <c r="A62" s="256" t="s">
        <v>292</v>
      </c>
      <c r="B62" s="257" t="s">
        <v>364</v>
      </c>
      <c r="C62" s="258"/>
      <c r="D62" s="259">
        <v>6.5122164898277033</v>
      </c>
      <c r="E62" s="260">
        <v>669</v>
      </c>
      <c r="F62" s="261">
        <v>647</v>
      </c>
      <c r="G62" s="261">
        <v>248</v>
      </c>
      <c r="H62" s="261">
        <v>225</v>
      </c>
      <c r="I62" s="262">
        <v>696</v>
      </c>
      <c r="J62" s="260">
        <v>-27</v>
      </c>
      <c r="K62" s="263">
        <v>-3.8793103448275863</v>
      </c>
    </row>
    <row r="63" spans="1:11" ht="13.5" customHeight="1" x14ac:dyDescent="0.2">
      <c r="A63" s="256" t="s">
        <v>294</v>
      </c>
      <c r="B63" s="257" t="s">
        <v>295</v>
      </c>
      <c r="C63" s="258"/>
      <c r="D63" s="259">
        <v>0.98315973912197019</v>
      </c>
      <c r="E63" s="260">
        <v>101</v>
      </c>
      <c r="F63" s="261">
        <v>125</v>
      </c>
      <c r="G63" s="553">
        <v>84</v>
      </c>
      <c r="H63" s="261">
        <v>119</v>
      </c>
      <c r="I63" s="262">
        <v>116</v>
      </c>
      <c r="J63" s="260">
        <v>-15</v>
      </c>
      <c r="K63" s="263">
        <v>-12.931034482758621</v>
      </c>
    </row>
    <row r="64" spans="1:11" ht="13.5" customHeight="1" x14ac:dyDescent="0.2">
      <c r="A64" s="256" t="s">
        <v>296</v>
      </c>
      <c r="B64" s="257" t="s">
        <v>297</v>
      </c>
      <c r="C64" s="258"/>
      <c r="D64" s="259">
        <v>0.67166358415263316</v>
      </c>
      <c r="E64" s="552">
        <v>69</v>
      </c>
      <c r="F64" s="553">
        <v>62</v>
      </c>
      <c r="G64" s="553">
        <v>27</v>
      </c>
      <c r="H64" s="553">
        <v>69</v>
      </c>
      <c r="I64" s="554">
        <v>65</v>
      </c>
      <c r="J64" s="260">
        <v>4</v>
      </c>
      <c r="K64" s="263">
        <v>6.1538461538461542</v>
      </c>
    </row>
    <row r="65" spans="1:11" ht="13.5" customHeight="1" x14ac:dyDescent="0.2">
      <c r="A65" s="256">
        <v>82</v>
      </c>
      <c r="B65" s="257" t="s">
        <v>298</v>
      </c>
      <c r="C65" s="258"/>
      <c r="D65" s="259">
        <v>4.1565268178720922</v>
      </c>
      <c r="E65" s="260">
        <v>427</v>
      </c>
      <c r="F65" s="261">
        <v>626</v>
      </c>
      <c r="G65" s="261">
        <v>383</v>
      </c>
      <c r="H65" s="261">
        <v>316</v>
      </c>
      <c r="I65" s="262">
        <v>419</v>
      </c>
      <c r="J65" s="260">
        <v>8</v>
      </c>
      <c r="K65" s="263">
        <v>1.909307875894988</v>
      </c>
    </row>
    <row r="66" spans="1:11" ht="13.5" customHeight="1" x14ac:dyDescent="0.2">
      <c r="A66" s="256" t="s">
        <v>299</v>
      </c>
      <c r="B66" s="257" t="s">
        <v>548</v>
      </c>
      <c r="C66" s="258"/>
      <c r="D66" s="259">
        <v>3.3680521756059574</v>
      </c>
      <c r="E66" s="260">
        <v>346</v>
      </c>
      <c r="F66" s="261">
        <v>445</v>
      </c>
      <c r="G66" s="261">
        <v>281</v>
      </c>
      <c r="H66" s="261">
        <v>244</v>
      </c>
      <c r="I66" s="262">
        <v>337</v>
      </c>
      <c r="J66" s="260">
        <v>9</v>
      </c>
      <c r="K66" s="263">
        <v>2.6706231454005933</v>
      </c>
    </row>
    <row r="67" spans="1:11" ht="13.5" customHeight="1" x14ac:dyDescent="0.2">
      <c r="A67" s="256" t="s">
        <v>300</v>
      </c>
      <c r="B67" s="257" t="s">
        <v>301</v>
      </c>
      <c r="C67" s="258"/>
      <c r="D67" s="259">
        <v>0.40883870339725492</v>
      </c>
      <c r="E67" s="552">
        <v>42</v>
      </c>
      <c r="F67" s="261">
        <v>115</v>
      </c>
      <c r="G67" s="553">
        <v>57</v>
      </c>
      <c r="H67" s="553">
        <v>37</v>
      </c>
      <c r="I67" s="554">
        <v>41</v>
      </c>
      <c r="J67" s="260">
        <v>1</v>
      </c>
      <c r="K67" s="263">
        <v>2.4390243902439024</v>
      </c>
    </row>
    <row r="68" spans="1:11" ht="13.5" customHeight="1" x14ac:dyDescent="0.2">
      <c r="A68" s="256">
        <v>83</v>
      </c>
      <c r="B68" s="257" t="s">
        <v>302</v>
      </c>
      <c r="C68" s="258"/>
      <c r="D68" s="259">
        <v>6.4051396865569945</v>
      </c>
      <c r="E68" s="260">
        <v>658</v>
      </c>
      <c r="F68" s="261">
        <v>1490</v>
      </c>
      <c r="G68" s="261">
        <v>470</v>
      </c>
      <c r="H68" s="261">
        <v>603</v>
      </c>
      <c r="I68" s="262">
        <v>632</v>
      </c>
      <c r="J68" s="260">
        <v>26</v>
      </c>
      <c r="K68" s="263">
        <v>4.1139240506329111</v>
      </c>
    </row>
    <row r="69" spans="1:11" ht="13.5" customHeight="1" x14ac:dyDescent="0.2">
      <c r="A69" s="256" t="s">
        <v>303</v>
      </c>
      <c r="B69" s="257" t="s">
        <v>304</v>
      </c>
      <c r="C69" s="258"/>
      <c r="D69" s="259">
        <v>5.538791005548525</v>
      </c>
      <c r="E69" s="260">
        <v>569</v>
      </c>
      <c r="F69" s="261">
        <v>1367</v>
      </c>
      <c r="G69" s="261">
        <v>380</v>
      </c>
      <c r="H69" s="261">
        <v>511</v>
      </c>
      <c r="I69" s="262">
        <v>551</v>
      </c>
      <c r="J69" s="260">
        <v>18</v>
      </c>
      <c r="K69" s="263">
        <v>3.266787658802178</v>
      </c>
    </row>
    <row r="70" spans="1:11" ht="13.5" customHeight="1" x14ac:dyDescent="0.2">
      <c r="A70" s="256"/>
      <c r="B70" s="257" t="s">
        <v>305</v>
      </c>
      <c r="C70" s="258"/>
      <c r="D70" s="259">
        <v>2.3654239267984036</v>
      </c>
      <c r="E70" s="260">
        <v>243</v>
      </c>
      <c r="F70" s="261">
        <v>885</v>
      </c>
      <c r="G70" s="261">
        <v>207</v>
      </c>
      <c r="H70" s="261">
        <v>290</v>
      </c>
      <c r="I70" s="262">
        <v>283</v>
      </c>
      <c r="J70" s="260">
        <v>-40</v>
      </c>
      <c r="K70" s="263">
        <v>-14.134275618374557</v>
      </c>
    </row>
    <row r="71" spans="1:11" ht="13.5" customHeight="1" x14ac:dyDescent="0.2">
      <c r="A71" s="256">
        <v>84</v>
      </c>
      <c r="B71" s="257" t="s">
        <v>306</v>
      </c>
      <c r="C71" s="258"/>
      <c r="D71" s="259">
        <v>1.7132288523313541</v>
      </c>
      <c r="E71" s="260">
        <v>176</v>
      </c>
      <c r="F71" s="261">
        <v>338</v>
      </c>
      <c r="G71" s="261">
        <v>145</v>
      </c>
      <c r="H71" s="261">
        <v>263</v>
      </c>
      <c r="I71" s="262">
        <v>173</v>
      </c>
      <c r="J71" s="260">
        <v>3</v>
      </c>
      <c r="K71" s="263">
        <v>1.7341040462427746</v>
      </c>
    </row>
    <row r="72" spans="1:11" ht="13.5" customHeight="1" x14ac:dyDescent="0.2">
      <c r="A72" s="256" t="s">
        <v>307</v>
      </c>
      <c r="B72" s="257" t="s">
        <v>308</v>
      </c>
      <c r="C72" s="258"/>
      <c r="D72" s="259">
        <v>0.57432103572471527</v>
      </c>
      <c r="E72" s="552">
        <v>59</v>
      </c>
      <c r="F72" s="261">
        <v>179</v>
      </c>
      <c r="G72" s="553">
        <v>51</v>
      </c>
      <c r="H72" s="261">
        <v>131</v>
      </c>
      <c r="I72" s="554">
        <v>41</v>
      </c>
      <c r="J72" s="260">
        <v>18</v>
      </c>
      <c r="K72" s="263">
        <v>43.902439024390247</v>
      </c>
    </row>
    <row r="73" spans="1:11" ht="13.5" customHeight="1" x14ac:dyDescent="0.2">
      <c r="A73" s="256" t="s">
        <v>309</v>
      </c>
      <c r="B73" s="257" t="s">
        <v>310</v>
      </c>
      <c r="C73" s="258"/>
      <c r="D73" s="259">
        <v>0.15574807748466854</v>
      </c>
      <c r="E73" s="552">
        <v>16</v>
      </c>
      <c r="F73" s="553">
        <v>40</v>
      </c>
      <c r="G73" s="553">
        <v>6</v>
      </c>
      <c r="H73" s="553">
        <v>7</v>
      </c>
      <c r="I73" s="554">
        <v>10</v>
      </c>
      <c r="J73" s="260">
        <v>6</v>
      </c>
      <c r="K73" s="263">
        <v>60</v>
      </c>
    </row>
    <row r="74" spans="1:11" s="86" customFormat="1" ht="13.5" customHeight="1" x14ac:dyDescent="0.2">
      <c r="A74" s="256" t="s">
        <v>311</v>
      </c>
      <c r="B74" s="257" t="s">
        <v>312</v>
      </c>
      <c r="C74" s="258"/>
      <c r="D74" s="259">
        <v>0.49644699698238098</v>
      </c>
      <c r="E74" s="552">
        <v>51</v>
      </c>
      <c r="F74" s="553">
        <v>54</v>
      </c>
      <c r="G74" s="553">
        <v>47</v>
      </c>
      <c r="H74" s="553">
        <v>47</v>
      </c>
      <c r="I74" s="554">
        <v>72</v>
      </c>
      <c r="J74" s="260">
        <v>-21</v>
      </c>
      <c r="K74" s="263">
        <v>-29.166666666666668</v>
      </c>
    </row>
    <row r="75" spans="1:11" s="113" customFormat="1" ht="13.5" customHeight="1" x14ac:dyDescent="0.15">
      <c r="A75" s="256">
        <v>91</v>
      </c>
      <c r="B75" s="257" t="s">
        <v>313</v>
      </c>
      <c r="C75" s="258"/>
      <c r="D75" s="259">
        <v>0.19468509685583568</v>
      </c>
      <c r="E75" s="552">
        <v>20</v>
      </c>
      <c r="F75" s="553">
        <v>10</v>
      </c>
      <c r="G75" s="553">
        <v>12</v>
      </c>
      <c r="H75" s="553">
        <v>7</v>
      </c>
      <c r="I75" s="554">
        <v>13</v>
      </c>
      <c r="J75" s="260">
        <v>7</v>
      </c>
      <c r="K75" s="263">
        <v>53.846153846153847</v>
      </c>
    </row>
    <row r="76" spans="1:11" s="113" customFormat="1" ht="13.5" customHeight="1" x14ac:dyDescent="0.15">
      <c r="A76" s="256">
        <v>92</v>
      </c>
      <c r="B76" s="257" t="s">
        <v>314</v>
      </c>
      <c r="C76" s="258"/>
      <c r="D76" s="259">
        <v>1.353061423148058</v>
      </c>
      <c r="E76" s="260">
        <v>139</v>
      </c>
      <c r="F76" s="553">
        <v>89</v>
      </c>
      <c r="G76" s="261">
        <v>103</v>
      </c>
      <c r="H76" s="261">
        <v>142</v>
      </c>
      <c r="I76" s="262">
        <v>133</v>
      </c>
      <c r="J76" s="260">
        <v>6</v>
      </c>
      <c r="K76" s="263">
        <v>4.511278195488722</v>
      </c>
    </row>
    <row r="77" spans="1:11" s="86" customFormat="1" ht="13.5" customHeight="1" x14ac:dyDescent="0.2">
      <c r="A77" s="256">
        <v>93</v>
      </c>
      <c r="B77" s="257" t="s">
        <v>315</v>
      </c>
      <c r="C77" s="258"/>
      <c r="D77" s="259">
        <v>0.10707680327070963</v>
      </c>
      <c r="E77" s="552">
        <v>11</v>
      </c>
      <c r="F77" s="553">
        <v>23</v>
      </c>
      <c r="G77" s="553">
        <v>11</v>
      </c>
      <c r="H77" s="553">
        <v>17</v>
      </c>
      <c r="I77" s="554">
        <v>12</v>
      </c>
      <c r="J77" s="260">
        <v>-1</v>
      </c>
      <c r="K77" s="263">
        <v>-8.3333333333333339</v>
      </c>
    </row>
    <row r="78" spans="1:11" s="346" customFormat="1" ht="13.5" customHeight="1" x14ac:dyDescent="0.2">
      <c r="A78" s="256">
        <v>94</v>
      </c>
      <c r="B78" s="257" t="s">
        <v>316</v>
      </c>
      <c r="C78" s="258"/>
      <c r="D78" s="259">
        <v>0.11681105811350141</v>
      </c>
      <c r="E78" s="552">
        <v>12</v>
      </c>
      <c r="F78" s="553">
        <v>62</v>
      </c>
      <c r="G78" s="553">
        <v>22</v>
      </c>
      <c r="H78" s="553">
        <v>27</v>
      </c>
      <c r="I78" s="554">
        <v>36</v>
      </c>
      <c r="J78" s="260">
        <v>-24</v>
      </c>
      <c r="K78" s="263">
        <v>-66.666666666666671</v>
      </c>
    </row>
    <row r="79" spans="1:11" s="86" customFormat="1" ht="13.5" customHeight="1" x14ac:dyDescent="0.2">
      <c r="A79" s="270" t="s">
        <v>317</v>
      </c>
      <c r="B79" s="271" t="s">
        <v>318</v>
      </c>
      <c r="C79" s="272"/>
      <c r="D79" s="273">
        <v>0.16548233232746035</v>
      </c>
      <c r="E79" s="555">
        <v>17</v>
      </c>
      <c r="F79" s="556">
        <v>64</v>
      </c>
      <c r="G79" s="556">
        <v>14</v>
      </c>
      <c r="H79" s="556">
        <v>29</v>
      </c>
      <c r="I79" s="557">
        <v>18</v>
      </c>
      <c r="J79" s="274">
        <v>-1</v>
      </c>
      <c r="K79" s="551">
        <v>-5.5555555555555554</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95" customHeight="1" x14ac:dyDescent="0.2">
      <c r="A82" s="116" t="s">
        <v>365</v>
      </c>
      <c r="B82" s="116"/>
      <c r="C82" s="116"/>
      <c r="D82" s="116"/>
      <c r="E82" s="116"/>
      <c r="F82" s="116"/>
      <c r="G82" s="116"/>
      <c r="H82" s="116"/>
      <c r="I82" s="116"/>
      <c r="J82" s="116"/>
      <c r="K82" s="116"/>
    </row>
    <row r="83" spans="1:11" ht="21" customHeight="1" x14ac:dyDescent="0.2">
      <c r="A83" s="382" t="s">
        <v>366</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3" t="s">
        <v>367</v>
      </c>
      <c r="B85" s="86"/>
      <c r="C85" s="86"/>
      <c r="D85" s="86"/>
      <c r="E85" s="86"/>
      <c r="F85" s="86"/>
      <c r="G85" s="86"/>
      <c r="H85" s="86"/>
      <c r="I85" s="86"/>
      <c r="J85" s="86"/>
      <c r="K85" s="8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7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6">
    <mergeCell ref="H8:H9"/>
    <mergeCell ref="I8:I9"/>
    <mergeCell ref="A82:K82"/>
    <mergeCell ref="A83:K83"/>
    <mergeCell ref="A84:K84"/>
    <mergeCell ref="A86:K86"/>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8" fitToHeight="0" orientation="portrait" r:id="rId1"/>
  <headerFooter alignWithMargins="0"/>
  <rowBreaks count="1" manualBreakCount="1">
    <brk id="59"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0EBBF-8BBF-43BB-BB18-422C8EE84EDF}">
  <sheetPr codeName="Tabelle22">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6.2" customHeight="1" x14ac:dyDescent="0.2">
      <c r="A2" s="35"/>
      <c r="B2" s="36"/>
      <c r="C2" s="204"/>
      <c r="D2" s="36"/>
      <c r="E2" s="36"/>
      <c r="F2" s="36"/>
      <c r="G2" s="36"/>
      <c r="H2" s="36"/>
      <c r="I2" s="36"/>
      <c r="J2" s="36"/>
    </row>
    <row r="3" spans="1:15" s="39" customFormat="1" ht="24.95" customHeight="1" x14ac:dyDescent="0.2">
      <c r="A3" s="37" t="s">
        <v>368</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335</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83" t="s">
        <v>369</v>
      </c>
      <c r="E7" s="384"/>
      <c r="F7" s="384"/>
      <c r="G7" s="384"/>
      <c r="H7" s="385"/>
      <c r="I7" s="51" t="s">
        <v>359</v>
      </c>
      <c r="J7" s="52"/>
      <c r="K7" s="53"/>
      <c r="L7" s="53"/>
      <c r="M7" s="53"/>
      <c r="N7" s="53"/>
      <c r="O7" s="53"/>
    </row>
    <row r="8" spans="1:15" ht="21.75" customHeight="1" x14ac:dyDescent="0.2">
      <c r="A8" s="229"/>
      <c r="B8" s="230"/>
      <c r="C8" s="56"/>
      <c r="D8" s="57" t="s">
        <v>335</v>
      </c>
      <c r="E8" s="57" t="s">
        <v>337</v>
      </c>
      <c r="F8" s="57" t="s">
        <v>338</v>
      </c>
      <c r="G8" s="57" t="s">
        <v>339</v>
      </c>
      <c r="H8" s="57" t="s">
        <v>340</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10896</v>
      </c>
      <c r="E11" s="79">
        <v>14878</v>
      </c>
      <c r="F11" s="79">
        <v>10049</v>
      </c>
      <c r="G11" s="79">
        <v>12831</v>
      </c>
      <c r="H11" s="105">
        <v>11024</v>
      </c>
      <c r="I11" s="80">
        <v>-128</v>
      </c>
      <c r="J11" s="81">
        <v>-1.1611030478955007</v>
      </c>
    </row>
    <row r="12" spans="1:15" ht="24.95" customHeight="1" x14ac:dyDescent="0.2">
      <c r="A12" s="158" t="s">
        <v>124</v>
      </c>
      <c r="B12" s="159" t="s">
        <v>125</v>
      </c>
      <c r="C12" s="78">
        <v>1.4317180616740088</v>
      </c>
      <c r="D12" s="80">
        <v>156</v>
      </c>
      <c r="E12" s="79">
        <v>137</v>
      </c>
      <c r="F12" s="79">
        <v>101</v>
      </c>
      <c r="G12" s="79">
        <v>71</v>
      </c>
      <c r="H12" s="105">
        <v>120</v>
      </c>
      <c r="I12" s="80">
        <v>36</v>
      </c>
      <c r="J12" s="81">
        <v>30</v>
      </c>
    </row>
    <row r="13" spans="1:15" ht="24.95" customHeight="1" x14ac:dyDescent="0.2">
      <c r="A13" s="158" t="s">
        <v>126</v>
      </c>
      <c r="B13" s="164" t="s">
        <v>208</v>
      </c>
      <c r="C13" s="78">
        <v>1.0462555066079295</v>
      </c>
      <c r="D13" s="80">
        <v>114</v>
      </c>
      <c r="E13" s="79">
        <v>113</v>
      </c>
      <c r="F13" s="79">
        <v>75</v>
      </c>
      <c r="G13" s="79">
        <v>101</v>
      </c>
      <c r="H13" s="105">
        <v>96</v>
      </c>
      <c r="I13" s="80">
        <v>18</v>
      </c>
      <c r="J13" s="81">
        <v>18.75</v>
      </c>
    </row>
    <row r="14" spans="1:15" s="180" customFormat="1" ht="24.95" customHeight="1" x14ac:dyDescent="0.2">
      <c r="A14" s="158" t="s">
        <v>209</v>
      </c>
      <c r="B14" s="164" t="s">
        <v>129</v>
      </c>
      <c r="C14" s="78">
        <v>26.863069016152718</v>
      </c>
      <c r="D14" s="80">
        <v>2927</v>
      </c>
      <c r="E14" s="79">
        <v>3233</v>
      </c>
      <c r="F14" s="79">
        <v>2446</v>
      </c>
      <c r="G14" s="79">
        <v>3081</v>
      </c>
      <c r="H14" s="105">
        <v>2930</v>
      </c>
      <c r="I14" s="80">
        <v>-3</v>
      </c>
      <c r="J14" s="81">
        <v>-0.10238907849829351</v>
      </c>
      <c r="K14" s="53"/>
      <c r="L14" s="53"/>
      <c r="M14" s="53"/>
      <c r="N14" s="53"/>
      <c r="O14" s="53"/>
    </row>
    <row r="15" spans="1:15" ht="24.95" customHeight="1" x14ac:dyDescent="0.2">
      <c r="A15" s="158" t="s">
        <v>210</v>
      </c>
      <c r="B15" s="164" t="s">
        <v>211</v>
      </c>
      <c r="C15" s="78">
        <v>2.8909691629955949</v>
      </c>
      <c r="D15" s="80">
        <v>315</v>
      </c>
      <c r="E15" s="79">
        <v>409</v>
      </c>
      <c r="F15" s="79">
        <v>321</v>
      </c>
      <c r="G15" s="79">
        <v>441</v>
      </c>
      <c r="H15" s="105">
        <v>398</v>
      </c>
      <c r="I15" s="80">
        <v>-83</v>
      </c>
      <c r="J15" s="81">
        <v>-20.854271356783919</v>
      </c>
    </row>
    <row r="16" spans="1:15" s="180" customFormat="1" ht="24.95" customHeight="1" x14ac:dyDescent="0.2">
      <c r="A16" s="158" t="s">
        <v>212</v>
      </c>
      <c r="B16" s="164" t="s">
        <v>133</v>
      </c>
      <c r="C16" s="78">
        <v>22.008076358296623</v>
      </c>
      <c r="D16" s="80">
        <v>2398</v>
      </c>
      <c r="E16" s="79">
        <v>2551</v>
      </c>
      <c r="F16" s="79">
        <v>1913</v>
      </c>
      <c r="G16" s="79">
        <v>2365</v>
      </c>
      <c r="H16" s="105">
        <v>2095</v>
      </c>
      <c r="I16" s="80">
        <v>303</v>
      </c>
      <c r="J16" s="81">
        <v>14.463007159904535</v>
      </c>
      <c r="K16" s="53"/>
      <c r="L16" s="53"/>
      <c r="M16" s="53"/>
      <c r="N16" s="53"/>
      <c r="O16" s="53"/>
    </row>
    <row r="17" spans="1:15" ht="24.95" customHeight="1" x14ac:dyDescent="0.2">
      <c r="A17" s="158" t="s">
        <v>134</v>
      </c>
      <c r="B17" s="164" t="s">
        <v>214</v>
      </c>
      <c r="C17" s="78">
        <v>1.9640234948604993</v>
      </c>
      <c r="D17" s="80">
        <v>214</v>
      </c>
      <c r="E17" s="79">
        <v>273</v>
      </c>
      <c r="F17" s="79">
        <v>212</v>
      </c>
      <c r="G17" s="79">
        <v>275</v>
      </c>
      <c r="H17" s="105">
        <v>437</v>
      </c>
      <c r="I17" s="80">
        <v>-223</v>
      </c>
      <c r="J17" s="81">
        <v>-51.029748283752859</v>
      </c>
    </row>
    <row r="18" spans="1:15" s="180" customFormat="1" ht="24.95" customHeight="1" x14ac:dyDescent="0.2">
      <c r="A18" s="167" t="s">
        <v>136</v>
      </c>
      <c r="B18" s="168" t="s">
        <v>137</v>
      </c>
      <c r="C18" s="78">
        <v>5.33223201174743</v>
      </c>
      <c r="D18" s="80">
        <v>581</v>
      </c>
      <c r="E18" s="79">
        <v>808</v>
      </c>
      <c r="F18" s="79">
        <v>632</v>
      </c>
      <c r="G18" s="79">
        <v>763</v>
      </c>
      <c r="H18" s="105">
        <v>615</v>
      </c>
      <c r="I18" s="80">
        <v>-34</v>
      </c>
      <c r="J18" s="81">
        <v>-5.5284552845528454</v>
      </c>
      <c r="K18" s="53"/>
      <c r="L18" s="53"/>
      <c r="M18" s="53"/>
      <c r="N18" s="53"/>
      <c r="O18" s="53"/>
    </row>
    <row r="19" spans="1:15" ht="24.95" customHeight="1" x14ac:dyDescent="0.2">
      <c r="A19" s="158" t="s">
        <v>138</v>
      </c>
      <c r="B19" s="164" t="s">
        <v>139</v>
      </c>
      <c r="C19" s="78">
        <v>13.665565345080763</v>
      </c>
      <c r="D19" s="80">
        <v>1489</v>
      </c>
      <c r="E19" s="79">
        <v>2065</v>
      </c>
      <c r="F19" s="79">
        <v>1415</v>
      </c>
      <c r="G19" s="79">
        <v>1887</v>
      </c>
      <c r="H19" s="105">
        <v>1454</v>
      </c>
      <c r="I19" s="80">
        <v>35</v>
      </c>
      <c r="J19" s="81">
        <v>2.407152682255846</v>
      </c>
    </row>
    <row r="20" spans="1:15" s="180" customFormat="1" ht="24.95" customHeight="1" x14ac:dyDescent="0.2">
      <c r="A20" s="158" t="s">
        <v>140</v>
      </c>
      <c r="B20" s="164" t="s">
        <v>141</v>
      </c>
      <c r="C20" s="78">
        <v>5.3230543318649044</v>
      </c>
      <c r="D20" s="80">
        <v>580</v>
      </c>
      <c r="E20" s="79">
        <v>720</v>
      </c>
      <c r="F20" s="79">
        <v>568</v>
      </c>
      <c r="G20" s="79">
        <v>1297</v>
      </c>
      <c r="H20" s="105">
        <v>579</v>
      </c>
      <c r="I20" s="80">
        <v>1</v>
      </c>
      <c r="J20" s="81">
        <v>0.17271157167530224</v>
      </c>
      <c r="K20" s="53"/>
      <c r="L20" s="53"/>
      <c r="M20" s="53"/>
      <c r="N20" s="53"/>
      <c r="O20" s="53"/>
    </row>
    <row r="21" spans="1:15" ht="24.95" customHeight="1" x14ac:dyDescent="0.2">
      <c r="A21" s="167" t="s">
        <v>142</v>
      </c>
      <c r="B21" s="168" t="s">
        <v>143</v>
      </c>
      <c r="C21" s="78">
        <v>4.4511747430249633</v>
      </c>
      <c r="D21" s="80">
        <v>485</v>
      </c>
      <c r="E21" s="79">
        <v>545</v>
      </c>
      <c r="F21" s="79">
        <v>477</v>
      </c>
      <c r="G21" s="79">
        <v>505</v>
      </c>
      <c r="H21" s="105">
        <v>546</v>
      </c>
      <c r="I21" s="80">
        <v>-61</v>
      </c>
      <c r="J21" s="81">
        <v>-11.172161172161172</v>
      </c>
    </row>
    <row r="22" spans="1:15" ht="24.95" customHeight="1" x14ac:dyDescent="0.2">
      <c r="A22" s="167" t="s">
        <v>144</v>
      </c>
      <c r="B22" s="164" t="s">
        <v>145</v>
      </c>
      <c r="C22" s="78">
        <v>1.3399412628487519</v>
      </c>
      <c r="D22" s="80">
        <v>146</v>
      </c>
      <c r="E22" s="79">
        <v>290</v>
      </c>
      <c r="F22" s="79">
        <v>165</v>
      </c>
      <c r="G22" s="79">
        <v>209</v>
      </c>
      <c r="H22" s="105">
        <v>119</v>
      </c>
      <c r="I22" s="80">
        <v>27</v>
      </c>
      <c r="J22" s="81">
        <v>22.689075630252102</v>
      </c>
    </row>
    <row r="23" spans="1:15" ht="24.95" customHeight="1" x14ac:dyDescent="0.2">
      <c r="A23" s="158" t="s">
        <v>146</v>
      </c>
      <c r="B23" s="164" t="s">
        <v>147</v>
      </c>
      <c r="C23" s="78">
        <v>0.90859030837004406</v>
      </c>
      <c r="D23" s="80">
        <v>99</v>
      </c>
      <c r="E23" s="79">
        <v>120</v>
      </c>
      <c r="F23" s="79">
        <v>84</v>
      </c>
      <c r="G23" s="79">
        <v>152</v>
      </c>
      <c r="H23" s="105">
        <v>105</v>
      </c>
      <c r="I23" s="80">
        <v>-6</v>
      </c>
      <c r="J23" s="81">
        <v>-5.7142857142857144</v>
      </c>
    </row>
    <row r="24" spans="1:15" ht="24.95" customHeight="1" x14ac:dyDescent="0.2">
      <c r="A24" s="158" t="s">
        <v>148</v>
      </c>
      <c r="B24" s="164" t="s">
        <v>215</v>
      </c>
      <c r="C24" s="78">
        <v>5.4974302496328926</v>
      </c>
      <c r="D24" s="80">
        <v>599</v>
      </c>
      <c r="E24" s="79">
        <v>836</v>
      </c>
      <c r="F24" s="79">
        <v>646</v>
      </c>
      <c r="G24" s="79">
        <v>817</v>
      </c>
      <c r="H24" s="105">
        <v>583</v>
      </c>
      <c r="I24" s="80">
        <v>16</v>
      </c>
      <c r="J24" s="81">
        <v>2.7444253859348198</v>
      </c>
    </row>
    <row r="25" spans="1:15" ht="24.95" customHeight="1" x14ac:dyDescent="0.2">
      <c r="A25" s="158" t="s">
        <v>150</v>
      </c>
      <c r="B25" s="171" t="s">
        <v>151</v>
      </c>
      <c r="C25" s="78">
        <v>11.242657856093979</v>
      </c>
      <c r="D25" s="80">
        <v>1225</v>
      </c>
      <c r="E25" s="79">
        <v>1465</v>
      </c>
      <c r="F25" s="79">
        <v>1204</v>
      </c>
      <c r="G25" s="79">
        <v>1319</v>
      </c>
      <c r="H25" s="105">
        <v>1454</v>
      </c>
      <c r="I25" s="80">
        <v>-229</v>
      </c>
      <c r="J25" s="81">
        <v>-15.749656121045392</v>
      </c>
    </row>
    <row r="26" spans="1:15" ht="24.95" customHeight="1" x14ac:dyDescent="0.2">
      <c r="A26" s="158" t="s">
        <v>217</v>
      </c>
      <c r="B26" s="171" t="s">
        <v>153</v>
      </c>
      <c r="C26" s="78">
        <v>4.2676211453744495</v>
      </c>
      <c r="D26" s="80">
        <v>465</v>
      </c>
      <c r="E26" s="79">
        <v>576</v>
      </c>
      <c r="F26" s="79">
        <v>483</v>
      </c>
      <c r="G26" s="79">
        <v>484</v>
      </c>
      <c r="H26" s="105">
        <v>534</v>
      </c>
      <c r="I26" s="80">
        <v>-69</v>
      </c>
      <c r="J26" s="81">
        <v>-12.921348314606741</v>
      </c>
    </row>
    <row r="27" spans="1:15" ht="24.95" customHeight="1" x14ac:dyDescent="0.2">
      <c r="A27" s="167">
        <v>782.78300000000002</v>
      </c>
      <c r="B27" s="170" t="s">
        <v>154</v>
      </c>
      <c r="C27" s="78">
        <v>6.9750367107195297</v>
      </c>
      <c r="D27" s="80">
        <v>760</v>
      </c>
      <c r="E27" s="79">
        <v>889</v>
      </c>
      <c r="F27" s="79">
        <v>721</v>
      </c>
      <c r="G27" s="79">
        <v>835</v>
      </c>
      <c r="H27" s="105">
        <v>920</v>
      </c>
      <c r="I27" s="80">
        <v>-160</v>
      </c>
      <c r="J27" s="81">
        <v>-17.391304347826086</v>
      </c>
    </row>
    <row r="28" spans="1:15" ht="24.95" customHeight="1" x14ac:dyDescent="0.2">
      <c r="A28" s="158" t="s">
        <v>155</v>
      </c>
      <c r="B28" s="164" t="s">
        <v>156</v>
      </c>
      <c r="C28" s="78">
        <v>2.9368575624082234</v>
      </c>
      <c r="D28" s="80">
        <v>320</v>
      </c>
      <c r="E28" s="79">
        <v>553</v>
      </c>
      <c r="F28" s="79">
        <v>274</v>
      </c>
      <c r="G28" s="79">
        <v>402</v>
      </c>
      <c r="H28" s="105">
        <v>326</v>
      </c>
      <c r="I28" s="80">
        <v>-6</v>
      </c>
      <c r="J28" s="81">
        <v>-1.8404907975460123</v>
      </c>
    </row>
    <row r="29" spans="1:15" ht="24.95" customHeight="1" x14ac:dyDescent="0.2">
      <c r="A29" s="158" t="s">
        <v>157</v>
      </c>
      <c r="B29" s="164" t="s">
        <v>158</v>
      </c>
      <c r="C29" s="78">
        <v>2.5330396475770924</v>
      </c>
      <c r="D29" s="80">
        <v>276</v>
      </c>
      <c r="E29" s="79">
        <v>859</v>
      </c>
      <c r="F29" s="79">
        <v>319</v>
      </c>
      <c r="G29" s="79">
        <v>437</v>
      </c>
      <c r="H29" s="105">
        <v>260</v>
      </c>
      <c r="I29" s="80">
        <v>16</v>
      </c>
      <c r="J29" s="81">
        <v>6.1538461538461542</v>
      </c>
    </row>
    <row r="30" spans="1:15" ht="24.95" customHeight="1" x14ac:dyDescent="0.2">
      <c r="A30" s="158">
        <v>86</v>
      </c>
      <c r="B30" s="164" t="s">
        <v>159</v>
      </c>
      <c r="C30" s="78">
        <v>8.6453744493392062</v>
      </c>
      <c r="D30" s="80">
        <v>942</v>
      </c>
      <c r="E30" s="79">
        <v>1636</v>
      </c>
      <c r="F30" s="79">
        <v>753</v>
      </c>
      <c r="G30" s="79">
        <v>803</v>
      </c>
      <c r="H30" s="105">
        <v>824</v>
      </c>
      <c r="I30" s="80">
        <v>118</v>
      </c>
      <c r="J30" s="81">
        <v>14.320388349514563</v>
      </c>
    </row>
    <row r="31" spans="1:15" ht="24.95" customHeight="1" x14ac:dyDescent="0.2">
      <c r="A31" s="158">
        <v>87.88</v>
      </c>
      <c r="B31" s="171" t="s">
        <v>160</v>
      </c>
      <c r="C31" s="78">
        <v>6.5253303964757707</v>
      </c>
      <c r="D31" s="80">
        <v>711</v>
      </c>
      <c r="E31" s="79">
        <v>1097</v>
      </c>
      <c r="F31" s="79">
        <v>640</v>
      </c>
      <c r="G31" s="79">
        <v>693</v>
      </c>
      <c r="H31" s="105">
        <v>733</v>
      </c>
      <c r="I31" s="80">
        <v>-22</v>
      </c>
      <c r="J31" s="81">
        <v>-3.0013642564802181</v>
      </c>
    </row>
    <row r="32" spans="1:15" ht="24.95" customHeight="1" x14ac:dyDescent="0.2">
      <c r="A32" s="158" t="s">
        <v>161</v>
      </c>
      <c r="B32" s="164" t="s">
        <v>162</v>
      </c>
      <c r="C32" s="78">
        <v>2.2577092511013217</v>
      </c>
      <c r="D32" s="80">
        <v>246</v>
      </c>
      <c r="E32" s="79">
        <v>399</v>
      </c>
      <c r="F32" s="79">
        <v>250</v>
      </c>
      <c r="G32" s="79">
        <v>294</v>
      </c>
      <c r="H32" s="105">
        <v>280</v>
      </c>
      <c r="I32" s="80">
        <v>-34</v>
      </c>
      <c r="J32" s="81">
        <v>-12.142857142857142</v>
      </c>
    </row>
    <row r="33" spans="1:10" ht="24.95" customHeight="1" x14ac:dyDescent="0.2">
      <c r="A33" s="158"/>
      <c r="B33" s="171" t="s">
        <v>163</v>
      </c>
      <c r="C33" s="78">
        <v>0</v>
      </c>
      <c r="D33" s="80">
        <v>0</v>
      </c>
      <c r="E33" s="79" t="s">
        <v>547</v>
      </c>
      <c r="F33" s="79" t="s">
        <v>547</v>
      </c>
      <c r="G33" s="79" t="s">
        <v>547</v>
      </c>
      <c r="H33" s="105" t="s">
        <v>547</v>
      </c>
      <c r="I33" s="80" t="s">
        <v>547</v>
      </c>
      <c r="J33" s="81" t="s">
        <v>547</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1.4317180616740088</v>
      </c>
      <c r="D35" s="80">
        <v>156</v>
      </c>
      <c r="E35" s="79">
        <v>137</v>
      </c>
      <c r="F35" s="79">
        <v>101</v>
      </c>
      <c r="G35" s="79">
        <v>71</v>
      </c>
      <c r="H35" s="105">
        <v>120</v>
      </c>
      <c r="I35" s="80">
        <v>36</v>
      </c>
      <c r="J35" s="81">
        <v>30</v>
      </c>
    </row>
    <row r="36" spans="1:10" ht="24.95" customHeight="1" x14ac:dyDescent="0.2">
      <c r="A36" s="239" t="s">
        <v>165</v>
      </c>
      <c r="B36" s="240" t="s">
        <v>166</v>
      </c>
      <c r="C36" s="78">
        <v>33.241556534508078</v>
      </c>
      <c r="D36" s="80">
        <v>3622</v>
      </c>
      <c r="E36" s="79">
        <v>4154</v>
      </c>
      <c r="F36" s="79">
        <v>3153</v>
      </c>
      <c r="G36" s="79">
        <v>3945</v>
      </c>
      <c r="H36" s="105">
        <v>3641</v>
      </c>
      <c r="I36" s="80">
        <v>-19</v>
      </c>
      <c r="J36" s="81">
        <v>-0.52183466080747043</v>
      </c>
    </row>
    <row r="37" spans="1:10" ht="24.95" customHeight="1" x14ac:dyDescent="0.2">
      <c r="A37" s="241" t="s">
        <v>167</v>
      </c>
      <c r="B37" s="242" t="s">
        <v>168</v>
      </c>
      <c r="C37" s="90">
        <v>65.326725403817917</v>
      </c>
      <c r="D37" s="108">
        <v>7118</v>
      </c>
      <c r="E37" s="109">
        <v>10585</v>
      </c>
      <c r="F37" s="109">
        <v>6795</v>
      </c>
      <c r="G37" s="109">
        <v>8815</v>
      </c>
      <c r="H37" s="110">
        <v>7263</v>
      </c>
      <c r="I37" s="108">
        <v>-145</v>
      </c>
      <c r="J37" s="111">
        <v>-1.996420212033595</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370</v>
      </c>
      <c r="B40" s="279"/>
      <c r="C40" s="279"/>
      <c r="D40" s="279"/>
      <c r="E40" s="279"/>
      <c r="F40" s="279"/>
      <c r="G40" s="279"/>
      <c r="H40" s="279"/>
      <c r="I40" s="279"/>
      <c r="J40" s="279"/>
    </row>
    <row r="41" spans="1:10" s="86" customFormat="1" ht="30.6" customHeight="1" x14ac:dyDescent="0.2">
      <c r="A41" s="116" t="s">
        <v>219</v>
      </c>
      <c r="B41" s="116"/>
      <c r="C41" s="116"/>
      <c r="D41" s="116"/>
      <c r="E41" s="116"/>
      <c r="F41" s="116"/>
      <c r="G41" s="116"/>
      <c r="H41" s="116"/>
      <c r="I41" s="116"/>
      <c r="J41" s="116"/>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pans="1:1" s="53" customFormat="1" ht="15.95" customHeight="1" x14ac:dyDescent="0.2"/>
    <row r="82" spans="1:1" s="53" customFormat="1" ht="15.95" customHeight="1" x14ac:dyDescent="0.2"/>
    <row r="83" spans="1:1" s="53" customFormat="1" ht="15.95" customHeight="1" x14ac:dyDescent="0.2"/>
    <row r="84" spans="1:1" s="53" customFormat="1" ht="15.95" customHeight="1" x14ac:dyDescent="0.2"/>
    <row r="85" spans="1:1" s="53" customFormat="1" ht="15.95" customHeight="1" x14ac:dyDescent="0.2"/>
    <row r="86" spans="1:1" s="53" customFormat="1" ht="15.95" customHeight="1" x14ac:dyDescent="0.2"/>
    <row r="87" spans="1:1" s="53" customFormat="1" ht="15.95" customHeight="1" x14ac:dyDescent="0.2"/>
    <row r="88" spans="1:1" s="53" customFormat="1" ht="15.95" customHeight="1" x14ac:dyDescent="0.2">
      <c r="A88" s="386"/>
    </row>
    <row r="89" spans="1:1" s="53" customFormat="1" ht="15.95" customHeight="1" x14ac:dyDescent="0.2"/>
    <row r="90" spans="1:1" s="53" customFormat="1" ht="15.95" customHeight="1" x14ac:dyDescent="0.2"/>
    <row r="91" spans="1:1" s="53" customFormat="1" ht="15.95" customHeight="1" x14ac:dyDescent="0.2"/>
    <row r="92" spans="1:1" s="53" customFormat="1" ht="15.95" customHeight="1" x14ac:dyDescent="0.2"/>
    <row r="93" spans="1:1" s="53" customFormat="1" ht="15.95" customHeight="1" x14ac:dyDescent="0.2"/>
    <row r="94" spans="1:1" s="53" customFormat="1" ht="15.95" customHeight="1" x14ac:dyDescent="0.2"/>
    <row r="95" spans="1:1" s="53" customFormat="1" ht="15.95" customHeight="1" x14ac:dyDescent="0.2"/>
    <row r="96" spans="1:1"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FE56B-D9CA-49F4-B51F-44A13247EA6D}">
  <sheetPr codeName="Tabelle18">
    <pageSetUpPr fitToPage="1"/>
  </sheetPr>
  <dimension ref="A1:Q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7" customFormat="1" ht="36.75" customHeight="1" x14ac:dyDescent="0.2">
      <c r="A1" s="32"/>
      <c r="B1" s="33"/>
      <c r="C1" s="33"/>
      <c r="D1" s="33"/>
      <c r="E1" s="33"/>
      <c r="F1" s="33"/>
      <c r="G1" s="33"/>
      <c r="H1" s="33"/>
      <c r="I1" s="33"/>
      <c r="J1" s="33"/>
      <c r="K1" s="34" t="s">
        <v>38</v>
      </c>
    </row>
    <row r="2" spans="1:17" customFormat="1" ht="6.2" customHeight="1" x14ac:dyDescent="0.2">
      <c r="A2" s="35"/>
      <c r="B2" s="36"/>
      <c r="C2" s="36"/>
      <c r="D2" s="36"/>
      <c r="E2" s="36"/>
      <c r="F2" s="36"/>
      <c r="G2" s="36"/>
      <c r="H2" s="36"/>
      <c r="I2" s="36"/>
      <c r="J2" s="36"/>
      <c r="K2" s="36"/>
    </row>
    <row r="3" spans="1:17" s="39" customFormat="1" ht="24.95" customHeight="1" x14ac:dyDescent="0.2">
      <c r="A3" s="37" t="s">
        <v>371</v>
      </c>
      <c r="B3" s="38"/>
      <c r="C3" s="38"/>
      <c r="D3" s="38"/>
      <c r="E3" s="38"/>
      <c r="F3" s="38"/>
      <c r="G3" s="38"/>
      <c r="H3" s="38"/>
      <c r="I3" s="38"/>
      <c r="J3" s="38"/>
      <c r="K3" s="38"/>
    </row>
    <row r="4" spans="1:17" s="39" customFormat="1" ht="12" customHeight="1" x14ac:dyDescent="0.2">
      <c r="A4" s="40" t="s">
        <v>84</v>
      </c>
      <c r="B4" s="40"/>
      <c r="C4" s="40"/>
      <c r="D4" s="40"/>
      <c r="E4" s="40"/>
      <c r="F4" s="40"/>
      <c r="G4" s="40"/>
      <c r="H4" s="40"/>
      <c r="I4" s="40"/>
      <c r="J4" s="40"/>
      <c r="K4" s="40"/>
    </row>
    <row r="5" spans="1:17" s="39" customFormat="1" ht="12" customHeight="1" x14ac:dyDescent="0.2">
      <c r="A5" s="41" t="s">
        <v>335</v>
      </c>
      <c r="B5" s="41"/>
      <c r="C5" s="41"/>
      <c r="D5" s="41"/>
      <c r="E5" s="41"/>
      <c r="F5" s="206"/>
      <c r="G5" s="206"/>
      <c r="H5" s="206"/>
      <c r="I5" s="206"/>
      <c r="J5" s="206"/>
      <c r="K5" s="206"/>
    </row>
    <row r="6" spans="1:17" s="39" customFormat="1" ht="11.25" customHeight="1" x14ac:dyDescent="0.2">
      <c r="A6" s="186"/>
      <c r="B6" s="187"/>
      <c r="C6" s="187"/>
      <c r="D6" s="187"/>
      <c r="E6" s="187"/>
      <c r="F6" s="187"/>
      <c r="G6" s="187"/>
      <c r="H6" s="187"/>
      <c r="I6" s="187"/>
      <c r="J6" s="187"/>
    </row>
    <row r="7" spans="1:17" customFormat="1" ht="24.95" customHeight="1" x14ac:dyDescent="0.2">
      <c r="A7" s="51" t="s">
        <v>333</v>
      </c>
      <c r="B7" s="46"/>
      <c r="C7" s="46"/>
      <c r="D7" s="47" t="s">
        <v>86</v>
      </c>
      <c r="E7" s="375" t="s">
        <v>372</v>
      </c>
      <c r="F7" s="376"/>
      <c r="G7" s="376"/>
      <c r="H7" s="376"/>
      <c r="I7" s="377"/>
      <c r="J7" s="51" t="s">
        <v>359</v>
      </c>
      <c r="K7" s="52"/>
      <c r="L7" s="53"/>
      <c r="M7" s="53"/>
      <c r="N7" s="53"/>
      <c r="O7" s="53"/>
      <c r="Q7" s="387"/>
    </row>
    <row r="8" spans="1:17" ht="21.75" customHeight="1" x14ac:dyDescent="0.2">
      <c r="A8" s="54"/>
      <c r="B8" s="55"/>
      <c r="C8" s="55"/>
      <c r="D8" s="56"/>
      <c r="E8" s="57" t="s">
        <v>335</v>
      </c>
      <c r="F8" s="57" t="s">
        <v>337</v>
      </c>
      <c r="G8" s="57" t="s">
        <v>338</v>
      </c>
      <c r="H8" s="57" t="s">
        <v>339</v>
      </c>
      <c r="I8" s="57" t="s">
        <v>340</v>
      </c>
      <c r="J8" s="58"/>
      <c r="K8" s="59"/>
    </row>
    <row r="9" spans="1:17" ht="12" customHeight="1" x14ac:dyDescent="0.2">
      <c r="A9" s="54"/>
      <c r="B9" s="55"/>
      <c r="C9" s="55"/>
      <c r="D9" s="56"/>
      <c r="E9" s="60"/>
      <c r="F9" s="60"/>
      <c r="G9" s="60"/>
      <c r="H9" s="60"/>
      <c r="I9" s="60"/>
      <c r="J9" s="61" t="s">
        <v>94</v>
      </c>
      <c r="K9" s="62" t="s">
        <v>95</v>
      </c>
    </row>
    <row r="10" spans="1:17" ht="12" customHeight="1" x14ac:dyDescent="0.2">
      <c r="A10" s="63"/>
      <c r="B10" s="64"/>
      <c r="C10" s="64"/>
      <c r="D10" s="65"/>
      <c r="E10" s="66">
        <v>1</v>
      </c>
      <c r="F10" s="66">
        <v>2</v>
      </c>
      <c r="G10" s="66">
        <v>3</v>
      </c>
      <c r="H10" s="66">
        <v>4</v>
      </c>
      <c r="I10" s="66">
        <v>5</v>
      </c>
      <c r="J10" s="66">
        <v>6</v>
      </c>
      <c r="K10" s="66">
        <v>7</v>
      </c>
    </row>
    <row r="11" spans="1:17" ht="18" customHeight="1" x14ac:dyDescent="0.2">
      <c r="A11" s="243" t="s">
        <v>96</v>
      </c>
      <c r="B11" s="244"/>
      <c r="C11" s="245"/>
      <c r="D11" s="246">
        <v>100</v>
      </c>
      <c r="E11" s="250">
        <v>10896</v>
      </c>
      <c r="F11" s="295">
        <v>14878</v>
      </c>
      <c r="G11" s="295">
        <v>10049</v>
      </c>
      <c r="H11" s="295">
        <v>12831</v>
      </c>
      <c r="I11" s="249">
        <v>11024</v>
      </c>
      <c r="J11" s="250">
        <v>-128</v>
      </c>
      <c r="K11" s="251">
        <v>-1.1611030478955007</v>
      </c>
    </row>
    <row r="12" spans="1:17" ht="18" customHeight="1" x14ac:dyDescent="0.2">
      <c r="A12" s="252" t="s">
        <v>222</v>
      </c>
      <c r="B12" s="253"/>
      <c r="C12" s="253"/>
      <c r="D12" s="254"/>
      <c r="E12" s="267"/>
      <c r="F12" s="267"/>
      <c r="G12" s="267"/>
      <c r="H12" s="267"/>
      <c r="I12" s="267"/>
      <c r="J12" s="254"/>
      <c r="K12" s="255"/>
    </row>
    <row r="13" spans="1:17" ht="15.95" customHeight="1" x14ac:dyDescent="0.2">
      <c r="A13" s="256" t="s">
        <v>223</v>
      </c>
      <c r="B13" s="257"/>
      <c r="C13" s="258"/>
      <c r="D13" s="259">
        <v>29.91005873715125</v>
      </c>
      <c r="E13" s="260">
        <v>3259</v>
      </c>
      <c r="F13" s="261">
        <v>4484</v>
      </c>
      <c r="G13" s="261">
        <v>2922</v>
      </c>
      <c r="H13" s="261">
        <v>3399</v>
      </c>
      <c r="I13" s="262">
        <v>3457</v>
      </c>
      <c r="J13" s="260">
        <v>-198</v>
      </c>
      <c r="K13" s="263">
        <v>-5.7275094012149266</v>
      </c>
    </row>
    <row r="14" spans="1:17" ht="15.95" customHeight="1" x14ac:dyDescent="0.2">
      <c r="A14" s="256" t="s">
        <v>224</v>
      </c>
      <c r="B14" s="257"/>
      <c r="C14" s="258"/>
      <c r="D14" s="259">
        <v>47.622980910425845</v>
      </c>
      <c r="E14" s="260">
        <v>5189</v>
      </c>
      <c r="F14" s="261">
        <v>7546</v>
      </c>
      <c r="G14" s="261">
        <v>4928</v>
      </c>
      <c r="H14" s="261">
        <v>6666</v>
      </c>
      <c r="I14" s="262">
        <v>5394</v>
      </c>
      <c r="J14" s="260">
        <v>-205</v>
      </c>
      <c r="K14" s="263">
        <v>-3.8005190952910644</v>
      </c>
    </row>
    <row r="15" spans="1:17" ht="15.95" customHeight="1" x14ac:dyDescent="0.2">
      <c r="A15" s="256" t="s">
        <v>225</v>
      </c>
      <c r="B15" s="257"/>
      <c r="C15" s="258"/>
      <c r="D15" s="259">
        <v>12.206314243759177</v>
      </c>
      <c r="E15" s="260">
        <v>1330</v>
      </c>
      <c r="F15" s="261">
        <v>1709</v>
      </c>
      <c r="G15" s="261">
        <v>1225</v>
      </c>
      <c r="H15" s="261">
        <v>1502</v>
      </c>
      <c r="I15" s="262">
        <v>1234</v>
      </c>
      <c r="J15" s="260">
        <v>96</v>
      </c>
      <c r="K15" s="263">
        <v>7.7795786061588332</v>
      </c>
    </row>
    <row r="16" spans="1:17" ht="15.95" customHeight="1" x14ac:dyDescent="0.2">
      <c r="A16" s="256" t="s">
        <v>226</v>
      </c>
      <c r="B16" s="257"/>
      <c r="C16" s="258"/>
      <c r="D16" s="259">
        <v>10.141336270190896</v>
      </c>
      <c r="E16" s="260">
        <v>1105</v>
      </c>
      <c r="F16" s="261">
        <v>1109</v>
      </c>
      <c r="G16" s="261">
        <v>955</v>
      </c>
      <c r="H16" s="261">
        <v>1250</v>
      </c>
      <c r="I16" s="262">
        <v>920</v>
      </c>
      <c r="J16" s="260">
        <v>185</v>
      </c>
      <c r="K16" s="263">
        <v>20.108695652173914</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0.90859030837004406</v>
      </c>
      <c r="E18" s="552">
        <v>99</v>
      </c>
      <c r="F18" s="261">
        <v>127</v>
      </c>
      <c r="G18" s="553">
        <v>65</v>
      </c>
      <c r="H18" s="553">
        <v>63</v>
      </c>
      <c r="I18" s="554">
        <v>97</v>
      </c>
      <c r="J18" s="260">
        <v>2</v>
      </c>
      <c r="K18" s="263">
        <v>2.0618556701030926</v>
      </c>
    </row>
    <row r="19" spans="1:11" ht="13.5" customHeight="1" x14ac:dyDescent="0.2">
      <c r="A19" s="256" t="s">
        <v>235</v>
      </c>
      <c r="B19" s="257" t="s">
        <v>236</v>
      </c>
      <c r="C19" s="258"/>
      <c r="D19" s="259">
        <v>0.69750367107195299</v>
      </c>
      <c r="E19" s="552">
        <v>76</v>
      </c>
      <c r="F19" s="553">
        <v>97</v>
      </c>
      <c r="G19" s="553">
        <v>40</v>
      </c>
      <c r="H19" s="553">
        <v>36</v>
      </c>
      <c r="I19" s="554">
        <v>70</v>
      </c>
      <c r="J19" s="260">
        <v>6</v>
      </c>
      <c r="K19" s="263">
        <v>8.5714285714285712</v>
      </c>
    </row>
    <row r="20" spans="1:11" ht="13.5" customHeight="1" x14ac:dyDescent="0.2">
      <c r="A20" s="256">
        <v>12</v>
      </c>
      <c r="B20" s="257" t="s">
        <v>237</v>
      </c>
      <c r="C20" s="258"/>
      <c r="D20" s="259">
        <v>1.3582966226138031</v>
      </c>
      <c r="E20" s="260">
        <v>148</v>
      </c>
      <c r="F20" s="261">
        <v>129</v>
      </c>
      <c r="G20" s="553">
        <v>94</v>
      </c>
      <c r="H20" s="553">
        <v>99</v>
      </c>
      <c r="I20" s="262">
        <v>124</v>
      </c>
      <c r="J20" s="260">
        <v>24</v>
      </c>
      <c r="K20" s="263">
        <v>19.35483870967742</v>
      </c>
    </row>
    <row r="21" spans="1:11" ht="13.5" customHeight="1" x14ac:dyDescent="0.2">
      <c r="A21" s="256">
        <v>21</v>
      </c>
      <c r="B21" s="257" t="s">
        <v>238</v>
      </c>
      <c r="C21" s="258"/>
      <c r="D21" s="259">
        <v>0.33957415565345078</v>
      </c>
      <c r="E21" s="552">
        <v>37</v>
      </c>
      <c r="F21" s="553">
        <v>38</v>
      </c>
      <c r="G21" s="553">
        <v>47</v>
      </c>
      <c r="H21" s="553">
        <v>33</v>
      </c>
      <c r="I21" s="554">
        <v>40</v>
      </c>
      <c r="J21" s="260">
        <v>-3</v>
      </c>
      <c r="K21" s="263">
        <v>-7.5</v>
      </c>
    </row>
    <row r="22" spans="1:11" ht="13.5" customHeight="1" x14ac:dyDescent="0.2">
      <c r="A22" s="256">
        <v>22</v>
      </c>
      <c r="B22" s="257" t="s">
        <v>239</v>
      </c>
      <c r="C22" s="258"/>
      <c r="D22" s="259">
        <v>1.5418502202643172</v>
      </c>
      <c r="E22" s="260">
        <v>168</v>
      </c>
      <c r="F22" s="261">
        <v>241</v>
      </c>
      <c r="G22" s="261">
        <v>142</v>
      </c>
      <c r="H22" s="261">
        <v>156</v>
      </c>
      <c r="I22" s="262">
        <v>261</v>
      </c>
      <c r="J22" s="260">
        <v>-93</v>
      </c>
      <c r="K22" s="263">
        <v>-35.632183908045974</v>
      </c>
    </row>
    <row r="23" spans="1:11" ht="13.5" customHeight="1" x14ac:dyDescent="0.2">
      <c r="A23" s="256">
        <v>23</v>
      </c>
      <c r="B23" s="257" t="s">
        <v>240</v>
      </c>
      <c r="C23" s="258"/>
      <c r="D23" s="259">
        <v>0.6240822320117474</v>
      </c>
      <c r="E23" s="552">
        <v>68</v>
      </c>
      <c r="F23" s="553">
        <v>81</v>
      </c>
      <c r="G23" s="553">
        <v>88</v>
      </c>
      <c r="H23" s="553">
        <v>89</v>
      </c>
      <c r="I23" s="554">
        <v>83</v>
      </c>
      <c r="J23" s="260">
        <v>-15</v>
      </c>
      <c r="K23" s="263">
        <v>-18.072289156626507</v>
      </c>
    </row>
    <row r="24" spans="1:11" ht="13.5" customHeight="1" x14ac:dyDescent="0.2">
      <c r="A24" s="256">
        <v>24</v>
      </c>
      <c r="B24" s="257" t="s">
        <v>241</v>
      </c>
      <c r="C24" s="258"/>
      <c r="D24" s="259">
        <v>7.3329662261380326</v>
      </c>
      <c r="E24" s="260">
        <v>799</v>
      </c>
      <c r="F24" s="261">
        <v>954</v>
      </c>
      <c r="G24" s="261">
        <v>654</v>
      </c>
      <c r="H24" s="261">
        <v>807</v>
      </c>
      <c r="I24" s="262">
        <v>855</v>
      </c>
      <c r="J24" s="260">
        <v>-56</v>
      </c>
      <c r="K24" s="263">
        <v>-6.5497076023391809</v>
      </c>
    </row>
    <row r="25" spans="1:11" ht="13.5" customHeight="1" x14ac:dyDescent="0.2">
      <c r="A25" s="256">
        <v>25</v>
      </c>
      <c r="B25" s="257" t="s">
        <v>242</v>
      </c>
      <c r="C25" s="258"/>
      <c r="D25" s="259">
        <v>5.1395007342143906</v>
      </c>
      <c r="E25" s="260">
        <v>560</v>
      </c>
      <c r="F25" s="261">
        <v>725</v>
      </c>
      <c r="G25" s="261">
        <v>571</v>
      </c>
      <c r="H25" s="261">
        <v>798</v>
      </c>
      <c r="I25" s="262">
        <v>548</v>
      </c>
      <c r="J25" s="260">
        <v>12</v>
      </c>
      <c r="K25" s="263">
        <v>2.1897810218978102</v>
      </c>
    </row>
    <row r="26" spans="1:11" ht="13.5" customHeight="1" x14ac:dyDescent="0.2">
      <c r="A26" s="256">
        <v>26</v>
      </c>
      <c r="B26" s="257" t="s">
        <v>243</v>
      </c>
      <c r="C26" s="258"/>
      <c r="D26" s="259">
        <v>3.5701174743024962</v>
      </c>
      <c r="E26" s="260">
        <v>389</v>
      </c>
      <c r="F26" s="261">
        <v>619</v>
      </c>
      <c r="G26" s="261">
        <v>390</v>
      </c>
      <c r="H26" s="261">
        <v>536</v>
      </c>
      <c r="I26" s="262">
        <v>383</v>
      </c>
      <c r="J26" s="260">
        <v>6</v>
      </c>
      <c r="K26" s="263">
        <v>1.566579634464752</v>
      </c>
    </row>
    <row r="27" spans="1:11" ht="13.5" customHeight="1" x14ac:dyDescent="0.2">
      <c r="A27" s="256">
        <v>27</v>
      </c>
      <c r="B27" s="257" t="s">
        <v>244</v>
      </c>
      <c r="C27" s="258"/>
      <c r="D27" s="259">
        <v>4.9375917767988255</v>
      </c>
      <c r="E27" s="260">
        <v>538</v>
      </c>
      <c r="F27" s="261">
        <v>519</v>
      </c>
      <c r="G27" s="261">
        <v>332</v>
      </c>
      <c r="H27" s="261">
        <v>460</v>
      </c>
      <c r="I27" s="262">
        <v>375</v>
      </c>
      <c r="J27" s="260">
        <v>163</v>
      </c>
      <c r="K27" s="263">
        <v>43.466666666666669</v>
      </c>
    </row>
    <row r="28" spans="1:11" ht="13.5" customHeight="1" x14ac:dyDescent="0.2">
      <c r="A28" s="256">
        <v>28</v>
      </c>
      <c r="B28" s="257" t="s">
        <v>245</v>
      </c>
      <c r="C28" s="258"/>
      <c r="D28" s="259">
        <v>0.50477239353891334</v>
      </c>
      <c r="E28" s="552">
        <v>55</v>
      </c>
      <c r="F28" s="553">
        <v>56</v>
      </c>
      <c r="G28" s="553">
        <v>48</v>
      </c>
      <c r="H28" s="553">
        <v>91</v>
      </c>
      <c r="I28" s="554">
        <v>44</v>
      </c>
      <c r="J28" s="260">
        <v>11</v>
      </c>
      <c r="K28" s="263">
        <v>25</v>
      </c>
    </row>
    <row r="29" spans="1:11" ht="13.5" customHeight="1" x14ac:dyDescent="0.2">
      <c r="A29" s="256">
        <v>29</v>
      </c>
      <c r="B29" s="257" t="s">
        <v>246</v>
      </c>
      <c r="C29" s="258"/>
      <c r="D29" s="259">
        <v>2.2668869309838473</v>
      </c>
      <c r="E29" s="260">
        <v>247</v>
      </c>
      <c r="F29" s="261">
        <v>293</v>
      </c>
      <c r="G29" s="261">
        <v>237</v>
      </c>
      <c r="H29" s="261">
        <v>290</v>
      </c>
      <c r="I29" s="262">
        <v>302</v>
      </c>
      <c r="J29" s="260">
        <v>-55</v>
      </c>
      <c r="K29" s="263">
        <v>-18.211920529801326</v>
      </c>
    </row>
    <row r="30" spans="1:11" ht="13.5" customHeight="1" x14ac:dyDescent="0.2">
      <c r="A30" s="256" t="s">
        <v>247</v>
      </c>
      <c r="B30" s="257" t="s">
        <v>248</v>
      </c>
      <c r="C30" s="258"/>
      <c r="D30" s="259">
        <v>0.55983847283406751</v>
      </c>
      <c r="E30" s="552">
        <v>61</v>
      </c>
      <c r="F30" s="261">
        <v>107</v>
      </c>
      <c r="G30" s="261" t="s">
        <v>547</v>
      </c>
      <c r="H30" s="553">
        <v>68</v>
      </c>
      <c r="I30" s="554">
        <v>84</v>
      </c>
      <c r="J30" s="260">
        <v>-23</v>
      </c>
      <c r="K30" s="263">
        <v>-27.38095238095238</v>
      </c>
    </row>
    <row r="31" spans="1:11" ht="13.5" customHeight="1" x14ac:dyDescent="0.2">
      <c r="A31" s="256" t="s">
        <v>249</v>
      </c>
      <c r="B31" s="257" t="s">
        <v>250</v>
      </c>
      <c r="C31" s="258"/>
      <c r="D31" s="259">
        <v>1.6519823788546255</v>
      </c>
      <c r="E31" s="260">
        <v>180</v>
      </c>
      <c r="F31" s="261">
        <v>180</v>
      </c>
      <c r="G31" s="261">
        <v>165</v>
      </c>
      <c r="H31" s="261">
        <v>213</v>
      </c>
      <c r="I31" s="262">
        <v>211</v>
      </c>
      <c r="J31" s="260">
        <v>-31</v>
      </c>
      <c r="K31" s="263">
        <v>-14.691943127962086</v>
      </c>
    </row>
    <row r="32" spans="1:11" ht="13.5" customHeight="1" x14ac:dyDescent="0.2">
      <c r="A32" s="256">
        <v>31</v>
      </c>
      <c r="B32" s="257" t="s">
        <v>251</v>
      </c>
      <c r="C32" s="258"/>
      <c r="D32" s="259">
        <v>0.46806167400881055</v>
      </c>
      <c r="E32" s="552">
        <v>51</v>
      </c>
      <c r="F32" s="553">
        <v>55</v>
      </c>
      <c r="G32" s="553">
        <v>51</v>
      </c>
      <c r="H32" s="553">
        <v>63</v>
      </c>
      <c r="I32" s="554">
        <v>51</v>
      </c>
      <c r="J32" s="260">
        <v>0</v>
      </c>
      <c r="K32" s="263">
        <v>0</v>
      </c>
    </row>
    <row r="33" spans="1:11" ht="13.5" customHeight="1" x14ac:dyDescent="0.2">
      <c r="A33" s="256">
        <v>32</v>
      </c>
      <c r="B33" s="257" t="s">
        <v>252</v>
      </c>
      <c r="C33" s="258"/>
      <c r="D33" s="259">
        <v>1.422540381791483</v>
      </c>
      <c r="E33" s="260">
        <v>155</v>
      </c>
      <c r="F33" s="261">
        <v>260</v>
      </c>
      <c r="G33" s="261">
        <v>216</v>
      </c>
      <c r="H33" s="261">
        <v>188</v>
      </c>
      <c r="I33" s="262">
        <v>191</v>
      </c>
      <c r="J33" s="260">
        <v>-36</v>
      </c>
      <c r="K33" s="263">
        <v>-18.848167539267017</v>
      </c>
    </row>
    <row r="34" spans="1:11" ht="13.5" customHeight="1" x14ac:dyDescent="0.2">
      <c r="A34" s="256">
        <v>33</v>
      </c>
      <c r="B34" s="257" t="s">
        <v>253</v>
      </c>
      <c r="C34" s="258"/>
      <c r="D34" s="259">
        <v>1.881424375917768</v>
      </c>
      <c r="E34" s="260">
        <v>205</v>
      </c>
      <c r="F34" s="261">
        <v>268</v>
      </c>
      <c r="G34" s="261">
        <v>168</v>
      </c>
      <c r="H34" s="261">
        <v>204</v>
      </c>
      <c r="I34" s="262">
        <v>183</v>
      </c>
      <c r="J34" s="260">
        <v>22</v>
      </c>
      <c r="K34" s="263">
        <v>12.021857923497267</v>
      </c>
    </row>
    <row r="35" spans="1:11" ht="13.5" customHeight="1" x14ac:dyDescent="0.2">
      <c r="A35" s="256">
        <v>34</v>
      </c>
      <c r="B35" s="257" t="s">
        <v>254</v>
      </c>
      <c r="C35" s="258"/>
      <c r="D35" s="259">
        <v>1.853891336270191</v>
      </c>
      <c r="E35" s="260">
        <v>202</v>
      </c>
      <c r="F35" s="261">
        <v>204</v>
      </c>
      <c r="G35" s="261">
        <v>170</v>
      </c>
      <c r="H35" s="261">
        <v>237</v>
      </c>
      <c r="I35" s="262">
        <v>174</v>
      </c>
      <c r="J35" s="260">
        <v>28</v>
      </c>
      <c r="K35" s="263">
        <v>16.091954022988507</v>
      </c>
    </row>
    <row r="36" spans="1:11" ht="13.5" customHeight="1" x14ac:dyDescent="0.2">
      <c r="A36" s="256">
        <v>41</v>
      </c>
      <c r="B36" s="257" t="s">
        <v>255</v>
      </c>
      <c r="C36" s="258"/>
      <c r="D36" s="259">
        <v>0.36710719530102792</v>
      </c>
      <c r="E36" s="552">
        <v>40</v>
      </c>
      <c r="F36" s="553">
        <v>69</v>
      </c>
      <c r="G36" s="553">
        <v>61</v>
      </c>
      <c r="H36" s="553">
        <v>84</v>
      </c>
      <c r="I36" s="554">
        <v>57</v>
      </c>
      <c r="J36" s="260">
        <v>-17</v>
      </c>
      <c r="K36" s="263">
        <v>-29.82456140350877</v>
      </c>
    </row>
    <row r="37" spans="1:11" ht="13.5" customHeight="1" x14ac:dyDescent="0.2">
      <c r="A37" s="256">
        <v>42</v>
      </c>
      <c r="B37" s="257" t="s">
        <v>256</v>
      </c>
      <c r="C37" s="258"/>
      <c r="D37" s="259">
        <v>0.11013215859030837</v>
      </c>
      <c r="E37" s="552">
        <v>12</v>
      </c>
      <c r="F37" s="553">
        <v>12</v>
      </c>
      <c r="G37" s="553">
        <v>15</v>
      </c>
      <c r="H37" s="553">
        <v>10</v>
      </c>
      <c r="I37" s="554">
        <v>4</v>
      </c>
      <c r="J37" s="260">
        <v>8</v>
      </c>
      <c r="K37" s="263">
        <v>200</v>
      </c>
    </row>
    <row r="38" spans="1:11" ht="13.5" customHeight="1" x14ac:dyDescent="0.2">
      <c r="A38" s="256">
        <v>43</v>
      </c>
      <c r="B38" s="257" t="s">
        <v>257</v>
      </c>
      <c r="C38" s="258"/>
      <c r="D38" s="259">
        <v>1.9181350954478709</v>
      </c>
      <c r="E38" s="260">
        <v>209</v>
      </c>
      <c r="F38" s="261">
        <v>325</v>
      </c>
      <c r="G38" s="261">
        <v>199</v>
      </c>
      <c r="H38" s="261">
        <v>243</v>
      </c>
      <c r="I38" s="262">
        <v>202</v>
      </c>
      <c r="J38" s="260">
        <v>7</v>
      </c>
      <c r="K38" s="263">
        <v>3.4653465346534653</v>
      </c>
    </row>
    <row r="39" spans="1:11" ht="13.5" customHeight="1" x14ac:dyDescent="0.2">
      <c r="A39" s="256">
        <v>51</v>
      </c>
      <c r="B39" s="257" t="s">
        <v>258</v>
      </c>
      <c r="C39" s="258"/>
      <c r="D39" s="259">
        <v>8.9115271659324531</v>
      </c>
      <c r="E39" s="260">
        <v>971</v>
      </c>
      <c r="F39" s="261">
        <v>1224</v>
      </c>
      <c r="G39" s="261">
        <v>1007</v>
      </c>
      <c r="H39" s="261">
        <v>1474</v>
      </c>
      <c r="I39" s="262">
        <v>1107</v>
      </c>
      <c r="J39" s="260">
        <v>-136</v>
      </c>
      <c r="K39" s="263">
        <v>-12.285456187895212</v>
      </c>
    </row>
    <row r="40" spans="1:11" ht="13.5" customHeight="1" x14ac:dyDescent="0.2">
      <c r="A40" s="256" t="s">
        <v>259</v>
      </c>
      <c r="B40" s="257" t="s">
        <v>260</v>
      </c>
      <c r="C40" s="258"/>
      <c r="D40" s="259">
        <v>8.08553597650514</v>
      </c>
      <c r="E40" s="260">
        <v>881</v>
      </c>
      <c r="F40" s="261">
        <v>1147</v>
      </c>
      <c r="G40" s="261">
        <v>918</v>
      </c>
      <c r="H40" s="261">
        <v>1345</v>
      </c>
      <c r="I40" s="262">
        <v>1031</v>
      </c>
      <c r="J40" s="260">
        <v>-150</v>
      </c>
      <c r="K40" s="263">
        <v>-14.54898157129001</v>
      </c>
    </row>
    <row r="41" spans="1:11" ht="13.5" customHeight="1" x14ac:dyDescent="0.2">
      <c r="A41" s="256"/>
      <c r="B41" s="257" t="s">
        <v>261</v>
      </c>
      <c r="C41" s="258"/>
      <c r="D41" s="259">
        <v>6.5345080763582963</v>
      </c>
      <c r="E41" s="260">
        <v>712</v>
      </c>
      <c r="F41" s="261">
        <v>917</v>
      </c>
      <c r="G41" s="261">
        <v>746</v>
      </c>
      <c r="H41" s="261">
        <v>1089</v>
      </c>
      <c r="I41" s="262">
        <v>855</v>
      </c>
      <c r="J41" s="260">
        <v>-143</v>
      </c>
      <c r="K41" s="263">
        <v>-16.725146198830409</v>
      </c>
    </row>
    <row r="42" spans="1:11" ht="13.5" customHeight="1" x14ac:dyDescent="0.2">
      <c r="A42" s="256">
        <v>52</v>
      </c>
      <c r="B42" s="257" t="s">
        <v>262</v>
      </c>
      <c r="C42" s="258"/>
      <c r="D42" s="259">
        <v>3.8729809104258441</v>
      </c>
      <c r="E42" s="260">
        <v>422</v>
      </c>
      <c r="F42" s="261">
        <v>439</v>
      </c>
      <c r="G42" s="261">
        <v>415</v>
      </c>
      <c r="H42" s="261">
        <v>628</v>
      </c>
      <c r="I42" s="262">
        <v>437</v>
      </c>
      <c r="J42" s="260">
        <v>-15</v>
      </c>
      <c r="K42" s="263">
        <v>-3.4324942791762014</v>
      </c>
    </row>
    <row r="43" spans="1:11" ht="13.5" customHeight="1" x14ac:dyDescent="0.2">
      <c r="A43" s="256" t="s">
        <v>263</v>
      </c>
      <c r="B43" s="257" t="s">
        <v>264</v>
      </c>
      <c r="C43" s="258"/>
      <c r="D43" s="259">
        <v>2.7349486049926579</v>
      </c>
      <c r="E43" s="260">
        <v>298</v>
      </c>
      <c r="F43" s="261">
        <v>317</v>
      </c>
      <c r="G43" s="261">
        <v>308</v>
      </c>
      <c r="H43" s="261">
        <v>520</v>
      </c>
      <c r="I43" s="262">
        <v>303</v>
      </c>
      <c r="J43" s="260">
        <v>-5</v>
      </c>
      <c r="K43" s="263">
        <v>-1.6501650165016502</v>
      </c>
    </row>
    <row r="44" spans="1:11" ht="13.5" customHeight="1" x14ac:dyDescent="0.2">
      <c r="A44" s="256">
        <v>53</v>
      </c>
      <c r="B44" s="257" t="s">
        <v>265</v>
      </c>
      <c r="C44" s="258"/>
      <c r="D44" s="259">
        <v>0.50477239353891334</v>
      </c>
      <c r="E44" s="552">
        <v>55</v>
      </c>
      <c r="F44" s="553">
        <v>72</v>
      </c>
      <c r="G44" s="553">
        <v>73</v>
      </c>
      <c r="H44" s="553">
        <v>71</v>
      </c>
      <c r="I44" s="554">
        <v>62</v>
      </c>
      <c r="J44" s="260">
        <v>-7</v>
      </c>
      <c r="K44" s="263">
        <v>-11.290322580645162</v>
      </c>
    </row>
    <row r="45" spans="1:11" ht="13.5" customHeight="1" x14ac:dyDescent="0.2">
      <c r="A45" s="256" t="s">
        <v>266</v>
      </c>
      <c r="B45" s="257" t="s">
        <v>267</v>
      </c>
      <c r="C45" s="258"/>
      <c r="D45" s="259">
        <v>0.42217327459618209</v>
      </c>
      <c r="E45" s="552">
        <v>46</v>
      </c>
      <c r="F45" s="553">
        <v>68</v>
      </c>
      <c r="G45" s="553">
        <v>66</v>
      </c>
      <c r="H45" s="553">
        <v>70</v>
      </c>
      <c r="I45" s="554">
        <v>56</v>
      </c>
      <c r="J45" s="260">
        <v>-10</v>
      </c>
      <c r="K45" s="263">
        <v>-17.857142857142858</v>
      </c>
    </row>
    <row r="46" spans="1:11" ht="13.5" customHeight="1" x14ac:dyDescent="0.2">
      <c r="A46" s="256">
        <v>54</v>
      </c>
      <c r="B46" s="257" t="s">
        <v>268</v>
      </c>
      <c r="C46" s="258"/>
      <c r="D46" s="259">
        <v>2.4687958883994128</v>
      </c>
      <c r="E46" s="260">
        <v>269</v>
      </c>
      <c r="F46" s="261">
        <v>396</v>
      </c>
      <c r="G46" s="261">
        <v>335</v>
      </c>
      <c r="H46" s="261">
        <v>381</v>
      </c>
      <c r="I46" s="262">
        <v>319</v>
      </c>
      <c r="J46" s="260">
        <v>-50</v>
      </c>
      <c r="K46" s="263">
        <v>-15.67398119122257</v>
      </c>
    </row>
    <row r="47" spans="1:11" ht="13.5" customHeight="1" x14ac:dyDescent="0.2">
      <c r="A47" s="256">
        <v>61</v>
      </c>
      <c r="B47" s="257" t="s">
        <v>269</v>
      </c>
      <c r="C47" s="258"/>
      <c r="D47" s="259">
        <v>2.5513950073421441</v>
      </c>
      <c r="E47" s="260">
        <v>278</v>
      </c>
      <c r="F47" s="261">
        <v>306</v>
      </c>
      <c r="G47" s="261">
        <v>325</v>
      </c>
      <c r="H47" s="261">
        <v>344</v>
      </c>
      <c r="I47" s="262">
        <v>282</v>
      </c>
      <c r="J47" s="260">
        <v>-4</v>
      </c>
      <c r="K47" s="263">
        <v>-1.4184397163120568</v>
      </c>
    </row>
    <row r="48" spans="1:11" ht="13.5" customHeight="1" x14ac:dyDescent="0.2">
      <c r="A48" s="256">
        <v>62</v>
      </c>
      <c r="B48" s="257" t="s">
        <v>270</v>
      </c>
      <c r="C48" s="258"/>
      <c r="D48" s="259">
        <v>8.7830396475770929</v>
      </c>
      <c r="E48" s="260">
        <v>957</v>
      </c>
      <c r="F48" s="261">
        <v>1317</v>
      </c>
      <c r="G48" s="261">
        <v>772</v>
      </c>
      <c r="H48" s="261">
        <v>1060</v>
      </c>
      <c r="I48" s="262">
        <v>900</v>
      </c>
      <c r="J48" s="260">
        <v>57</v>
      </c>
      <c r="K48" s="263">
        <v>6.333333333333333</v>
      </c>
    </row>
    <row r="49" spans="1:11" ht="13.5" customHeight="1" x14ac:dyDescent="0.2">
      <c r="A49" s="256">
        <v>63</v>
      </c>
      <c r="B49" s="257" t="s">
        <v>271</v>
      </c>
      <c r="C49" s="258"/>
      <c r="D49" s="259">
        <v>2.8542584434654921</v>
      </c>
      <c r="E49" s="260">
        <v>311</v>
      </c>
      <c r="F49" s="261">
        <v>431</v>
      </c>
      <c r="G49" s="261">
        <v>315</v>
      </c>
      <c r="H49" s="261">
        <v>324</v>
      </c>
      <c r="I49" s="262">
        <v>394</v>
      </c>
      <c r="J49" s="260">
        <v>-83</v>
      </c>
      <c r="K49" s="263">
        <v>-21.065989847715738</v>
      </c>
    </row>
    <row r="50" spans="1:11" ht="13.5" customHeight="1" x14ac:dyDescent="0.2">
      <c r="A50" s="256" t="s">
        <v>272</v>
      </c>
      <c r="B50" s="257" t="s">
        <v>273</v>
      </c>
      <c r="C50" s="258"/>
      <c r="D50" s="259">
        <v>0.3487518355359765</v>
      </c>
      <c r="E50" s="552">
        <v>38</v>
      </c>
      <c r="F50" s="553">
        <v>51</v>
      </c>
      <c r="G50" s="553">
        <v>59</v>
      </c>
      <c r="H50" s="553">
        <v>48</v>
      </c>
      <c r="I50" s="554">
        <v>34</v>
      </c>
      <c r="J50" s="260">
        <v>4</v>
      </c>
      <c r="K50" s="263">
        <v>11.764705882352942</v>
      </c>
    </row>
    <row r="51" spans="1:11" ht="13.5" customHeight="1" x14ac:dyDescent="0.2">
      <c r="A51" s="256" t="s">
        <v>274</v>
      </c>
      <c r="B51" s="257" t="s">
        <v>275</v>
      </c>
      <c r="C51" s="258"/>
      <c r="D51" s="259">
        <v>2.2668869309838473</v>
      </c>
      <c r="E51" s="260">
        <v>247</v>
      </c>
      <c r="F51" s="261">
        <v>301</v>
      </c>
      <c r="G51" s="261">
        <v>232</v>
      </c>
      <c r="H51" s="261">
        <v>253</v>
      </c>
      <c r="I51" s="262">
        <v>331</v>
      </c>
      <c r="J51" s="260">
        <v>-84</v>
      </c>
      <c r="K51" s="263">
        <v>-25.377643504531722</v>
      </c>
    </row>
    <row r="52" spans="1:11" ht="13.5" customHeight="1" x14ac:dyDescent="0.2">
      <c r="A52" s="256">
        <v>71</v>
      </c>
      <c r="B52" s="257" t="s">
        <v>276</v>
      </c>
      <c r="C52" s="258"/>
      <c r="D52" s="259">
        <v>9.3245227606461079</v>
      </c>
      <c r="E52" s="260">
        <v>1016</v>
      </c>
      <c r="F52" s="261">
        <v>1204</v>
      </c>
      <c r="G52" s="261">
        <v>940</v>
      </c>
      <c r="H52" s="261">
        <v>1258</v>
      </c>
      <c r="I52" s="262">
        <v>1049</v>
      </c>
      <c r="J52" s="260">
        <v>-33</v>
      </c>
      <c r="K52" s="263">
        <v>-3.1458531935176359</v>
      </c>
    </row>
    <row r="53" spans="1:11" ht="13.5" customHeight="1" x14ac:dyDescent="0.2">
      <c r="A53" s="256" t="s">
        <v>277</v>
      </c>
      <c r="B53" s="257" t="s">
        <v>278</v>
      </c>
      <c r="C53" s="258"/>
      <c r="D53" s="259">
        <v>3.9005139500734214</v>
      </c>
      <c r="E53" s="260">
        <v>425</v>
      </c>
      <c r="F53" s="261">
        <v>481</v>
      </c>
      <c r="G53" s="261">
        <v>338</v>
      </c>
      <c r="H53" s="261">
        <v>468</v>
      </c>
      <c r="I53" s="262">
        <v>411</v>
      </c>
      <c r="J53" s="260">
        <v>14</v>
      </c>
      <c r="K53" s="263">
        <v>3.4063260340632602</v>
      </c>
    </row>
    <row r="54" spans="1:11" ht="13.5" customHeight="1" x14ac:dyDescent="0.2">
      <c r="A54" s="256" t="s">
        <v>279</v>
      </c>
      <c r="B54" s="257" t="s">
        <v>280</v>
      </c>
      <c r="C54" s="258"/>
      <c r="D54" s="259">
        <v>4.3777533039647576</v>
      </c>
      <c r="E54" s="260">
        <v>477</v>
      </c>
      <c r="F54" s="261">
        <v>641</v>
      </c>
      <c r="G54" s="261">
        <v>504</v>
      </c>
      <c r="H54" s="261">
        <v>652</v>
      </c>
      <c r="I54" s="262">
        <v>539</v>
      </c>
      <c r="J54" s="260">
        <v>-62</v>
      </c>
      <c r="K54" s="263">
        <v>-11.502782931354361</v>
      </c>
    </row>
    <row r="55" spans="1:11" ht="13.5" customHeight="1" x14ac:dyDescent="0.2">
      <c r="A55" s="256">
        <v>72</v>
      </c>
      <c r="B55" s="257" t="s">
        <v>281</v>
      </c>
      <c r="C55" s="258"/>
      <c r="D55" s="259">
        <v>2.1934654919236416</v>
      </c>
      <c r="E55" s="260">
        <v>239</v>
      </c>
      <c r="F55" s="261">
        <v>254</v>
      </c>
      <c r="G55" s="261">
        <v>205</v>
      </c>
      <c r="H55" s="261">
        <v>348</v>
      </c>
      <c r="I55" s="262">
        <v>224</v>
      </c>
      <c r="J55" s="260">
        <v>15</v>
      </c>
      <c r="K55" s="263">
        <v>6.6964285714285712</v>
      </c>
    </row>
    <row r="56" spans="1:11" ht="13.5" customHeight="1" x14ac:dyDescent="0.2">
      <c r="A56" s="256" t="s">
        <v>282</v>
      </c>
      <c r="B56" s="257" t="s">
        <v>283</v>
      </c>
      <c r="C56" s="258"/>
      <c r="D56" s="259">
        <v>0.75256975036710716</v>
      </c>
      <c r="E56" s="552">
        <v>82</v>
      </c>
      <c r="F56" s="261">
        <v>105</v>
      </c>
      <c r="G56" s="553">
        <v>79</v>
      </c>
      <c r="H56" s="261">
        <v>129</v>
      </c>
      <c r="I56" s="554">
        <v>93</v>
      </c>
      <c r="J56" s="260">
        <v>-11</v>
      </c>
      <c r="K56" s="263">
        <v>-11.827956989247312</v>
      </c>
    </row>
    <row r="57" spans="1:11" ht="13.5" customHeight="1" x14ac:dyDescent="0.2">
      <c r="A57" s="256" t="s">
        <v>284</v>
      </c>
      <c r="B57" s="257" t="s">
        <v>285</v>
      </c>
      <c r="C57" s="258"/>
      <c r="D57" s="259">
        <v>1.092143906020558</v>
      </c>
      <c r="E57" s="260">
        <v>119</v>
      </c>
      <c r="F57" s="261">
        <v>100</v>
      </c>
      <c r="G57" s="261">
        <v>109</v>
      </c>
      <c r="H57" s="261">
        <v>109</v>
      </c>
      <c r="I57" s="262">
        <v>104</v>
      </c>
      <c r="J57" s="260">
        <v>15</v>
      </c>
      <c r="K57" s="263">
        <v>14.423076923076923</v>
      </c>
    </row>
    <row r="58" spans="1:11" ht="13.5" customHeight="1" x14ac:dyDescent="0.2">
      <c r="A58" s="256">
        <v>73</v>
      </c>
      <c r="B58" s="257" t="s">
        <v>286</v>
      </c>
      <c r="C58" s="258"/>
      <c r="D58" s="259">
        <v>1.8447136563876652</v>
      </c>
      <c r="E58" s="260">
        <v>201</v>
      </c>
      <c r="F58" s="261">
        <v>514</v>
      </c>
      <c r="G58" s="261">
        <v>189</v>
      </c>
      <c r="H58" s="261">
        <v>266</v>
      </c>
      <c r="I58" s="262">
        <v>194</v>
      </c>
      <c r="J58" s="260">
        <v>7</v>
      </c>
      <c r="K58" s="263">
        <v>3.6082474226804124</v>
      </c>
    </row>
    <row r="59" spans="1:11" ht="13.5" customHeight="1" x14ac:dyDescent="0.2">
      <c r="A59" s="256" t="s">
        <v>287</v>
      </c>
      <c r="B59" s="257" t="s">
        <v>288</v>
      </c>
      <c r="C59" s="258"/>
      <c r="D59" s="259">
        <v>1.4592511013215859</v>
      </c>
      <c r="E59" s="260">
        <v>159</v>
      </c>
      <c r="F59" s="261">
        <v>460</v>
      </c>
      <c r="G59" s="261">
        <v>160</v>
      </c>
      <c r="H59" s="261">
        <v>228</v>
      </c>
      <c r="I59" s="262">
        <v>150</v>
      </c>
      <c r="J59" s="260">
        <v>9</v>
      </c>
      <c r="K59" s="263">
        <v>6</v>
      </c>
    </row>
    <row r="60" spans="1:11" ht="13.5" customHeight="1" x14ac:dyDescent="0.2">
      <c r="A60" s="256">
        <v>81</v>
      </c>
      <c r="B60" s="257" t="s">
        <v>289</v>
      </c>
      <c r="C60" s="258"/>
      <c r="D60" s="259">
        <v>8.939060205580029</v>
      </c>
      <c r="E60" s="260">
        <v>974</v>
      </c>
      <c r="F60" s="261">
        <v>1239</v>
      </c>
      <c r="G60" s="261">
        <v>741</v>
      </c>
      <c r="H60" s="261">
        <v>874</v>
      </c>
      <c r="I60" s="262">
        <v>884</v>
      </c>
      <c r="J60" s="260">
        <v>90</v>
      </c>
      <c r="K60" s="263">
        <v>10.180995475113122</v>
      </c>
    </row>
    <row r="61" spans="1:11" ht="13.5" customHeight="1" x14ac:dyDescent="0.2">
      <c r="A61" s="256" t="s">
        <v>290</v>
      </c>
      <c r="B61" s="257" t="s">
        <v>291</v>
      </c>
      <c r="C61" s="258"/>
      <c r="D61" s="259">
        <v>1.6611600587371513</v>
      </c>
      <c r="E61" s="260">
        <v>181</v>
      </c>
      <c r="F61" s="261">
        <v>371</v>
      </c>
      <c r="G61" s="261">
        <v>211</v>
      </c>
      <c r="H61" s="261">
        <v>265</v>
      </c>
      <c r="I61" s="262">
        <v>163</v>
      </c>
      <c r="J61" s="260">
        <v>18</v>
      </c>
      <c r="K61" s="263">
        <v>11.042944785276074</v>
      </c>
    </row>
    <row r="62" spans="1:11" ht="13.5" customHeight="1" x14ac:dyDescent="0.2">
      <c r="A62" s="256" t="s">
        <v>292</v>
      </c>
      <c r="B62" s="257" t="s">
        <v>364</v>
      </c>
      <c r="C62" s="258"/>
      <c r="D62" s="259">
        <v>5.286343612334802</v>
      </c>
      <c r="E62" s="260">
        <v>576</v>
      </c>
      <c r="F62" s="261">
        <v>608</v>
      </c>
      <c r="G62" s="261">
        <v>327</v>
      </c>
      <c r="H62" s="261">
        <v>320</v>
      </c>
      <c r="I62" s="262">
        <v>517</v>
      </c>
      <c r="J62" s="260">
        <v>59</v>
      </c>
      <c r="K62" s="263">
        <v>11.411992263056092</v>
      </c>
    </row>
    <row r="63" spans="1:11" ht="13.5" customHeight="1" x14ac:dyDescent="0.2">
      <c r="A63" s="256" t="s">
        <v>294</v>
      </c>
      <c r="B63" s="257" t="s">
        <v>295</v>
      </c>
      <c r="C63" s="258"/>
      <c r="D63" s="259">
        <v>0.86270190895741561</v>
      </c>
      <c r="E63" s="552">
        <v>94</v>
      </c>
      <c r="F63" s="261">
        <v>123</v>
      </c>
      <c r="G63" s="553">
        <v>94</v>
      </c>
      <c r="H63" s="261">
        <v>104</v>
      </c>
      <c r="I63" s="554">
        <v>92</v>
      </c>
      <c r="J63" s="260">
        <v>2</v>
      </c>
      <c r="K63" s="263">
        <v>2.1739130434782608</v>
      </c>
    </row>
    <row r="64" spans="1:11" ht="13.5" customHeight="1" x14ac:dyDescent="0.2">
      <c r="A64" s="256" t="s">
        <v>296</v>
      </c>
      <c r="B64" s="257" t="s">
        <v>297</v>
      </c>
      <c r="C64" s="258"/>
      <c r="D64" s="259">
        <v>0.4313509544787078</v>
      </c>
      <c r="E64" s="552">
        <v>47</v>
      </c>
      <c r="F64" s="553">
        <v>65</v>
      </c>
      <c r="G64" s="553">
        <v>43</v>
      </c>
      <c r="H64" s="553">
        <v>74</v>
      </c>
      <c r="I64" s="554">
        <v>45</v>
      </c>
      <c r="J64" s="260">
        <v>2</v>
      </c>
      <c r="K64" s="263">
        <v>4.4444444444444446</v>
      </c>
    </row>
    <row r="65" spans="1:11" ht="13.5" customHeight="1" x14ac:dyDescent="0.2">
      <c r="A65" s="256">
        <v>82</v>
      </c>
      <c r="B65" s="257" t="s">
        <v>298</v>
      </c>
      <c r="C65" s="258"/>
      <c r="D65" s="259">
        <v>3.6894273127753303</v>
      </c>
      <c r="E65" s="260">
        <v>402</v>
      </c>
      <c r="F65" s="261">
        <v>545</v>
      </c>
      <c r="G65" s="261">
        <v>367</v>
      </c>
      <c r="H65" s="261">
        <v>376</v>
      </c>
      <c r="I65" s="262">
        <v>387</v>
      </c>
      <c r="J65" s="260">
        <v>15</v>
      </c>
      <c r="K65" s="263">
        <v>3.8759689922480618</v>
      </c>
    </row>
    <row r="66" spans="1:11" ht="13.5" customHeight="1" x14ac:dyDescent="0.2">
      <c r="A66" s="256" t="s">
        <v>299</v>
      </c>
      <c r="B66" s="257" t="s">
        <v>550</v>
      </c>
      <c r="C66" s="258"/>
      <c r="D66" s="259">
        <v>2.6523494860499266</v>
      </c>
      <c r="E66" s="260">
        <v>289</v>
      </c>
      <c r="F66" s="261">
        <v>389</v>
      </c>
      <c r="G66" s="261">
        <v>262</v>
      </c>
      <c r="H66" s="261">
        <v>264</v>
      </c>
      <c r="I66" s="262">
        <v>281</v>
      </c>
      <c r="J66" s="260">
        <v>8</v>
      </c>
      <c r="K66" s="263">
        <v>2.8469750889679717</v>
      </c>
    </row>
    <row r="67" spans="1:11" ht="13.5" customHeight="1" x14ac:dyDescent="0.2">
      <c r="A67" s="256" t="s">
        <v>300</v>
      </c>
      <c r="B67" s="257" t="s">
        <v>301</v>
      </c>
      <c r="C67" s="258"/>
      <c r="D67" s="259">
        <v>0.45888399412628489</v>
      </c>
      <c r="E67" s="552">
        <v>50</v>
      </c>
      <c r="F67" s="553">
        <v>99</v>
      </c>
      <c r="G67" s="553">
        <v>50</v>
      </c>
      <c r="H67" s="553">
        <v>59</v>
      </c>
      <c r="I67" s="554">
        <v>56</v>
      </c>
      <c r="J67" s="260">
        <v>-6</v>
      </c>
      <c r="K67" s="263">
        <v>-10.714285714285714</v>
      </c>
    </row>
    <row r="68" spans="1:11" ht="13.5" customHeight="1" x14ac:dyDescent="0.2">
      <c r="A68" s="256">
        <v>83</v>
      </c>
      <c r="B68" s="257" t="s">
        <v>302</v>
      </c>
      <c r="C68" s="258"/>
      <c r="D68" s="259">
        <v>4.8641703377386198</v>
      </c>
      <c r="E68" s="260">
        <v>530</v>
      </c>
      <c r="F68" s="261">
        <v>1355</v>
      </c>
      <c r="G68" s="261">
        <v>510</v>
      </c>
      <c r="H68" s="261">
        <v>536</v>
      </c>
      <c r="I68" s="262">
        <v>481</v>
      </c>
      <c r="J68" s="260">
        <v>49</v>
      </c>
      <c r="K68" s="263">
        <v>10.187110187110187</v>
      </c>
    </row>
    <row r="69" spans="1:11" ht="13.5" customHeight="1" x14ac:dyDescent="0.2">
      <c r="A69" s="256" t="s">
        <v>303</v>
      </c>
      <c r="B69" s="257" t="s">
        <v>304</v>
      </c>
      <c r="C69" s="258"/>
      <c r="D69" s="259">
        <v>4.1574889867841414</v>
      </c>
      <c r="E69" s="260">
        <v>453</v>
      </c>
      <c r="F69" s="261">
        <v>1225</v>
      </c>
      <c r="G69" s="261">
        <v>429</v>
      </c>
      <c r="H69" s="261">
        <v>456</v>
      </c>
      <c r="I69" s="262">
        <v>405</v>
      </c>
      <c r="J69" s="260">
        <v>48</v>
      </c>
      <c r="K69" s="263">
        <v>11.851851851851851</v>
      </c>
    </row>
    <row r="70" spans="1:11" ht="13.5" customHeight="1" x14ac:dyDescent="0.2">
      <c r="A70" s="256"/>
      <c r="B70" s="257" t="s">
        <v>305</v>
      </c>
      <c r="C70" s="258"/>
      <c r="D70" s="259">
        <v>2.1383994126284875</v>
      </c>
      <c r="E70" s="260">
        <v>233</v>
      </c>
      <c r="F70" s="261">
        <v>740</v>
      </c>
      <c r="G70" s="261">
        <v>227</v>
      </c>
      <c r="H70" s="261">
        <v>254</v>
      </c>
      <c r="I70" s="262">
        <v>219</v>
      </c>
      <c r="J70" s="260">
        <v>14</v>
      </c>
      <c r="K70" s="263">
        <v>6.3926940639269407</v>
      </c>
    </row>
    <row r="71" spans="1:11" ht="13.5" customHeight="1" x14ac:dyDescent="0.2">
      <c r="A71" s="256">
        <v>84</v>
      </c>
      <c r="B71" s="257" t="s">
        <v>306</v>
      </c>
      <c r="C71" s="258"/>
      <c r="D71" s="259">
        <v>1.1288546255506609</v>
      </c>
      <c r="E71" s="260">
        <v>123</v>
      </c>
      <c r="F71" s="261">
        <v>348</v>
      </c>
      <c r="G71" s="261">
        <v>136</v>
      </c>
      <c r="H71" s="261">
        <v>230</v>
      </c>
      <c r="I71" s="262">
        <v>113</v>
      </c>
      <c r="J71" s="260">
        <v>10</v>
      </c>
      <c r="K71" s="263">
        <v>8.8495575221238933</v>
      </c>
    </row>
    <row r="72" spans="1:11" ht="13.5" customHeight="1" x14ac:dyDescent="0.2">
      <c r="A72" s="256" t="s">
        <v>307</v>
      </c>
      <c r="B72" s="257" t="s">
        <v>308</v>
      </c>
      <c r="C72" s="258"/>
      <c r="D72" s="259">
        <v>0.21108663729809105</v>
      </c>
      <c r="E72" s="552">
        <v>23</v>
      </c>
      <c r="F72" s="261">
        <v>190</v>
      </c>
      <c r="G72" s="553">
        <v>45</v>
      </c>
      <c r="H72" s="553">
        <v>95</v>
      </c>
      <c r="I72" s="554">
        <v>18</v>
      </c>
      <c r="J72" s="260">
        <v>5</v>
      </c>
      <c r="K72" s="263">
        <v>27.777777777777779</v>
      </c>
    </row>
    <row r="73" spans="1:11" ht="13.5" customHeight="1" x14ac:dyDescent="0.2">
      <c r="A73" s="256" t="s">
        <v>309</v>
      </c>
      <c r="B73" s="257" t="s">
        <v>310</v>
      </c>
      <c r="C73" s="258"/>
      <c r="D73" s="259">
        <v>0.10095447870778267</v>
      </c>
      <c r="E73" s="552">
        <v>11</v>
      </c>
      <c r="F73" s="553">
        <v>42</v>
      </c>
      <c r="G73" s="553">
        <v>9</v>
      </c>
      <c r="H73" s="553">
        <v>18</v>
      </c>
      <c r="I73" s="554">
        <v>9</v>
      </c>
      <c r="J73" s="260">
        <v>2</v>
      </c>
      <c r="K73" s="263">
        <v>22.222222222222221</v>
      </c>
    </row>
    <row r="74" spans="1:11" s="86" customFormat="1" ht="13.5" customHeight="1" x14ac:dyDescent="0.2">
      <c r="A74" s="256" t="s">
        <v>311</v>
      </c>
      <c r="B74" s="257" t="s">
        <v>312</v>
      </c>
      <c r="C74" s="258"/>
      <c r="D74" s="259">
        <v>0.41299559471365638</v>
      </c>
      <c r="E74" s="552">
        <v>45</v>
      </c>
      <c r="F74" s="553">
        <v>36</v>
      </c>
      <c r="G74" s="553">
        <v>46</v>
      </c>
      <c r="H74" s="553">
        <v>56</v>
      </c>
      <c r="I74" s="554">
        <v>48</v>
      </c>
      <c r="J74" s="260">
        <v>-3</v>
      </c>
      <c r="K74" s="263">
        <v>-6.25</v>
      </c>
    </row>
    <row r="75" spans="1:11" s="113" customFormat="1" ht="13.5" customHeight="1" x14ac:dyDescent="0.15">
      <c r="A75" s="256">
        <v>91</v>
      </c>
      <c r="B75" s="257" t="s">
        <v>313</v>
      </c>
      <c r="C75" s="258"/>
      <c r="D75" s="259">
        <v>0.11013215859030837</v>
      </c>
      <c r="E75" s="552">
        <v>12</v>
      </c>
      <c r="F75" s="553">
        <v>21</v>
      </c>
      <c r="G75" s="553">
        <v>13</v>
      </c>
      <c r="H75" s="553">
        <v>19</v>
      </c>
      <c r="I75" s="554">
        <v>12</v>
      </c>
      <c r="J75" s="260">
        <v>0</v>
      </c>
      <c r="K75" s="263">
        <v>0</v>
      </c>
    </row>
    <row r="76" spans="1:11" s="113" customFormat="1" ht="13.5" customHeight="1" x14ac:dyDescent="0.15">
      <c r="A76" s="256">
        <v>92</v>
      </c>
      <c r="B76" s="257" t="s">
        <v>314</v>
      </c>
      <c r="C76" s="258"/>
      <c r="D76" s="259">
        <v>1.1013215859030836</v>
      </c>
      <c r="E76" s="260">
        <v>120</v>
      </c>
      <c r="F76" s="261">
        <v>108</v>
      </c>
      <c r="G76" s="553">
        <v>96</v>
      </c>
      <c r="H76" s="261">
        <v>105</v>
      </c>
      <c r="I76" s="262">
        <v>133</v>
      </c>
      <c r="J76" s="260">
        <v>-13</v>
      </c>
      <c r="K76" s="263">
        <v>-9.7744360902255636</v>
      </c>
    </row>
    <row r="77" spans="1:11" s="86" customFormat="1" ht="13.5" customHeight="1" x14ac:dyDescent="0.2">
      <c r="A77" s="256">
        <v>93</v>
      </c>
      <c r="B77" s="257" t="s">
        <v>315</v>
      </c>
      <c r="C77" s="258"/>
      <c r="D77" s="259">
        <v>8.2599118942731281E-2</v>
      </c>
      <c r="E77" s="552">
        <v>9</v>
      </c>
      <c r="F77" s="553">
        <v>23</v>
      </c>
      <c r="G77" s="553">
        <v>24</v>
      </c>
      <c r="H77" s="553">
        <v>13</v>
      </c>
      <c r="I77" s="554">
        <v>14</v>
      </c>
      <c r="J77" s="260">
        <v>-5</v>
      </c>
      <c r="K77" s="263">
        <v>-35.714285714285715</v>
      </c>
    </row>
    <row r="78" spans="1:11" s="346" customFormat="1" ht="13.5" customHeight="1" x14ac:dyDescent="0.2">
      <c r="A78" s="256">
        <v>94</v>
      </c>
      <c r="B78" s="257" t="s">
        <v>316</v>
      </c>
      <c r="C78" s="258"/>
      <c r="D78" s="259">
        <v>9.1776798825256981E-2</v>
      </c>
      <c r="E78" s="552">
        <v>10</v>
      </c>
      <c r="F78" s="553">
        <v>67</v>
      </c>
      <c r="G78" s="553">
        <v>13</v>
      </c>
      <c r="H78" s="553">
        <v>49</v>
      </c>
      <c r="I78" s="554">
        <v>31</v>
      </c>
      <c r="J78" s="260">
        <v>-21</v>
      </c>
      <c r="K78" s="263">
        <v>-67.741935483870961</v>
      </c>
    </row>
    <row r="79" spans="1:11" s="86" customFormat="1" ht="13.5" customHeight="1" x14ac:dyDescent="0.2">
      <c r="A79" s="270" t="s">
        <v>317</v>
      </c>
      <c r="B79" s="271" t="s">
        <v>318</v>
      </c>
      <c r="C79" s="272"/>
      <c r="D79" s="273">
        <v>0.13766519823788545</v>
      </c>
      <c r="E79" s="555">
        <v>15</v>
      </c>
      <c r="F79" s="556">
        <v>40</v>
      </c>
      <c r="G79" s="556">
        <v>25</v>
      </c>
      <c r="H79" s="556">
        <v>24</v>
      </c>
      <c r="I79" s="557">
        <v>27</v>
      </c>
      <c r="J79" s="274">
        <v>-12</v>
      </c>
      <c r="K79" s="551">
        <v>-44.444444444444443</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 customHeight="1" x14ac:dyDescent="0.2">
      <c r="A82" s="116" t="s">
        <v>365</v>
      </c>
      <c r="B82" s="116"/>
      <c r="C82" s="116"/>
      <c r="D82" s="116"/>
      <c r="E82" s="116"/>
      <c r="F82" s="116"/>
      <c r="G82" s="116"/>
      <c r="H82" s="116"/>
      <c r="I82" s="116"/>
      <c r="J82" s="116"/>
      <c r="K82" s="116"/>
    </row>
    <row r="83" spans="1:11" ht="21" customHeight="1" x14ac:dyDescent="0.2">
      <c r="A83" s="382" t="s">
        <v>373</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6" t="s">
        <v>367</v>
      </c>
      <c r="B85" s="116"/>
      <c r="C85" s="116"/>
      <c r="D85" s="116"/>
      <c r="E85" s="116"/>
      <c r="F85" s="116"/>
      <c r="G85" s="116"/>
      <c r="H85" s="116"/>
      <c r="I85" s="116"/>
      <c r="J85" s="116"/>
      <c r="K85" s="11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9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7">
    <mergeCell ref="A86:K86"/>
    <mergeCell ref="H8:H9"/>
    <mergeCell ref="I8:I9"/>
    <mergeCell ref="A82:K82"/>
    <mergeCell ref="A83:K83"/>
    <mergeCell ref="A84:K84"/>
    <mergeCell ref="A85:K85"/>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8" fitToHeight="0" orientation="portrait" r:id="rId1"/>
  <headerFooter alignWithMargins="0"/>
  <rowBreaks count="1" manualBreakCount="1">
    <brk id="59" max="1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DA907-61F1-4D5F-9922-A380E30DC8EC}">
  <sheetPr codeName="Tabelle38"/>
  <dimension ref="A1:N200"/>
  <sheetViews>
    <sheetView showGridLines="0" zoomScaleNormal="100" workbookViewId="0"/>
  </sheetViews>
  <sheetFormatPr baseColWidth="10" defaultColWidth="8.85546875" defaultRowHeight="15.95" customHeight="1" x14ac:dyDescent="0.2"/>
  <cols>
    <col min="1" max="1" width="16.85546875" style="53" customWidth="1"/>
    <col min="2" max="2" width="9.7109375" style="87" customWidth="1"/>
    <col min="3" max="9" width="9.7109375" style="120" customWidth="1"/>
    <col min="10" max="10" width="9.7109375" style="121" customWidth="1"/>
    <col min="11" max="11" width="9.7109375" style="53" customWidth="1"/>
    <col min="12" max="12" width="9.7109375" style="120" customWidth="1"/>
    <col min="13" max="13" width="9.7109375" style="53" customWidth="1"/>
    <col min="14" max="16384" width="8.85546875" style="53"/>
  </cols>
  <sheetData>
    <row r="1" spans="1:13" customFormat="1" ht="36.75" customHeight="1" x14ac:dyDescent="0.2">
      <c r="A1" s="33" t="s">
        <v>61</v>
      </c>
      <c r="B1" s="33"/>
      <c r="C1" s="33"/>
      <c r="D1" s="33"/>
      <c r="E1" s="33"/>
      <c r="F1" s="33"/>
      <c r="G1" s="33"/>
      <c r="H1" s="33"/>
      <c r="I1" s="33"/>
      <c r="J1" s="33"/>
      <c r="K1" s="12"/>
      <c r="L1" s="33"/>
      <c r="M1" s="34" t="s">
        <v>38</v>
      </c>
    </row>
    <row r="2" spans="1:13" customFormat="1" ht="11.25" customHeight="1" x14ac:dyDescent="0.2">
      <c r="A2" s="36"/>
      <c r="B2" s="36"/>
      <c r="C2" s="36"/>
      <c r="D2" s="36"/>
      <c r="E2" s="36"/>
      <c r="F2" s="36"/>
      <c r="G2" s="36"/>
      <c r="H2" s="36"/>
      <c r="I2" s="36"/>
      <c r="J2" s="36"/>
      <c r="K2" s="36"/>
      <c r="L2" s="36"/>
      <c r="M2" s="36"/>
    </row>
    <row r="3" spans="1:13" s="39" customFormat="1" ht="24.95" customHeight="1" x14ac:dyDescent="0.2">
      <c r="A3" s="37" t="s">
        <v>374</v>
      </c>
      <c r="B3" s="38"/>
      <c r="C3" s="38"/>
      <c r="D3" s="38"/>
      <c r="E3" s="38"/>
      <c r="F3" s="38"/>
      <c r="G3" s="38"/>
      <c r="H3" s="38"/>
      <c r="I3" s="38"/>
      <c r="J3" s="38"/>
      <c r="K3" s="38"/>
    </row>
    <row r="4" spans="1:13" s="39" customFormat="1" ht="12" customHeight="1" x14ac:dyDescent="0.2">
      <c r="A4" s="86" t="s">
        <v>375</v>
      </c>
      <c r="B4" s="257"/>
      <c r="C4" s="257"/>
      <c r="D4" s="257"/>
      <c r="E4" s="257"/>
      <c r="F4" s="257"/>
      <c r="G4" s="257"/>
      <c r="H4" s="257"/>
      <c r="I4" s="257"/>
      <c r="J4" s="257"/>
      <c r="K4" s="257"/>
      <c r="L4" s="257"/>
      <c r="M4" s="257"/>
    </row>
    <row r="5" spans="1:13" s="39" customFormat="1" ht="12" customHeight="1" x14ac:dyDescent="0.2">
      <c r="A5" s="388" t="s">
        <v>376</v>
      </c>
      <c r="B5" s="388"/>
      <c r="C5" s="389"/>
      <c r="D5" s="389"/>
      <c r="E5" s="389"/>
      <c r="F5" s="390"/>
      <c r="G5" s="390"/>
      <c r="H5" s="390"/>
      <c r="I5" s="390"/>
      <c r="J5" s="390"/>
      <c r="K5" s="390"/>
      <c r="L5" s="390"/>
      <c r="M5" s="390"/>
    </row>
    <row r="6" spans="1:13" s="39" customFormat="1" ht="16.5" customHeight="1" x14ac:dyDescent="0.2">
      <c r="A6" s="391" t="s">
        <v>377</v>
      </c>
      <c r="B6" s="391"/>
      <c r="C6" s="391"/>
      <c r="D6" s="391"/>
      <c r="E6" s="391"/>
      <c r="F6" s="391"/>
      <c r="G6" s="391"/>
      <c r="H6" s="391"/>
      <c r="I6" s="391"/>
      <c r="J6" s="391"/>
      <c r="K6" s="391"/>
      <c r="L6" s="391"/>
      <c r="M6" s="391"/>
    </row>
    <row r="7" spans="1:13" customFormat="1" ht="33.950000000000003" customHeight="1" x14ac:dyDescent="0.2">
      <c r="A7" s="47" t="s">
        <v>378</v>
      </c>
      <c r="B7" s="392" t="s">
        <v>379</v>
      </c>
      <c r="C7" s="392"/>
      <c r="D7" s="392"/>
      <c r="E7" s="392"/>
      <c r="F7" s="392"/>
      <c r="G7" s="392"/>
      <c r="H7" s="393"/>
      <c r="I7" s="392" t="s">
        <v>380</v>
      </c>
      <c r="J7" s="392"/>
      <c r="K7" s="393"/>
      <c r="L7" s="394" t="s">
        <v>381</v>
      </c>
      <c r="M7" s="395"/>
    </row>
    <row r="8" spans="1:13" ht="23.85" customHeight="1" x14ac:dyDescent="0.2">
      <c r="A8" s="56"/>
      <c r="B8" s="396" t="s">
        <v>96</v>
      </c>
      <c r="C8" s="397" t="s">
        <v>98</v>
      </c>
      <c r="D8" s="397" t="s">
        <v>99</v>
      </c>
      <c r="E8" s="397" t="s">
        <v>382</v>
      </c>
      <c r="F8" s="397" t="s">
        <v>383</v>
      </c>
      <c r="G8" s="397" t="s">
        <v>100</v>
      </c>
      <c r="H8" s="398" t="s">
        <v>384</v>
      </c>
      <c r="I8" s="396" t="s">
        <v>96</v>
      </c>
      <c r="J8" s="396" t="s">
        <v>385</v>
      </c>
      <c r="K8" s="399" t="s">
        <v>386</v>
      </c>
      <c r="L8" s="400" t="s">
        <v>387</v>
      </c>
      <c r="M8" s="401" t="s">
        <v>388</v>
      </c>
    </row>
    <row r="9" spans="1:13" ht="12" customHeight="1" x14ac:dyDescent="0.2">
      <c r="A9" s="65"/>
      <c r="B9" s="66">
        <v>1</v>
      </c>
      <c r="C9" s="66">
        <v>2</v>
      </c>
      <c r="D9" s="66">
        <v>3</v>
      </c>
      <c r="E9" s="66">
        <v>4</v>
      </c>
      <c r="F9" s="66">
        <v>5</v>
      </c>
      <c r="G9" s="66">
        <v>6</v>
      </c>
      <c r="H9" s="66">
        <v>7</v>
      </c>
      <c r="I9" s="66">
        <v>8</v>
      </c>
      <c r="J9" s="66">
        <v>9</v>
      </c>
      <c r="K9" s="402">
        <v>10</v>
      </c>
      <c r="L9" s="403">
        <v>11</v>
      </c>
      <c r="M9" s="403">
        <v>12</v>
      </c>
    </row>
    <row r="10" spans="1:13" ht="11.1" customHeight="1" x14ac:dyDescent="0.2">
      <c r="A10" s="404" t="s">
        <v>389</v>
      </c>
      <c r="B10" s="80">
        <v>169975</v>
      </c>
      <c r="C10" s="79">
        <v>95657</v>
      </c>
      <c r="D10" s="79">
        <v>74318</v>
      </c>
      <c r="E10" s="79">
        <v>129589</v>
      </c>
      <c r="F10" s="79">
        <v>40373</v>
      </c>
      <c r="G10" s="79">
        <v>22561</v>
      </c>
      <c r="H10" s="79">
        <v>53082</v>
      </c>
      <c r="I10" s="80">
        <v>45351</v>
      </c>
      <c r="J10" s="79">
        <v>27738</v>
      </c>
      <c r="K10" s="79">
        <v>17613</v>
      </c>
      <c r="L10" s="405">
        <v>9673</v>
      </c>
      <c r="M10" s="406">
        <v>10439</v>
      </c>
    </row>
    <row r="11" spans="1:13" ht="15" customHeight="1" x14ac:dyDescent="0.2">
      <c r="A11" s="404" t="s">
        <v>390</v>
      </c>
      <c r="B11" s="80">
        <v>169716</v>
      </c>
      <c r="C11" s="79">
        <v>95418</v>
      </c>
      <c r="D11" s="79">
        <v>74298</v>
      </c>
      <c r="E11" s="79">
        <v>129193</v>
      </c>
      <c r="F11" s="79">
        <v>40510</v>
      </c>
      <c r="G11" s="79">
        <v>21756</v>
      </c>
      <c r="H11" s="79">
        <v>53703</v>
      </c>
      <c r="I11" s="80">
        <v>44677</v>
      </c>
      <c r="J11" s="79">
        <v>27233</v>
      </c>
      <c r="K11" s="79">
        <v>17444</v>
      </c>
      <c r="L11" s="405">
        <v>11095</v>
      </c>
      <c r="M11" s="406">
        <v>11266</v>
      </c>
    </row>
    <row r="12" spans="1:13" ht="11.1" customHeight="1" x14ac:dyDescent="0.2">
      <c r="A12" s="404" t="s">
        <v>391</v>
      </c>
      <c r="B12" s="80">
        <v>170516</v>
      </c>
      <c r="C12" s="79">
        <v>96061</v>
      </c>
      <c r="D12" s="79">
        <v>74455</v>
      </c>
      <c r="E12" s="79">
        <v>129498</v>
      </c>
      <c r="F12" s="79">
        <v>41009</v>
      </c>
      <c r="G12" s="79">
        <v>21297</v>
      </c>
      <c r="H12" s="79">
        <v>54526</v>
      </c>
      <c r="I12" s="80">
        <v>45146</v>
      </c>
      <c r="J12" s="79">
        <v>27527</v>
      </c>
      <c r="K12" s="79">
        <v>17619</v>
      </c>
      <c r="L12" s="405">
        <v>9871</v>
      </c>
      <c r="M12" s="406">
        <v>9201</v>
      </c>
    </row>
    <row r="13" spans="1:13" ht="11.1" customHeight="1" x14ac:dyDescent="0.2">
      <c r="A13" s="404" t="s">
        <v>392</v>
      </c>
      <c r="B13" s="80">
        <v>173113</v>
      </c>
      <c r="C13" s="79">
        <v>97493</v>
      </c>
      <c r="D13" s="79">
        <v>75620</v>
      </c>
      <c r="E13" s="79">
        <v>131547</v>
      </c>
      <c r="F13" s="79">
        <v>41561</v>
      </c>
      <c r="G13" s="79">
        <v>22769</v>
      </c>
      <c r="H13" s="79">
        <v>55200</v>
      </c>
      <c r="I13" s="80">
        <v>44754</v>
      </c>
      <c r="J13" s="79">
        <v>26892</v>
      </c>
      <c r="K13" s="79">
        <v>17862</v>
      </c>
      <c r="L13" s="405">
        <v>17524</v>
      </c>
      <c r="M13" s="406">
        <v>15376</v>
      </c>
    </row>
    <row r="14" spans="1:13" ht="11.1" customHeight="1" x14ac:dyDescent="0.2">
      <c r="A14" s="404" t="s">
        <v>393</v>
      </c>
      <c r="B14" s="80">
        <v>172835</v>
      </c>
      <c r="C14" s="79">
        <v>97043</v>
      </c>
      <c r="D14" s="79">
        <v>75792</v>
      </c>
      <c r="E14" s="79">
        <v>130902</v>
      </c>
      <c r="F14" s="79">
        <v>41933</v>
      </c>
      <c r="G14" s="79">
        <v>22488</v>
      </c>
      <c r="H14" s="79">
        <v>55507</v>
      </c>
      <c r="I14" s="80">
        <v>44935</v>
      </c>
      <c r="J14" s="79">
        <v>27136</v>
      </c>
      <c r="K14" s="79">
        <v>17799</v>
      </c>
      <c r="L14" s="405">
        <v>9566</v>
      </c>
      <c r="M14" s="406">
        <v>9915</v>
      </c>
    </row>
    <row r="15" spans="1:13" ht="15" customHeight="1" x14ac:dyDescent="0.2">
      <c r="A15" s="404" t="s">
        <v>394</v>
      </c>
      <c r="B15" s="80">
        <v>173127</v>
      </c>
      <c r="C15" s="79">
        <v>97198</v>
      </c>
      <c r="D15" s="79">
        <v>75929</v>
      </c>
      <c r="E15" s="79">
        <v>130835</v>
      </c>
      <c r="F15" s="79">
        <v>42292</v>
      </c>
      <c r="G15" s="79">
        <v>21679</v>
      </c>
      <c r="H15" s="79">
        <v>56153</v>
      </c>
      <c r="I15" s="80">
        <v>44317</v>
      </c>
      <c r="J15" s="79">
        <v>26648</v>
      </c>
      <c r="K15" s="79">
        <v>17669</v>
      </c>
      <c r="L15" s="405">
        <v>11579</v>
      </c>
      <c r="M15" s="406">
        <v>11422</v>
      </c>
    </row>
    <row r="16" spans="1:13" ht="11.1" customHeight="1" x14ac:dyDescent="0.2">
      <c r="A16" s="404" t="s">
        <v>391</v>
      </c>
      <c r="B16" s="80">
        <v>173867</v>
      </c>
      <c r="C16" s="79">
        <v>97780</v>
      </c>
      <c r="D16" s="79">
        <v>76087</v>
      </c>
      <c r="E16" s="79">
        <v>131161</v>
      </c>
      <c r="F16" s="79">
        <v>42706</v>
      </c>
      <c r="G16" s="79">
        <v>21267</v>
      </c>
      <c r="H16" s="79">
        <v>56903</v>
      </c>
      <c r="I16" s="80">
        <v>45140</v>
      </c>
      <c r="J16" s="79">
        <v>27072</v>
      </c>
      <c r="K16" s="79">
        <v>18068</v>
      </c>
      <c r="L16" s="405">
        <v>9717</v>
      </c>
      <c r="M16" s="406">
        <v>9022</v>
      </c>
    </row>
    <row r="17" spans="1:13" ht="11.1" customHeight="1" x14ac:dyDescent="0.2">
      <c r="A17" s="404" t="s">
        <v>392</v>
      </c>
      <c r="B17" s="80">
        <v>177269</v>
      </c>
      <c r="C17" s="79">
        <v>99650</v>
      </c>
      <c r="D17" s="79">
        <v>77619</v>
      </c>
      <c r="E17" s="79">
        <v>133930</v>
      </c>
      <c r="F17" s="79">
        <v>43339</v>
      </c>
      <c r="G17" s="79">
        <v>22840</v>
      </c>
      <c r="H17" s="79">
        <v>57743</v>
      </c>
      <c r="I17" s="80">
        <v>44939</v>
      </c>
      <c r="J17" s="79">
        <v>26436</v>
      </c>
      <c r="K17" s="79">
        <v>18503</v>
      </c>
      <c r="L17" s="405">
        <v>17486</v>
      </c>
      <c r="M17" s="406">
        <v>15166</v>
      </c>
    </row>
    <row r="18" spans="1:13" ht="11.1" customHeight="1" x14ac:dyDescent="0.2">
      <c r="A18" s="404" t="s">
        <v>393</v>
      </c>
      <c r="B18" s="80">
        <v>176901</v>
      </c>
      <c r="C18" s="79">
        <v>99303</v>
      </c>
      <c r="D18" s="79">
        <v>77598</v>
      </c>
      <c r="E18" s="79">
        <v>133178</v>
      </c>
      <c r="F18" s="79">
        <v>43723</v>
      </c>
      <c r="G18" s="79">
        <v>22663</v>
      </c>
      <c r="H18" s="79">
        <v>57859</v>
      </c>
      <c r="I18" s="80">
        <v>45222</v>
      </c>
      <c r="J18" s="79">
        <v>26628</v>
      </c>
      <c r="K18" s="79">
        <v>18594</v>
      </c>
      <c r="L18" s="405">
        <v>11837</v>
      </c>
      <c r="M18" s="406">
        <v>11864</v>
      </c>
    </row>
    <row r="19" spans="1:13" ht="15" customHeight="1" x14ac:dyDescent="0.2">
      <c r="A19" s="404" t="s">
        <v>395</v>
      </c>
      <c r="B19" s="80">
        <v>177526</v>
      </c>
      <c r="C19" s="79">
        <v>99550</v>
      </c>
      <c r="D19" s="79">
        <v>77976</v>
      </c>
      <c r="E19" s="79">
        <v>133473</v>
      </c>
      <c r="F19" s="79">
        <v>44053</v>
      </c>
      <c r="G19" s="79">
        <v>21998</v>
      </c>
      <c r="H19" s="79">
        <v>58463</v>
      </c>
      <c r="I19" s="80">
        <v>44400</v>
      </c>
      <c r="J19" s="79">
        <v>25973</v>
      </c>
      <c r="K19" s="79">
        <v>18427</v>
      </c>
      <c r="L19" s="405">
        <v>12207</v>
      </c>
      <c r="M19" s="406">
        <v>12215</v>
      </c>
    </row>
    <row r="20" spans="1:13" ht="11.1" customHeight="1" x14ac:dyDescent="0.2">
      <c r="A20" s="404" t="s">
        <v>391</v>
      </c>
      <c r="B20" s="80">
        <v>177945</v>
      </c>
      <c r="C20" s="79">
        <v>100117</v>
      </c>
      <c r="D20" s="79">
        <v>77828</v>
      </c>
      <c r="E20" s="79">
        <v>133675</v>
      </c>
      <c r="F20" s="79">
        <v>44270</v>
      </c>
      <c r="G20" s="79">
        <v>21530</v>
      </c>
      <c r="H20" s="79">
        <v>59101</v>
      </c>
      <c r="I20" s="80">
        <v>45256</v>
      </c>
      <c r="J20" s="79">
        <v>26465</v>
      </c>
      <c r="K20" s="79">
        <v>18791</v>
      </c>
      <c r="L20" s="405">
        <v>10814</v>
      </c>
      <c r="M20" s="406">
        <v>10103</v>
      </c>
    </row>
    <row r="21" spans="1:13" ht="11.1" customHeight="1" x14ac:dyDescent="0.2">
      <c r="A21" s="404" t="s">
        <v>392</v>
      </c>
      <c r="B21" s="80">
        <v>180573</v>
      </c>
      <c r="C21" s="79">
        <v>101628</v>
      </c>
      <c r="D21" s="79">
        <v>78945</v>
      </c>
      <c r="E21" s="79">
        <v>136172</v>
      </c>
      <c r="F21" s="79">
        <v>44401</v>
      </c>
      <c r="G21" s="79">
        <v>23108</v>
      </c>
      <c r="H21" s="79">
        <v>59741</v>
      </c>
      <c r="I21" s="80">
        <v>44725</v>
      </c>
      <c r="J21" s="79">
        <v>25583</v>
      </c>
      <c r="K21" s="79">
        <v>19142</v>
      </c>
      <c r="L21" s="405">
        <v>18317</v>
      </c>
      <c r="M21" s="406">
        <v>16342</v>
      </c>
    </row>
    <row r="22" spans="1:13" ht="11.1" customHeight="1" x14ac:dyDescent="0.2">
      <c r="A22" s="404" t="s">
        <v>393</v>
      </c>
      <c r="B22" s="80">
        <v>180760</v>
      </c>
      <c r="C22" s="79">
        <v>101534</v>
      </c>
      <c r="D22" s="79">
        <v>79226</v>
      </c>
      <c r="E22" s="79">
        <v>135883</v>
      </c>
      <c r="F22" s="79">
        <v>44877</v>
      </c>
      <c r="G22" s="79">
        <v>22973</v>
      </c>
      <c r="H22" s="79">
        <v>60120</v>
      </c>
      <c r="I22" s="80">
        <v>44987</v>
      </c>
      <c r="J22" s="79">
        <v>25758</v>
      </c>
      <c r="K22" s="79">
        <v>19229</v>
      </c>
      <c r="L22" s="405">
        <v>14128</v>
      </c>
      <c r="M22" s="406">
        <v>14126</v>
      </c>
    </row>
    <row r="23" spans="1:13" ht="15" customHeight="1" x14ac:dyDescent="0.2">
      <c r="A23" s="404" t="s">
        <v>396</v>
      </c>
      <c r="B23" s="80">
        <v>182310</v>
      </c>
      <c r="C23" s="79">
        <v>102587</v>
      </c>
      <c r="D23" s="79">
        <v>79723</v>
      </c>
      <c r="E23" s="79">
        <v>137075</v>
      </c>
      <c r="F23" s="79">
        <v>45235</v>
      </c>
      <c r="G23" s="79">
        <v>22306</v>
      </c>
      <c r="H23" s="79">
        <v>61137</v>
      </c>
      <c r="I23" s="80">
        <v>44647</v>
      </c>
      <c r="J23" s="79">
        <v>25456</v>
      </c>
      <c r="K23" s="79">
        <v>19191</v>
      </c>
      <c r="L23" s="405">
        <v>13668</v>
      </c>
      <c r="M23" s="406">
        <v>12377</v>
      </c>
    </row>
    <row r="24" spans="1:13" ht="11.1" customHeight="1" x14ac:dyDescent="0.2">
      <c r="A24" s="404" t="s">
        <v>391</v>
      </c>
      <c r="B24" s="80">
        <v>182196</v>
      </c>
      <c r="C24" s="79">
        <v>102554</v>
      </c>
      <c r="D24" s="79">
        <v>79642</v>
      </c>
      <c r="E24" s="79">
        <v>136625</v>
      </c>
      <c r="F24" s="79">
        <v>45571</v>
      </c>
      <c r="G24" s="79">
        <v>21658</v>
      </c>
      <c r="H24" s="79">
        <v>61580</v>
      </c>
      <c r="I24" s="80">
        <v>45534</v>
      </c>
      <c r="J24" s="79">
        <v>25991</v>
      </c>
      <c r="K24" s="79">
        <v>19543</v>
      </c>
      <c r="L24" s="405">
        <v>9776</v>
      </c>
      <c r="M24" s="406">
        <v>10275</v>
      </c>
    </row>
    <row r="25" spans="1:13" ht="11.1" customHeight="1" x14ac:dyDescent="0.2">
      <c r="A25" s="404" t="s">
        <v>392</v>
      </c>
      <c r="B25" s="80">
        <v>184310</v>
      </c>
      <c r="C25" s="79">
        <v>103616</v>
      </c>
      <c r="D25" s="79">
        <v>80694</v>
      </c>
      <c r="E25" s="79">
        <v>138325</v>
      </c>
      <c r="F25" s="79">
        <v>45985</v>
      </c>
      <c r="G25" s="79">
        <v>23105</v>
      </c>
      <c r="H25" s="79">
        <v>61950</v>
      </c>
      <c r="I25" s="80">
        <v>45094</v>
      </c>
      <c r="J25" s="79">
        <v>25056</v>
      </c>
      <c r="K25" s="79">
        <v>20038</v>
      </c>
      <c r="L25" s="405">
        <v>17191</v>
      </c>
      <c r="M25" s="406">
        <v>15636</v>
      </c>
    </row>
    <row r="26" spans="1:13" ht="11.1" customHeight="1" x14ac:dyDescent="0.2">
      <c r="A26" s="404" t="s">
        <v>393</v>
      </c>
      <c r="B26" s="80">
        <v>183587</v>
      </c>
      <c r="C26" s="79">
        <v>102879</v>
      </c>
      <c r="D26" s="79">
        <v>80708</v>
      </c>
      <c r="E26" s="79">
        <v>137247</v>
      </c>
      <c r="F26" s="79">
        <v>46340</v>
      </c>
      <c r="G26" s="79">
        <v>22726</v>
      </c>
      <c r="H26" s="79">
        <v>62128</v>
      </c>
      <c r="I26" s="80">
        <v>45445</v>
      </c>
      <c r="J26" s="79">
        <v>25438</v>
      </c>
      <c r="K26" s="79">
        <v>20007</v>
      </c>
      <c r="L26" s="405">
        <v>10698</v>
      </c>
      <c r="M26" s="406">
        <v>11514</v>
      </c>
    </row>
    <row r="27" spans="1:13" ht="15" customHeight="1" x14ac:dyDescent="0.2">
      <c r="A27" s="404" t="s">
        <v>397</v>
      </c>
      <c r="B27" s="80">
        <v>182559</v>
      </c>
      <c r="C27" s="79">
        <v>102269</v>
      </c>
      <c r="D27" s="79">
        <v>80290</v>
      </c>
      <c r="E27" s="79">
        <v>136200</v>
      </c>
      <c r="F27" s="79">
        <v>46359</v>
      </c>
      <c r="G27" s="79">
        <v>21835</v>
      </c>
      <c r="H27" s="79">
        <v>62248</v>
      </c>
      <c r="I27" s="80">
        <v>43646</v>
      </c>
      <c r="J27" s="79">
        <v>24386</v>
      </c>
      <c r="K27" s="79">
        <v>19260</v>
      </c>
      <c r="L27" s="405">
        <v>11646</v>
      </c>
      <c r="M27" s="406">
        <v>12826</v>
      </c>
    </row>
    <row r="28" spans="1:13" ht="11.1" customHeight="1" x14ac:dyDescent="0.2">
      <c r="A28" s="404" t="s">
        <v>391</v>
      </c>
      <c r="B28" s="80">
        <v>180345</v>
      </c>
      <c r="C28" s="79">
        <v>100998</v>
      </c>
      <c r="D28" s="79">
        <v>79347</v>
      </c>
      <c r="E28" s="79">
        <v>134310</v>
      </c>
      <c r="F28" s="79">
        <v>46035</v>
      </c>
      <c r="G28" s="79">
        <v>20884</v>
      </c>
      <c r="H28" s="79">
        <v>62180</v>
      </c>
      <c r="I28" s="80">
        <v>42741</v>
      </c>
      <c r="J28" s="79">
        <v>23985</v>
      </c>
      <c r="K28" s="79">
        <v>18756</v>
      </c>
      <c r="L28" s="405">
        <v>6353</v>
      </c>
      <c r="M28" s="406">
        <v>8721</v>
      </c>
    </row>
    <row r="29" spans="1:13" ht="11.1" customHeight="1" x14ac:dyDescent="0.2">
      <c r="A29" s="404" t="s">
        <v>392</v>
      </c>
      <c r="B29" s="80">
        <v>182161</v>
      </c>
      <c r="C29" s="79">
        <v>102024</v>
      </c>
      <c r="D29" s="79">
        <v>80137</v>
      </c>
      <c r="E29" s="79">
        <v>135805</v>
      </c>
      <c r="F29" s="79">
        <v>46356</v>
      </c>
      <c r="G29" s="79">
        <v>22460</v>
      </c>
      <c r="H29" s="79">
        <v>62148</v>
      </c>
      <c r="I29" s="80">
        <v>43096</v>
      </c>
      <c r="J29" s="79">
        <v>23740</v>
      </c>
      <c r="K29" s="79">
        <v>19356</v>
      </c>
      <c r="L29" s="405">
        <v>15958</v>
      </c>
      <c r="M29" s="406">
        <v>14363</v>
      </c>
    </row>
    <row r="30" spans="1:13" ht="11.1" customHeight="1" x14ac:dyDescent="0.2">
      <c r="A30" s="404" t="s">
        <v>393</v>
      </c>
      <c r="B30" s="80">
        <v>181992</v>
      </c>
      <c r="C30" s="79">
        <v>101652</v>
      </c>
      <c r="D30" s="79">
        <v>80340</v>
      </c>
      <c r="E30" s="79">
        <v>135442</v>
      </c>
      <c r="F30" s="79">
        <v>46550</v>
      </c>
      <c r="G30" s="79">
        <v>22115</v>
      </c>
      <c r="H30" s="79">
        <v>62557</v>
      </c>
      <c r="I30" s="80">
        <v>42310</v>
      </c>
      <c r="J30" s="79">
        <v>23317</v>
      </c>
      <c r="K30" s="79">
        <v>18993</v>
      </c>
      <c r="L30" s="405">
        <v>10097</v>
      </c>
      <c r="M30" s="406">
        <v>10326</v>
      </c>
    </row>
    <row r="31" spans="1:13" ht="15" customHeight="1" x14ac:dyDescent="0.2">
      <c r="A31" s="404" t="s">
        <v>398</v>
      </c>
      <c r="B31" s="80">
        <v>181715</v>
      </c>
      <c r="C31" s="79">
        <v>101603</v>
      </c>
      <c r="D31" s="79">
        <v>80112</v>
      </c>
      <c r="E31" s="79">
        <v>135352</v>
      </c>
      <c r="F31" s="79">
        <v>46363</v>
      </c>
      <c r="G31" s="79">
        <v>21511</v>
      </c>
      <c r="H31" s="79">
        <v>62634</v>
      </c>
      <c r="I31" s="80">
        <v>41420</v>
      </c>
      <c r="J31" s="79">
        <v>22674</v>
      </c>
      <c r="K31" s="79">
        <v>18746</v>
      </c>
      <c r="L31" s="405">
        <v>11180</v>
      </c>
      <c r="M31" s="406">
        <v>11611</v>
      </c>
    </row>
    <row r="32" spans="1:13" ht="11.1" customHeight="1" x14ac:dyDescent="0.2">
      <c r="A32" s="404" t="s">
        <v>391</v>
      </c>
      <c r="B32" s="80">
        <v>181946</v>
      </c>
      <c r="C32" s="79">
        <v>101904</v>
      </c>
      <c r="D32" s="79">
        <v>80042</v>
      </c>
      <c r="E32" s="79">
        <v>135365</v>
      </c>
      <c r="F32" s="79">
        <v>46581</v>
      </c>
      <c r="G32" s="79">
        <v>20935</v>
      </c>
      <c r="H32" s="79">
        <v>62996</v>
      </c>
      <c r="I32" s="80">
        <v>42706</v>
      </c>
      <c r="J32" s="79">
        <v>23151</v>
      </c>
      <c r="K32" s="79">
        <v>19555</v>
      </c>
      <c r="L32" s="405">
        <v>9445</v>
      </c>
      <c r="M32" s="406">
        <v>9176</v>
      </c>
    </row>
    <row r="33" spans="1:13" ht="11.1" customHeight="1" x14ac:dyDescent="0.2">
      <c r="A33" s="404" t="s">
        <v>392</v>
      </c>
      <c r="B33" s="80">
        <v>184360</v>
      </c>
      <c r="C33" s="79">
        <v>103265</v>
      </c>
      <c r="D33" s="79">
        <v>81095</v>
      </c>
      <c r="E33" s="79">
        <v>137305</v>
      </c>
      <c r="F33" s="79">
        <v>47055</v>
      </c>
      <c r="G33" s="79">
        <v>22253</v>
      </c>
      <c r="H33" s="79">
        <v>63259</v>
      </c>
      <c r="I33" s="80">
        <v>43135</v>
      </c>
      <c r="J33" s="79">
        <v>22998</v>
      </c>
      <c r="K33" s="79">
        <v>20137</v>
      </c>
      <c r="L33" s="405">
        <v>16605</v>
      </c>
      <c r="M33" s="406">
        <v>14792</v>
      </c>
    </row>
    <row r="34" spans="1:13" ht="11.1" customHeight="1" x14ac:dyDescent="0.2">
      <c r="A34" s="404" t="s">
        <v>393</v>
      </c>
      <c r="B34" s="80">
        <v>184441</v>
      </c>
      <c r="C34" s="79">
        <v>103042</v>
      </c>
      <c r="D34" s="79">
        <v>81399</v>
      </c>
      <c r="E34" s="79">
        <v>136778</v>
      </c>
      <c r="F34" s="79">
        <v>47663</v>
      </c>
      <c r="G34" s="79">
        <v>22057</v>
      </c>
      <c r="H34" s="79">
        <v>63346</v>
      </c>
      <c r="I34" s="80">
        <v>43132</v>
      </c>
      <c r="J34" s="79">
        <v>23043</v>
      </c>
      <c r="K34" s="79">
        <v>20089</v>
      </c>
      <c r="L34" s="405">
        <v>11716</v>
      </c>
      <c r="M34" s="406">
        <v>11717</v>
      </c>
    </row>
    <row r="35" spans="1:13" ht="15" customHeight="1" x14ac:dyDescent="0.2">
      <c r="A35" s="404" t="s">
        <v>399</v>
      </c>
      <c r="B35" s="80">
        <v>184986</v>
      </c>
      <c r="C35" s="79">
        <v>103382</v>
      </c>
      <c r="D35" s="79">
        <v>81604</v>
      </c>
      <c r="E35" s="79">
        <v>137006</v>
      </c>
      <c r="F35" s="79">
        <v>47980</v>
      </c>
      <c r="G35" s="79">
        <v>21589</v>
      </c>
      <c r="H35" s="79">
        <v>63658</v>
      </c>
      <c r="I35" s="80">
        <v>42791</v>
      </c>
      <c r="J35" s="79">
        <v>22652</v>
      </c>
      <c r="K35" s="79">
        <v>20139</v>
      </c>
      <c r="L35" s="405">
        <v>13356</v>
      </c>
      <c r="M35" s="406">
        <v>13015</v>
      </c>
    </row>
    <row r="36" spans="1:13" ht="11.1" customHeight="1" x14ac:dyDescent="0.2">
      <c r="A36" s="404" t="s">
        <v>391</v>
      </c>
      <c r="B36" s="80">
        <v>185345</v>
      </c>
      <c r="C36" s="79">
        <v>103679</v>
      </c>
      <c r="D36" s="79">
        <v>81666</v>
      </c>
      <c r="E36" s="79">
        <v>136989</v>
      </c>
      <c r="F36" s="79">
        <v>48356</v>
      </c>
      <c r="G36" s="79">
        <v>20929</v>
      </c>
      <c r="H36" s="79">
        <v>63840</v>
      </c>
      <c r="I36" s="80">
        <v>43832</v>
      </c>
      <c r="J36" s="79">
        <v>23285</v>
      </c>
      <c r="K36" s="79">
        <v>20547</v>
      </c>
      <c r="L36" s="405">
        <v>11408</v>
      </c>
      <c r="M36" s="406">
        <v>11173</v>
      </c>
    </row>
    <row r="37" spans="1:13" ht="11.1" customHeight="1" x14ac:dyDescent="0.2">
      <c r="A37" s="404" t="s">
        <v>392</v>
      </c>
      <c r="B37" s="80">
        <v>187784</v>
      </c>
      <c r="C37" s="79">
        <v>105007</v>
      </c>
      <c r="D37" s="79">
        <v>82777</v>
      </c>
      <c r="E37" s="79">
        <v>139153</v>
      </c>
      <c r="F37" s="79">
        <v>48631</v>
      </c>
      <c r="G37" s="79">
        <v>22271</v>
      </c>
      <c r="H37" s="79">
        <v>64023</v>
      </c>
      <c r="I37" s="80">
        <v>43753</v>
      </c>
      <c r="J37" s="79">
        <v>22894</v>
      </c>
      <c r="K37" s="79">
        <v>20859</v>
      </c>
      <c r="L37" s="405">
        <v>17351</v>
      </c>
      <c r="M37" s="406">
        <v>15581</v>
      </c>
    </row>
    <row r="38" spans="1:13" ht="11.1" customHeight="1" x14ac:dyDescent="0.2">
      <c r="A38" s="407" t="s">
        <v>393</v>
      </c>
      <c r="B38" s="80">
        <v>187594</v>
      </c>
      <c r="C38" s="79">
        <v>104817</v>
      </c>
      <c r="D38" s="79">
        <v>82777</v>
      </c>
      <c r="E38" s="79">
        <v>138800</v>
      </c>
      <c r="F38" s="79">
        <v>48794</v>
      </c>
      <c r="G38" s="79">
        <v>22042</v>
      </c>
      <c r="H38" s="79">
        <v>63961</v>
      </c>
      <c r="I38" s="80">
        <v>44154</v>
      </c>
      <c r="J38" s="79">
        <v>23109</v>
      </c>
      <c r="K38" s="79">
        <v>21045</v>
      </c>
      <c r="L38" s="405">
        <v>11230</v>
      </c>
      <c r="M38" s="406">
        <v>11480</v>
      </c>
    </row>
    <row r="39" spans="1:13" ht="15" customHeight="1" x14ac:dyDescent="0.2">
      <c r="A39" s="404" t="s">
        <v>400</v>
      </c>
      <c r="B39" s="80">
        <v>187691</v>
      </c>
      <c r="C39" s="79">
        <v>105049</v>
      </c>
      <c r="D39" s="79">
        <v>82642</v>
      </c>
      <c r="E39" s="79">
        <v>138934</v>
      </c>
      <c r="F39" s="79">
        <v>48757</v>
      </c>
      <c r="G39" s="79">
        <v>21365</v>
      </c>
      <c r="H39" s="79">
        <v>64064</v>
      </c>
      <c r="I39" s="80">
        <v>44264</v>
      </c>
      <c r="J39" s="79">
        <v>23064</v>
      </c>
      <c r="K39" s="79">
        <v>21200</v>
      </c>
      <c r="L39" s="405">
        <v>12609</v>
      </c>
      <c r="M39" s="406">
        <v>12723</v>
      </c>
    </row>
    <row r="40" spans="1:13" ht="11.1" customHeight="1" x14ac:dyDescent="0.2">
      <c r="A40" s="407" t="s">
        <v>391</v>
      </c>
      <c r="B40" s="80">
        <v>187844</v>
      </c>
      <c r="C40" s="79">
        <v>105369</v>
      </c>
      <c r="D40" s="79">
        <v>82475</v>
      </c>
      <c r="E40" s="79">
        <v>138797</v>
      </c>
      <c r="F40" s="79">
        <v>49047</v>
      </c>
      <c r="G40" s="79">
        <v>20876</v>
      </c>
      <c r="H40" s="79">
        <v>64172</v>
      </c>
      <c r="I40" s="80">
        <v>45301</v>
      </c>
      <c r="J40" s="79">
        <v>23622</v>
      </c>
      <c r="K40" s="79">
        <v>21679</v>
      </c>
      <c r="L40" s="405">
        <v>10395</v>
      </c>
      <c r="M40" s="406">
        <v>10404</v>
      </c>
    </row>
    <row r="41" spans="1:13" ht="11.1" customHeight="1" x14ac:dyDescent="0.2">
      <c r="A41" s="404" t="s">
        <v>392</v>
      </c>
      <c r="B41" s="80">
        <v>189938</v>
      </c>
      <c r="C41" s="79">
        <v>106394</v>
      </c>
      <c r="D41" s="79">
        <v>83544</v>
      </c>
      <c r="E41" s="79">
        <v>140545</v>
      </c>
      <c r="F41" s="79">
        <v>49393</v>
      </c>
      <c r="G41" s="79">
        <v>22388</v>
      </c>
      <c r="H41" s="79">
        <v>64138</v>
      </c>
      <c r="I41" s="80">
        <v>45051</v>
      </c>
      <c r="J41" s="79">
        <v>23038</v>
      </c>
      <c r="K41" s="79">
        <v>22013</v>
      </c>
      <c r="L41" s="405">
        <v>18001</v>
      </c>
      <c r="M41" s="406">
        <v>16412</v>
      </c>
    </row>
    <row r="42" spans="1:13" ht="11.1" customHeight="1" x14ac:dyDescent="0.2">
      <c r="A42" s="404" t="s">
        <v>393</v>
      </c>
      <c r="B42" s="80">
        <v>189631</v>
      </c>
      <c r="C42" s="79">
        <v>106011</v>
      </c>
      <c r="D42" s="79">
        <v>83620</v>
      </c>
      <c r="E42" s="79">
        <v>139887</v>
      </c>
      <c r="F42" s="79">
        <v>49744</v>
      </c>
      <c r="G42" s="79">
        <v>22049</v>
      </c>
      <c r="H42" s="79">
        <v>63983</v>
      </c>
      <c r="I42" s="80">
        <v>45039</v>
      </c>
      <c r="J42" s="79">
        <v>23120</v>
      </c>
      <c r="K42" s="79">
        <v>21919</v>
      </c>
      <c r="L42" s="405">
        <v>10826</v>
      </c>
      <c r="M42" s="406">
        <v>11667</v>
      </c>
    </row>
    <row r="43" spans="1:13" ht="15" customHeight="1" x14ac:dyDescent="0.2">
      <c r="A43" s="404" t="s">
        <v>401</v>
      </c>
      <c r="B43" s="80">
        <v>189041</v>
      </c>
      <c r="C43" s="79">
        <v>105759</v>
      </c>
      <c r="D43" s="79">
        <v>83282</v>
      </c>
      <c r="E43" s="79">
        <v>138967</v>
      </c>
      <c r="F43" s="79">
        <v>50074</v>
      </c>
      <c r="G43" s="79">
        <v>21284</v>
      </c>
      <c r="H43" s="79">
        <v>63758</v>
      </c>
      <c r="I43" s="80">
        <v>44854</v>
      </c>
      <c r="J43" s="79">
        <v>23168</v>
      </c>
      <c r="K43" s="79">
        <v>21686</v>
      </c>
      <c r="L43" s="405">
        <v>12381</v>
      </c>
      <c r="M43" s="406">
        <v>13439</v>
      </c>
    </row>
    <row r="44" spans="1:13" ht="11.1" customHeight="1" x14ac:dyDescent="0.2">
      <c r="A44" s="404" t="s">
        <v>391</v>
      </c>
      <c r="B44" s="80">
        <v>188580</v>
      </c>
      <c r="C44" s="79">
        <v>105666</v>
      </c>
      <c r="D44" s="79">
        <v>82914</v>
      </c>
      <c r="E44" s="79">
        <v>138242</v>
      </c>
      <c r="F44" s="79">
        <v>50338</v>
      </c>
      <c r="G44" s="79">
        <v>20605</v>
      </c>
      <c r="H44" s="79">
        <v>63769</v>
      </c>
      <c r="I44" s="80">
        <v>45324</v>
      </c>
      <c r="J44" s="79">
        <v>23415</v>
      </c>
      <c r="K44" s="79">
        <v>21909</v>
      </c>
      <c r="L44" s="405">
        <v>9772</v>
      </c>
      <c r="M44" s="406">
        <v>10174</v>
      </c>
    </row>
    <row r="45" spans="1:13" ht="11.1" customHeight="1" x14ac:dyDescent="0.2">
      <c r="A45" s="404" t="s">
        <v>392</v>
      </c>
      <c r="B45" s="80">
        <v>190483</v>
      </c>
      <c r="C45" s="79">
        <v>106521</v>
      </c>
      <c r="D45" s="79">
        <v>83962</v>
      </c>
      <c r="E45" s="79">
        <v>139909</v>
      </c>
      <c r="F45" s="79">
        <v>50574</v>
      </c>
      <c r="G45" s="79">
        <v>22012</v>
      </c>
      <c r="H45" s="79">
        <v>63641</v>
      </c>
      <c r="I45" s="80">
        <v>44914</v>
      </c>
      <c r="J45" s="79">
        <v>22673</v>
      </c>
      <c r="K45" s="79">
        <v>22241</v>
      </c>
      <c r="L45" s="405">
        <v>16821</v>
      </c>
      <c r="M45" s="406">
        <v>15708</v>
      </c>
    </row>
    <row r="46" spans="1:13" ht="11.1" customHeight="1" x14ac:dyDescent="0.2">
      <c r="A46" s="404" t="s">
        <v>393</v>
      </c>
      <c r="B46" s="80">
        <v>190037</v>
      </c>
      <c r="C46" s="79">
        <v>105902</v>
      </c>
      <c r="D46" s="79">
        <v>84135</v>
      </c>
      <c r="E46" s="79">
        <v>139074</v>
      </c>
      <c r="F46" s="79">
        <v>50963</v>
      </c>
      <c r="G46" s="79">
        <v>21692</v>
      </c>
      <c r="H46" s="79">
        <v>63396</v>
      </c>
      <c r="I46" s="80">
        <v>45097</v>
      </c>
      <c r="J46" s="79">
        <v>22834</v>
      </c>
      <c r="K46" s="79">
        <v>22263</v>
      </c>
      <c r="L46" s="405">
        <v>10287</v>
      </c>
      <c r="M46" s="406">
        <v>11024</v>
      </c>
    </row>
    <row r="47" spans="1:13" ht="15" customHeight="1" x14ac:dyDescent="0.2">
      <c r="A47" s="404" t="s">
        <v>402</v>
      </c>
      <c r="B47" s="80">
        <v>188958</v>
      </c>
      <c r="C47" s="79">
        <v>105210</v>
      </c>
      <c r="D47" s="79">
        <v>83748</v>
      </c>
      <c r="E47" s="79">
        <v>138125</v>
      </c>
      <c r="F47" s="79">
        <v>50833</v>
      </c>
      <c r="G47" s="79">
        <v>20949</v>
      </c>
      <c r="H47" s="79">
        <v>63003</v>
      </c>
      <c r="I47" s="80">
        <v>44610</v>
      </c>
      <c r="J47" s="79">
        <v>22622</v>
      </c>
      <c r="K47" s="79">
        <v>21988</v>
      </c>
      <c r="L47" s="405">
        <v>11519</v>
      </c>
      <c r="M47" s="406">
        <v>12831</v>
      </c>
    </row>
    <row r="48" spans="1:13" ht="11.1" customHeight="1" x14ac:dyDescent="0.2">
      <c r="A48" s="404" t="s">
        <v>391</v>
      </c>
      <c r="B48" s="80">
        <v>188361</v>
      </c>
      <c r="C48" s="79">
        <v>104957</v>
      </c>
      <c r="D48" s="79">
        <v>83404</v>
      </c>
      <c r="E48" s="79">
        <v>137311</v>
      </c>
      <c r="F48" s="79">
        <v>51050</v>
      </c>
      <c r="G48" s="79">
        <v>20287</v>
      </c>
      <c r="H48" s="79">
        <v>62839</v>
      </c>
      <c r="I48" s="80">
        <v>45265</v>
      </c>
      <c r="J48" s="79">
        <v>23068</v>
      </c>
      <c r="K48" s="79">
        <v>22197</v>
      </c>
      <c r="L48" s="405">
        <v>9356</v>
      </c>
      <c r="M48" s="406">
        <v>10049</v>
      </c>
    </row>
    <row r="49" spans="1:14" ht="11.1" customHeight="1" x14ac:dyDescent="0.2">
      <c r="A49" s="404" t="s">
        <v>392</v>
      </c>
      <c r="B49" s="80">
        <v>189905</v>
      </c>
      <c r="C49" s="79">
        <v>105921</v>
      </c>
      <c r="D49" s="79">
        <v>83984</v>
      </c>
      <c r="E49" s="79">
        <v>138712</v>
      </c>
      <c r="F49" s="79">
        <v>51193</v>
      </c>
      <c r="G49" s="79">
        <v>21430</v>
      </c>
      <c r="H49" s="79">
        <v>62844</v>
      </c>
      <c r="I49" s="80">
        <v>44781</v>
      </c>
      <c r="J49" s="79">
        <v>22444</v>
      </c>
      <c r="K49" s="79">
        <v>22337</v>
      </c>
      <c r="L49" s="405">
        <v>15581</v>
      </c>
      <c r="M49" s="406">
        <v>14878</v>
      </c>
    </row>
    <row r="50" spans="1:14" ht="11.1" customHeight="1" x14ac:dyDescent="0.2">
      <c r="A50" s="404" t="s">
        <v>393</v>
      </c>
      <c r="B50" s="108">
        <v>189305</v>
      </c>
      <c r="C50" s="109">
        <v>105306</v>
      </c>
      <c r="D50" s="109">
        <v>83999</v>
      </c>
      <c r="E50" s="109">
        <v>137767</v>
      </c>
      <c r="F50" s="109">
        <v>51538</v>
      </c>
      <c r="G50" s="109">
        <v>21084</v>
      </c>
      <c r="H50" s="109">
        <v>62517</v>
      </c>
      <c r="I50" s="108">
        <v>44744</v>
      </c>
      <c r="J50" s="109">
        <v>22540</v>
      </c>
      <c r="K50" s="109">
        <v>22204</v>
      </c>
      <c r="L50" s="408">
        <v>10273</v>
      </c>
      <c r="M50" s="409">
        <v>10896</v>
      </c>
    </row>
    <row r="51" spans="1:14" s="86" customFormat="1" ht="11.25" customHeight="1" x14ac:dyDescent="0.2">
      <c r="A51" s="410"/>
      <c r="B51" s="410"/>
      <c r="C51" s="410"/>
      <c r="D51" s="410"/>
      <c r="E51" s="410"/>
      <c r="F51" s="410"/>
      <c r="G51" s="410"/>
      <c r="H51" s="410"/>
      <c r="I51" s="410"/>
      <c r="J51" s="410"/>
      <c r="K51" s="113"/>
      <c r="L51" s="410"/>
      <c r="M51" s="114" t="s">
        <v>35</v>
      </c>
    </row>
    <row r="52" spans="1:14" s="86" customFormat="1" ht="21" customHeight="1" x14ac:dyDescent="0.2">
      <c r="A52" s="116" t="s">
        <v>403</v>
      </c>
      <c r="B52" s="116"/>
      <c r="C52" s="116"/>
      <c r="D52" s="116"/>
      <c r="E52" s="116"/>
      <c r="F52" s="116"/>
      <c r="G52" s="116"/>
      <c r="H52" s="116"/>
      <c r="I52" s="116"/>
      <c r="J52" s="116"/>
      <c r="K52" s="116"/>
      <c r="L52" s="116"/>
      <c r="M52" s="116"/>
    </row>
    <row r="53" spans="1:14" s="86" customFormat="1" ht="12" customHeight="1" x14ac:dyDescent="0.2">
      <c r="A53" s="411" t="s">
        <v>404</v>
      </c>
      <c r="B53" s="411"/>
      <c r="C53" s="411"/>
      <c r="D53" s="411"/>
      <c r="E53" s="411"/>
      <c r="F53" s="411"/>
      <c r="G53" s="411"/>
      <c r="H53" s="411"/>
      <c r="I53" s="411"/>
      <c r="J53" s="411"/>
      <c r="K53" s="411"/>
      <c r="L53" s="411"/>
      <c r="M53" s="411"/>
    </row>
    <row r="54" spans="1:14" s="113" customFormat="1" ht="12.75" customHeight="1" x14ac:dyDescent="0.15">
      <c r="A54" s="116" t="s">
        <v>321</v>
      </c>
      <c r="B54" s="116"/>
      <c r="C54" s="116"/>
      <c r="D54" s="116"/>
      <c r="E54" s="116"/>
      <c r="F54" s="116"/>
      <c r="G54" s="116"/>
      <c r="H54" s="116"/>
      <c r="I54" s="116"/>
      <c r="J54" s="116"/>
      <c r="K54" s="116"/>
      <c r="L54" s="116"/>
      <c r="M54" s="116"/>
    </row>
    <row r="55" spans="1:14" s="180" customFormat="1" ht="12.75" customHeight="1" x14ac:dyDescent="0.15">
      <c r="A55" s="118"/>
      <c r="B55" s="119"/>
      <c r="C55" s="119"/>
      <c r="D55" s="119"/>
      <c r="E55" s="119"/>
      <c r="F55" s="119"/>
      <c r="G55" s="119"/>
      <c r="H55" s="119"/>
      <c r="I55" s="119"/>
      <c r="J55" s="119"/>
      <c r="K55" s="119"/>
    </row>
    <row r="56" spans="1:14" s="180" customFormat="1" ht="18" customHeight="1" x14ac:dyDescent="0.2">
      <c r="A56" s="412" t="s">
        <v>551</v>
      </c>
      <c r="B56" s="412"/>
      <c r="C56" s="412"/>
      <c r="D56" s="412"/>
      <c r="E56" s="412"/>
      <c r="F56" s="412"/>
      <c r="G56" s="412"/>
      <c r="H56" s="412"/>
      <c r="I56" s="412"/>
      <c r="J56" s="412"/>
      <c r="K56" s="412"/>
    </row>
    <row r="57" spans="1:14" s="180" customFormat="1" ht="11.25" customHeight="1" x14ac:dyDescent="0.2">
      <c r="A57" s="413"/>
      <c r="B57" s="413"/>
      <c r="C57" s="413"/>
      <c r="D57" s="413"/>
      <c r="E57" s="413"/>
      <c r="F57" s="413"/>
      <c r="G57" s="413"/>
      <c r="H57" s="413"/>
      <c r="I57" s="413"/>
      <c r="J57" s="413"/>
      <c r="L57" s="183"/>
      <c r="N57" s="183"/>
    </row>
    <row r="58" spans="1:14" ht="12.75" customHeight="1" x14ac:dyDescent="0.2">
      <c r="A58" s="414"/>
      <c r="B58" s="414"/>
      <c r="C58" s="414"/>
      <c r="D58" s="414"/>
      <c r="E58" s="414"/>
      <c r="F58" s="414"/>
      <c r="G58" s="414"/>
      <c r="H58" s="414"/>
      <c r="I58" s="414"/>
      <c r="J58" s="414"/>
      <c r="L58" s="414"/>
      <c r="N58" s="148"/>
    </row>
    <row r="59" spans="1:14" ht="12.75" customHeight="1" x14ac:dyDescent="0.2">
      <c r="A59" s="414"/>
      <c r="B59" s="414"/>
      <c r="C59" s="414"/>
      <c r="D59" s="414"/>
      <c r="E59" s="414"/>
      <c r="F59" s="414"/>
      <c r="G59" s="414"/>
      <c r="H59" s="414"/>
      <c r="I59" s="414"/>
      <c r="J59" s="414"/>
      <c r="L59" s="414"/>
    </row>
    <row r="60" spans="1:14" ht="12.75" customHeight="1" x14ac:dyDescent="0.2">
      <c r="B60" s="53"/>
      <c r="C60" s="53"/>
      <c r="D60" s="53"/>
      <c r="E60" s="53"/>
      <c r="F60" s="53"/>
      <c r="G60" s="53"/>
      <c r="H60" s="53"/>
      <c r="I60" s="53"/>
      <c r="J60" s="53"/>
      <c r="L60" s="53"/>
    </row>
    <row r="61" spans="1:14" ht="12.75" customHeight="1" x14ac:dyDescent="0.2">
      <c r="B61" s="53"/>
      <c r="C61" s="53"/>
      <c r="D61" s="53"/>
      <c r="E61" s="53"/>
      <c r="F61" s="53"/>
      <c r="G61" s="53"/>
      <c r="H61" s="53"/>
      <c r="I61" s="53"/>
      <c r="J61" s="53"/>
      <c r="L61" s="53"/>
    </row>
    <row r="62" spans="1:14" ht="12.75" customHeight="1" x14ac:dyDescent="0.2">
      <c r="B62" s="53"/>
      <c r="C62" s="53"/>
      <c r="D62" s="53"/>
      <c r="E62" s="53"/>
      <c r="F62" s="53"/>
      <c r="G62" s="53"/>
      <c r="H62" s="53"/>
      <c r="I62" s="53"/>
      <c r="J62" s="53"/>
      <c r="L62" s="53"/>
    </row>
    <row r="63" spans="1:14" ht="12.75" customHeight="1" x14ac:dyDescent="0.2">
      <c r="B63" s="53"/>
      <c r="C63" s="53"/>
      <c r="D63" s="53"/>
      <c r="E63" s="53"/>
      <c r="F63" s="53"/>
      <c r="G63" s="53"/>
      <c r="H63" s="53"/>
      <c r="I63" s="53"/>
      <c r="J63" s="53"/>
      <c r="L63" s="53"/>
    </row>
    <row r="64" spans="1:14" ht="15.95" customHeight="1" x14ac:dyDescent="0.2">
      <c r="B64" s="53"/>
      <c r="C64" s="53"/>
      <c r="D64" s="53"/>
      <c r="E64" s="53"/>
      <c r="F64" s="53"/>
      <c r="G64" s="53"/>
      <c r="H64" s="53"/>
      <c r="I64" s="53"/>
      <c r="J64" s="53"/>
      <c r="L64" s="53"/>
    </row>
    <row r="65" spans="2:13" ht="15.95" customHeight="1" x14ac:dyDescent="0.2">
      <c r="B65" s="53"/>
      <c r="C65" s="53"/>
      <c r="D65" s="53"/>
      <c r="E65" s="53"/>
      <c r="F65" s="53"/>
      <c r="G65" s="53"/>
      <c r="H65" s="53"/>
      <c r="I65" s="53"/>
      <c r="J65" s="53"/>
      <c r="L65" s="53"/>
    </row>
    <row r="66" spans="2:13" ht="15.95" customHeight="1" x14ac:dyDescent="0.2">
      <c r="B66" s="53"/>
      <c r="C66" s="53"/>
      <c r="D66" s="53"/>
      <c r="E66" s="53"/>
      <c r="F66" s="53"/>
      <c r="G66" s="53"/>
      <c r="H66" s="53"/>
      <c r="I66" s="53"/>
      <c r="J66" s="53"/>
      <c r="L66" s="53"/>
    </row>
    <row r="67" spans="2:13" ht="15.95" customHeight="1" x14ac:dyDescent="0.2">
      <c r="B67" s="53"/>
      <c r="C67" s="53"/>
      <c r="D67" s="53"/>
      <c r="E67" s="53"/>
      <c r="F67" s="53"/>
      <c r="G67" s="53"/>
      <c r="H67" s="53"/>
      <c r="I67" s="53"/>
      <c r="J67" s="53"/>
      <c r="L67" s="53"/>
    </row>
    <row r="68" spans="2:13" ht="15.95" customHeight="1" x14ac:dyDescent="0.2">
      <c r="B68" s="53"/>
      <c r="C68" s="53"/>
      <c r="D68" s="53"/>
      <c r="E68" s="53"/>
      <c r="F68" s="53"/>
      <c r="G68" s="53"/>
      <c r="H68" s="53"/>
      <c r="I68" s="53"/>
      <c r="J68" s="53"/>
      <c r="L68" s="53"/>
    </row>
    <row r="69" spans="2:13" ht="15.95" customHeight="1" x14ac:dyDescent="0.2">
      <c r="B69" s="53"/>
      <c r="C69" s="53"/>
      <c r="D69" s="53"/>
      <c r="E69" s="53"/>
      <c r="F69" s="53"/>
      <c r="G69" s="53"/>
      <c r="H69" s="53"/>
      <c r="I69" s="53"/>
      <c r="J69" s="53"/>
      <c r="L69" s="53"/>
    </row>
    <row r="70" spans="2:13" ht="15.95" customHeight="1" x14ac:dyDescent="0.2">
      <c r="B70" s="53"/>
      <c r="C70" s="53"/>
      <c r="D70" s="53"/>
      <c r="E70" s="53"/>
      <c r="F70" s="53"/>
      <c r="G70" s="53"/>
      <c r="H70" s="53"/>
      <c r="I70" s="53"/>
      <c r="J70" s="53"/>
      <c r="K70" s="227"/>
      <c r="L70" s="53"/>
      <c r="M70" s="227"/>
    </row>
    <row r="71" spans="2:13" ht="15.95" customHeight="1" x14ac:dyDescent="0.2">
      <c r="B71" s="53"/>
      <c r="C71" s="53"/>
      <c r="D71" s="53"/>
      <c r="E71" s="53"/>
      <c r="F71" s="53"/>
      <c r="G71" s="53"/>
      <c r="H71" s="53"/>
      <c r="I71" s="53"/>
      <c r="J71" s="53"/>
      <c r="K71" s="227"/>
      <c r="L71" s="53"/>
      <c r="M71" s="227"/>
    </row>
    <row r="72" spans="2:13" ht="15.95" customHeight="1" x14ac:dyDescent="0.2">
      <c r="B72" s="53"/>
      <c r="C72" s="53"/>
      <c r="D72" s="53"/>
      <c r="E72" s="53"/>
      <c r="F72" s="53"/>
      <c r="G72" s="53"/>
      <c r="H72" s="53"/>
      <c r="I72" s="53"/>
      <c r="J72" s="53"/>
      <c r="K72" s="227"/>
      <c r="L72" s="53"/>
      <c r="M72" s="227"/>
    </row>
    <row r="73" spans="2:13" ht="15.95" customHeight="1" x14ac:dyDescent="0.2">
      <c r="B73" s="53"/>
      <c r="C73" s="53"/>
      <c r="D73" s="53"/>
      <c r="E73" s="53"/>
      <c r="F73" s="53"/>
      <c r="G73" s="53"/>
      <c r="H73" s="53"/>
      <c r="I73" s="53"/>
      <c r="J73" s="53"/>
      <c r="L73" s="53"/>
    </row>
    <row r="74" spans="2:13" ht="15.95" customHeight="1" x14ac:dyDescent="0.2">
      <c r="B74" s="53"/>
      <c r="C74" s="53"/>
      <c r="D74" s="53"/>
      <c r="E74" s="53"/>
      <c r="F74" s="53"/>
      <c r="G74" s="53"/>
      <c r="H74" s="53"/>
      <c r="I74" s="53"/>
      <c r="J74" s="53"/>
      <c r="L74" s="53"/>
    </row>
    <row r="75" spans="2:13" ht="15.95" customHeight="1" x14ac:dyDescent="0.2">
      <c r="B75" s="53"/>
      <c r="C75" s="53"/>
      <c r="D75" s="53"/>
      <c r="E75" s="53"/>
      <c r="F75" s="53"/>
      <c r="G75" s="53"/>
      <c r="H75" s="53"/>
      <c r="I75" s="53"/>
      <c r="J75" s="53"/>
      <c r="L75" s="53"/>
    </row>
    <row r="76" spans="2:13" ht="15.95" customHeight="1" x14ac:dyDescent="0.2">
      <c r="B76" s="53"/>
      <c r="C76" s="53"/>
      <c r="D76" s="53"/>
      <c r="E76" s="53"/>
      <c r="F76" s="53"/>
      <c r="G76" s="53"/>
      <c r="H76" s="53"/>
      <c r="I76" s="53"/>
      <c r="J76" s="53"/>
      <c r="L76" s="53"/>
    </row>
    <row r="77" spans="2:13" ht="15.95" customHeight="1" x14ac:dyDescent="0.2">
      <c r="B77" s="53"/>
      <c r="C77" s="53"/>
      <c r="D77" s="53"/>
      <c r="E77" s="53"/>
      <c r="F77" s="53"/>
      <c r="G77" s="53"/>
      <c r="H77" s="53"/>
      <c r="I77" s="53"/>
      <c r="J77" s="53"/>
      <c r="L77" s="53"/>
    </row>
    <row r="78" spans="2:13" ht="15.95" customHeight="1" x14ac:dyDescent="0.2">
      <c r="B78" s="53"/>
      <c r="C78" s="53"/>
      <c r="D78" s="53"/>
      <c r="E78" s="53"/>
      <c r="F78" s="53"/>
      <c r="G78" s="53"/>
      <c r="H78" s="53"/>
      <c r="I78" s="53"/>
      <c r="J78" s="53"/>
      <c r="L78" s="53"/>
    </row>
    <row r="79" spans="2:13" ht="15.95" customHeight="1" x14ac:dyDescent="0.2">
      <c r="B79" s="53"/>
      <c r="C79" s="53"/>
      <c r="D79" s="53"/>
      <c r="E79" s="53"/>
      <c r="F79" s="53"/>
      <c r="G79" s="53"/>
      <c r="H79" s="53"/>
      <c r="I79" s="53"/>
      <c r="J79" s="53"/>
      <c r="L79" s="53"/>
    </row>
    <row r="80" spans="2:13" ht="15.95" customHeight="1" x14ac:dyDescent="0.2">
      <c r="B80" s="53"/>
      <c r="C80" s="53"/>
      <c r="D80" s="53"/>
      <c r="E80" s="53"/>
      <c r="F80" s="53"/>
      <c r="G80" s="53"/>
      <c r="H80" s="53"/>
      <c r="I80" s="53"/>
      <c r="J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3">
    <mergeCell ref="A52:M52"/>
    <mergeCell ref="A53:M53"/>
    <mergeCell ref="A54:M54"/>
    <mergeCell ref="A55:K55"/>
    <mergeCell ref="A56:K56"/>
    <mergeCell ref="A57:J57"/>
    <mergeCell ref="A3:K3"/>
    <mergeCell ref="A5:B5"/>
    <mergeCell ref="A6:M6"/>
    <mergeCell ref="A7:A9"/>
    <mergeCell ref="B7:H7"/>
    <mergeCell ref="I7:K7"/>
    <mergeCell ref="L7:M7"/>
  </mergeCells>
  <printOptions horizontalCentered="1"/>
  <pageMargins left="0.7" right="0.7" top="0.75" bottom="0.75" header="0.3" footer="0.3"/>
  <pageSetup paperSize="9" scale="67"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8675A-7D5E-49B9-ABAF-5D4F504F7AAE}">
  <sheetPr codeName="Tabelle4">
    <pageSetUpPr fitToPage="1"/>
  </sheetPr>
  <dimension ref="A1:D41"/>
  <sheetViews>
    <sheetView zoomScaleNormal="100" zoomScaleSheetLayoutView="100" workbookViewId="0"/>
  </sheetViews>
  <sheetFormatPr baseColWidth="10" defaultColWidth="11.42578125" defaultRowHeight="15" customHeight="1" x14ac:dyDescent="0.2"/>
  <cols>
    <col min="1" max="1" width="31.7109375" style="3" customWidth="1"/>
    <col min="2" max="2" width="60.7109375" style="3" customWidth="1"/>
    <col min="3" max="16384" width="11.42578125" style="3"/>
  </cols>
  <sheetData>
    <row r="1" spans="1:4" ht="33" customHeight="1" x14ac:dyDescent="0.2">
      <c r="A1" s="1"/>
      <c r="B1" s="2"/>
    </row>
    <row r="4" spans="1:4" ht="15" customHeight="1" x14ac:dyDescent="0.2">
      <c r="A4" s="4" t="s">
        <v>0</v>
      </c>
    </row>
    <row r="6" spans="1:4" ht="15" customHeight="1" x14ac:dyDescent="0.2">
      <c r="A6" s="5" t="s">
        <v>1</v>
      </c>
      <c r="B6" s="6" t="s">
        <v>2</v>
      </c>
      <c r="C6" s="6"/>
      <c r="D6" s="6"/>
    </row>
    <row r="7" spans="1:4" ht="9" customHeight="1" x14ac:dyDescent="0.2"/>
    <row r="8" spans="1:4" ht="15" customHeight="1" x14ac:dyDescent="0.2">
      <c r="A8" s="5" t="s">
        <v>3</v>
      </c>
      <c r="B8" s="3">
        <v>709</v>
      </c>
    </row>
    <row r="9" spans="1:4" ht="9" customHeight="1" x14ac:dyDescent="0.2"/>
    <row r="10" spans="1:4" ht="15" customHeight="1" x14ac:dyDescent="0.2">
      <c r="A10" s="5" t="s">
        <v>4</v>
      </c>
      <c r="B10" s="3" t="s">
        <v>5</v>
      </c>
    </row>
    <row r="11" spans="1:4" ht="9" customHeight="1" x14ac:dyDescent="0.2"/>
    <row r="12" spans="1:4" ht="15" customHeight="1" x14ac:dyDescent="0.2">
      <c r="A12" s="5" t="s">
        <v>6</v>
      </c>
      <c r="B12" s="3" t="s">
        <v>7</v>
      </c>
    </row>
    <row r="13" spans="1:4" ht="9" customHeight="1" x14ac:dyDescent="0.2"/>
    <row r="14" spans="1:4" ht="15" customHeight="1" x14ac:dyDescent="0.2">
      <c r="A14" s="5" t="s">
        <v>8</v>
      </c>
      <c r="B14" s="3" t="s">
        <v>9</v>
      </c>
    </row>
    <row r="15" spans="1:4" ht="9" customHeight="1" x14ac:dyDescent="0.2"/>
    <row r="16" spans="1:4" ht="15" customHeight="1" x14ac:dyDescent="0.2">
      <c r="A16" s="5" t="s">
        <v>10</v>
      </c>
      <c r="B16" s="3" t="s">
        <v>11</v>
      </c>
    </row>
    <row r="17" spans="1:2" ht="9" customHeight="1" x14ac:dyDescent="0.2"/>
    <row r="18" spans="1:2" ht="15" customHeight="1" x14ac:dyDescent="0.2">
      <c r="A18" s="5" t="s">
        <v>12</v>
      </c>
      <c r="B18" s="3" t="s">
        <v>13</v>
      </c>
    </row>
    <row r="19" spans="1:2" ht="9" customHeight="1" x14ac:dyDescent="0.2"/>
    <row r="20" spans="1:2" ht="15" customHeight="1" x14ac:dyDescent="0.2">
      <c r="A20" s="5" t="s">
        <v>14</v>
      </c>
      <c r="B20" s="7" t="s">
        <v>15</v>
      </c>
    </row>
    <row r="21" spans="1:2" ht="9" customHeight="1" x14ac:dyDescent="0.2"/>
    <row r="22" spans="1:2" ht="110.25" customHeight="1" x14ac:dyDescent="0.2">
      <c r="A22" s="5" t="s">
        <v>16</v>
      </c>
      <c r="B22" s="3" t="s">
        <v>17</v>
      </c>
    </row>
    <row r="23" spans="1:2" ht="9" customHeight="1" x14ac:dyDescent="0.2">
      <c r="A23" s="5"/>
    </row>
    <row r="24" spans="1:2" ht="9" customHeight="1" x14ac:dyDescent="0.2"/>
    <row r="25" spans="1:2" ht="15" customHeight="1" x14ac:dyDescent="0.2">
      <c r="A25" s="5" t="s">
        <v>18</v>
      </c>
      <c r="B25" s="3" t="s">
        <v>19</v>
      </c>
    </row>
    <row r="26" spans="1:2" ht="15" customHeight="1" x14ac:dyDescent="0.2">
      <c r="B26" s="3" t="s">
        <v>20</v>
      </c>
    </row>
    <row r="27" spans="1:2" ht="15" customHeight="1" x14ac:dyDescent="0.2">
      <c r="A27" s="5" t="s">
        <v>21</v>
      </c>
      <c r="B27" s="3" t="s">
        <v>22</v>
      </c>
    </row>
    <row r="28" spans="1:2" ht="15" customHeight="1" x14ac:dyDescent="0.2">
      <c r="B28" s="3" t="s">
        <v>23</v>
      </c>
    </row>
    <row r="29" spans="1:2" ht="15" customHeight="1" x14ac:dyDescent="0.2">
      <c r="B29" s="3" t="s">
        <v>24</v>
      </c>
    </row>
    <row r="30" spans="1:2" ht="15" customHeight="1" x14ac:dyDescent="0.2">
      <c r="A30" s="3" t="s">
        <v>25</v>
      </c>
      <c r="B30" s="8" t="s">
        <v>26</v>
      </c>
    </row>
    <row r="31" spans="1:2" ht="15" customHeight="1" x14ac:dyDescent="0.2">
      <c r="A31" s="3" t="s">
        <v>27</v>
      </c>
      <c r="B31" s="3" t="s">
        <v>28</v>
      </c>
    </row>
    <row r="33" spans="1:2" ht="9" customHeight="1" x14ac:dyDescent="0.2"/>
    <row r="34" spans="1:2" ht="15" customHeight="1" x14ac:dyDescent="0.2">
      <c r="A34" s="5" t="s">
        <v>29</v>
      </c>
      <c r="B34" s="9" t="s">
        <v>30</v>
      </c>
    </row>
    <row r="35" spans="1:2" ht="9" customHeight="1" x14ac:dyDescent="0.2"/>
    <row r="36" spans="1:2" ht="15" customHeight="1" x14ac:dyDescent="0.2">
      <c r="A36" s="5" t="s">
        <v>31</v>
      </c>
      <c r="B36" s="3" t="s">
        <v>32</v>
      </c>
    </row>
    <row r="37" spans="1:2" ht="25.5" customHeight="1" x14ac:dyDescent="0.2">
      <c r="B37" s="3" t="s">
        <v>33</v>
      </c>
    </row>
    <row r="38" spans="1:2" ht="9" customHeight="1" x14ac:dyDescent="0.2"/>
    <row r="39" spans="1:2" ht="15" customHeight="1" x14ac:dyDescent="0.2">
      <c r="A39" s="5" t="s">
        <v>34</v>
      </c>
      <c r="B39" s="3" t="s">
        <v>35</v>
      </c>
    </row>
    <row r="40" spans="1:2" ht="15" customHeight="1" x14ac:dyDescent="0.2">
      <c r="B40" s="9" t="s">
        <v>36</v>
      </c>
    </row>
    <row r="41" spans="1:2" ht="105" customHeight="1" x14ac:dyDescent="0.2">
      <c r="B41" s="9" t="s">
        <v>37</v>
      </c>
    </row>
  </sheetData>
  <mergeCells count="1">
    <mergeCell ref="B6:D6"/>
  </mergeCells>
  <hyperlinks>
    <hyperlink ref="B34" r:id="rId1" xr:uid="{A3B2F5E9-DFEC-48F2-9F34-9669D1A9F79E}"/>
    <hyperlink ref="B40" r:id="rId2" xr:uid="{88EBE360-1E1B-4572-B6A9-B6DD02C91F3F}"/>
    <hyperlink ref="B41" r:id="rId3" display="https://statistik.arbeitsagentur.de/" xr:uid="{E05AED0B-9E0B-4A40-B55B-A9BDA97D0315}"/>
    <hyperlink ref="C30" r:id="rId4" display="Statistik-Service-Ost@arbeitsagentur.de" xr:uid="{8EB1AD2C-4FC3-4E65-88A6-736A2B37B549}"/>
    <hyperlink ref="B30" r:id="rId5" xr:uid="{7581B7CA-9572-4111-9BB6-873AF41BD54B}"/>
  </hyperlinks>
  <pageMargins left="0.70866141732283472" right="0.39370078740157483" top="0.39370078740157483" bottom="0.59055118110236227" header="0.51181102362204722" footer="0.51181102362204722"/>
  <pageSetup paperSize="9" scale="80" orientation="portrait"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13437-BCCE-4886-8A2E-E7DCF2CB7BAD}">
  <sheetPr codeName="Tabelle31">
    <pageSetUpPr fitToPage="1"/>
  </sheetPr>
  <dimension ref="A1:F289"/>
  <sheetViews>
    <sheetView showGridLines="0" zoomScaleNormal="100" workbookViewId="0"/>
  </sheetViews>
  <sheetFormatPr baseColWidth="10" defaultColWidth="11.42578125" defaultRowHeight="12.75" x14ac:dyDescent="0.2"/>
  <cols>
    <col min="1" max="1" width="2.140625" customWidth="1"/>
    <col min="2" max="2" width="104.140625" customWidth="1"/>
    <col min="7" max="7" width="4.7109375" customWidth="1"/>
  </cols>
  <sheetData>
    <row r="1" spans="1:6" ht="39.75" customHeight="1" x14ac:dyDescent="0.2">
      <c r="A1" s="415"/>
      <c r="B1" s="34" t="s">
        <v>38</v>
      </c>
    </row>
    <row r="2" spans="1:6" ht="25.5" customHeight="1" x14ac:dyDescent="0.2">
      <c r="B2" s="205" t="s">
        <v>405</v>
      </c>
    </row>
    <row r="3" spans="1:6" ht="24.95" customHeight="1" x14ac:dyDescent="0.2">
      <c r="A3" s="416"/>
      <c r="B3" s="417" t="s">
        <v>406</v>
      </c>
    </row>
    <row r="4" spans="1:6" s="420" customFormat="1" ht="132.75" x14ac:dyDescent="0.2">
      <c r="A4" s="418"/>
      <c r="B4" s="419" t="s">
        <v>407</v>
      </c>
      <c r="C4" s="418"/>
      <c r="D4" s="418"/>
      <c r="E4" s="418"/>
      <c r="F4" s="418"/>
    </row>
    <row r="5" spans="1:6" s="420" customFormat="1" x14ac:dyDescent="0.2">
      <c r="A5" s="418"/>
      <c r="B5" s="419"/>
      <c r="C5" s="418"/>
      <c r="D5" s="418"/>
      <c r="E5" s="418"/>
      <c r="F5" s="418"/>
    </row>
    <row r="6" spans="1:6" s="420" customFormat="1" x14ac:dyDescent="0.2">
      <c r="A6" s="418"/>
      <c r="B6" s="421" t="s">
        <v>408</v>
      </c>
      <c r="C6" s="418"/>
      <c r="D6" s="418"/>
      <c r="E6" s="418"/>
      <c r="F6" s="418"/>
    </row>
    <row r="7" spans="1:6" x14ac:dyDescent="0.2">
      <c r="A7" s="416"/>
      <c r="B7" s="422"/>
      <c r="C7" s="416"/>
      <c r="D7" s="416"/>
      <c r="E7" s="416"/>
      <c r="F7" s="416"/>
    </row>
    <row r="8" spans="1:6" ht="150" customHeight="1" x14ac:dyDescent="0.2">
      <c r="A8" s="416"/>
      <c r="B8" s="423" t="s">
        <v>409</v>
      </c>
      <c r="C8" s="416"/>
      <c r="D8" s="416"/>
      <c r="E8" s="416"/>
      <c r="F8" s="416"/>
    </row>
    <row r="9" spans="1:6" x14ac:dyDescent="0.2">
      <c r="A9" s="416"/>
      <c r="B9" s="424" t="s">
        <v>410</v>
      </c>
      <c r="C9" s="416"/>
      <c r="D9" s="416"/>
      <c r="E9" s="416"/>
      <c r="F9" s="416"/>
    </row>
    <row r="10" spans="1:6" x14ac:dyDescent="0.2">
      <c r="A10" s="416"/>
      <c r="B10" s="425"/>
      <c r="C10" s="416"/>
      <c r="D10" s="416"/>
      <c r="E10" s="416"/>
      <c r="F10" s="416"/>
    </row>
    <row r="11" spans="1:6" ht="120" x14ac:dyDescent="0.2">
      <c r="A11" s="416"/>
      <c r="B11" s="423" t="s">
        <v>411</v>
      </c>
      <c r="C11" s="416"/>
      <c r="D11" s="416"/>
      <c r="E11" s="416"/>
      <c r="F11" s="416"/>
    </row>
    <row r="12" spans="1:6" x14ac:dyDescent="0.2">
      <c r="A12" s="416"/>
      <c r="B12" s="424" t="s">
        <v>412</v>
      </c>
      <c r="C12" s="416"/>
      <c r="D12" s="416"/>
      <c r="E12" s="416"/>
      <c r="F12" s="416"/>
    </row>
    <row r="13" spans="1:6" x14ac:dyDescent="0.2">
      <c r="A13" s="416"/>
      <c r="B13" s="423"/>
      <c r="C13" s="416"/>
      <c r="D13" s="416"/>
      <c r="E13" s="416"/>
      <c r="F13" s="416"/>
    </row>
    <row r="14" spans="1:6" ht="144" x14ac:dyDescent="0.2">
      <c r="A14" s="416"/>
      <c r="B14" s="423" t="s">
        <v>413</v>
      </c>
      <c r="C14" s="416"/>
      <c r="D14" s="416"/>
      <c r="E14" s="416"/>
      <c r="F14" s="416"/>
    </row>
    <row r="15" spans="1:6" x14ac:dyDescent="0.2">
      <c r="A15" s="416"/>
      <c r="B15" s="424" t="s">
        <v>414</v>
      </c>
      <c r="C15" s="416"/>
      <c r="D15" s="416"/>
      <c r="E15" s="416"/>
      <c r="F15" s="416"/>
    </row>
    <row r="16" spans="1:6" x14ac:dyDescent="0.2">
      <c r="A16" s="416"/>
      <c r="B16" s="422"/>
      <c r="C16" s="416"/>
      <c r="D16" s="416"/>
      <c r="E16" s="416"/>
      <c r="F16" s="416"/>
    </row>
    <row r="17" spans="1:6" ht="180" x14ac:dyDescent="0.2">
      <c r="A17" s="416"/>
      <c r="B17" s="423" t="s">
        <v>415</v>
      </c>
      <c r="C17" s="416"/>
      <c r="D17" s="416"/>
      <c r="E17" s="416"/>
      <c r="F17" s="416"/>
    </row>
    <row r="18" spans="1:6" x14ac:dyDescent="0.2">
      <c r="A18" s="416"/>
      <c r="B18" s="424" t="s">
        <v>416</v>
      </c>
      <c r="C18" s="416"/>
      <c r="D18" s="416"/>
      <c r="E18" s="416"/>
      <c r="F18" s="416"/>
    </row>
    <row r="19" spans="1:6" x14ac:dyDescent="0.2">
      <c r="A19" s="416"/>
      <c r="B19" s="423"/>
      <c r="C19" s="416"/>
      <c r="D19" s="416"/>
      <c r="E19" s="416"/>
      <c r="F19" s="416"/>
    </row>
    <row r="20" spans="1:6" ht="168" x14ac:dyDescent="0.2">
      <c r="A20" s="416"/>
      <c r="B20" s="423" t="s">
        <v>417</v>
      </c>
      <c r="C20" s="416"/>
      <c r="D20" s="416"/>
      <c r="E20" s="416"/>
      <c r="F20" s="416"/>
    </row>
    <row r="21" spans="1:6" x14ac:dyDescent="0.2">
      <c r="A21" s="416"/>
      <c r="B21" s="423"/>
      <c r="C21" s="416"/>
      <c r="D21" s="416"/>
      <c r="E21" s="416"/>
      <c r="F21" s="416"/>
    </row>
    <row r="22" spans="1:6" x14ac:dyDescent="0.2">
      <c r="A22" s="416"/>
      <c r="B22" s="422"/>
      <c r="C22" s="416"/>
      <c r="D22" s="416"/>
      <c r="E22" s="416"/>
      <c r="F22" s="416"/>
    </row>
    <row r="23" spans="1:6" x14ac:dyDescent="0.2">
      <c r="A23" s="416"/>
      <c r="B23" s="426" t="s">
        <v>418</v>
      </c>
      <c r="C23" s="416"/>
      <c r="D23" s="416"/>
      <c r="E23" s="416"/>
      <c r="F23" s="416"/>
    </row>
    <row r="24" spans="1:6" s="13" customFormat="1" ht="25.5" x14ac:dyDescent="0.2">
      <c r="A24" s="427"/>
      <c r="B24" s="428" t="s">
        <v>419</v>
      </c>
      <c r="C24" s="426"/>
      <c r="D24" s="426"/>
      <c r="E24" s="426"/>
      <c r="F24" s="426"/>
    </row>
    <row r="25" spans="1:6" x14ac:dyDescent="0.2">
      <c r="A25" s="429"/>
      <c r="B25" s="416"/>
      <c r="C25" s="416"/>
      <c r="D25" s="416"/>
      <c r="E25" s="416"/>
      <c r="F25" s="416"/>
    </row>
    <row r="26" spans="1:6" x14ac:dyDescent="0.2">
      <c r="A26" s="416"/>
      <c r="B26" s="416"/>
      <c r="C26" s="416"/>
      <c r="D26" s="416"/>
      <c r="E26" s="416"/>
      <c r="F26" s="416"/>
    </row>
    <row r="27" spans="1:6" x14ac:dyDescent="0.2">
      <c r="A27" s="416"/>
      <c r="B27" s="416"/>
      <c r="C27" s="416"/>
      <c r="D27" s="416"/>
      <c r="E27" s="416"/>
      <c r="F27" s="416"/>
    </row>
    <row r="28" spans="1:6" x14ac:dyDescent="0.2">
      <c r="A28" s="416"/>
      <c r="B28" s="416"/>
      <c r="C28" s="416"/>
      <c r="D28" s="416"/>
      <c r="E28" s="416"/>
      <c r="F28" s="416"/>
    </row>
    <row r="29" spans="1:6" x14ac:dyDescent="0.2">
      <c r="A29" s="416"/>
      <c r="B29" s="416"/>
      <c r="C29" s="416"/>
      <c r="D29" s="416"/>
      <c r="E29" s="416"/>
      <c r="F29" s="416"/>
    </row>
    <row r="30" spans="1:6" x14ac:dyDescent="0.2">
      <c r="A30" s="416"/>
      <c r="B30" s="416"/>
      <c r="C30" s="416"/>
      <c r="D30" s="416"/>
      <c r="E30" s="416"/>
      <c r="F30" s="416"/>
    </row>
    <row r="31" spans="1:6" x14ac:dyDescent="0.2">
      <c r="A31" s="416"/>
      <c r="B31" s="416"/>
      <c r="C31" s="416"/>
      <c r="D31" s="416"/>
      <c r="E31" s="416"/>
      <c r="F31" s="416"/>
    </row>
    <row r="32" spans="1:6" x14ac:dyDescent="0.2">
      <c r="A32" s="416"/>
      <c r="B32" s="416"/>
      <c r="C32" s="416"/>
      <c r="D32" s="416"/>
      <c r="E32" s="416"/>
      <c r="F32" s="416"/>
    </row>
    <row r="33" spans="1:6" x14ac:dyDescent="0.2">
      <c r="A33" s="425"/>
      <c r="B33" s="425"/>
      <c r="C33" s="425"/>
      <c r="D33" s="425"/>
      <c r="E33" s="425"/>
      <c r="F33" s="425"/>
    </row>
    <row r="34" spans="1:6" x14ac:dyDescent="0.2">
      <c r="A34" s="416"/>
      <c r="B34" s="416"/>
      <c r="C34" s="416"/>
      <c r="D34" s="416"/>
      <c r="E34" s="416"/>
      <c r="F34" s="416"/>
    </row>
    <row r="35" spans="1:6" x14ac:dyDescent="0.2">
      <c r="A35" s="416"/>
      <c r="B35" s="416"/>
      <c r="C35" s="416"/>
      <c r="D35" s="416"/>
      <c r="E35" s="416"/>
      <c r="F35" s="416"/>
    </row>
    <row r="36" spans="1:6" ht="8.1" customHeight="1" x14ac:dyDescent="0.2">
      <c r="A36" s="416"/>
      <c r="B36" s="416"/>
      <c r="C36" s="416"/>
      <c r="D36" s="416"/>
      <c r="E36" s="416"/>
      <c r="F36" s="416"/>
    </row>
    <row r="37" spans="1:6" ht="13.5" customHeight="1" x14ac:dyDescent="0.2">
      <c r="A37" s="416"/>
      <c r="B37" s="416"/>
      <c r="C37" s="416"/>
      <c r="D37" s="416"/>
      <c r="E37" s="416"/>
      <c r="F37" s="416"/>
    </row>
    <row r="38" spans="1:6" x14ac:dyDescent="0.2">
      <c r="A38" s="416"/>
      <c r="B38" s="416"/>
      <c r="C38" s="416"/>
      <c r="D38" s="416"/>
      <c r="E38" s="416"/>
      <c r="F38" s="416"/>
    </row>
    <row r="39" spans="1:6" x14ac:dyDescent="0.2">
      <c r="A39" s="416"/>
      <c r="B39" s="416"/>
      <c r="C39" s="416"/>
      <c r="D39" s="416"/>
      <c r="E39" s="416"/>
      <c r="F39" s="416"/>
    </row>
    <row r="40" spans="1:6" x14ac:dyDescent="0.2">
      <c r="A40" s="416"/>
      <c r="B40" s="416"/>
      <c r="C40" s="416"/>
      <c r="D40" s="416"/>
      <c r="E40" s="416"/>
      <c r="F40" s="416"/>
    </row>
    <row r="41" spans="1:6" x14ac:dyDescent="0.2">
      <c r="A41" s="416"/>
      <c r="B41" s="416"/>
      <c r="C41" s="416"/>
      <c r="D41" s="416"/>
      <c r="E41" s="416"/>
      <c r="F41" s="416"/>
    </row>
    <row r="42" spans="1:6" x14ac:dyDescent="0.2">
      <c r="A42" s="416"/>
      <c r="B42" s="416"/>
      <c r="C42" s="416"/>
      <c r="D42" s="416"/>
      <c r="E42" s="416"/>
      <c r="F42" s="416"/>
    </row>
    <row r="43" spans="1:6" ht="33" customHeight="1" x14ac:dyDescent="0.2">
      <c r="A43" s="416"/>
      <c r="B43" s="416"/>
      <c r="C43" s="416"/>
      <c r="D43" s="416"/>
      <c r="E43" s="416"/>
      <c r="F43" s="416"/>
    </row>
    <row r="44" spans="1:6" ht="16.5" customHeight="1" x14ac:dyDescent="0.2">
      <c r="A44" s="416"/>
      <c r="B44" s="416"/>
      <c r="C44" s="416"/>
      <c r="D44" s="416"/>
      <c r="E44" s="416"/>
      <c r="F44" s="416"/>
    </row>
    <row r="45" spans="1:6" x14ac:dyDescent="0.2">
      <c r="A45" s="416"/>
      <c r="B45" s="416"/>
      <c r="C45" s="416"/>
      <c r="D45" s="416"/>
      <c r="E45" s="416"/>
      <c r="F45" s="416"/>
    </row>
    <row r="46" spans="1:6" x14ac:dyDescent="0.2">
      <c r="A46" s="416"/>
      <c r="B46" s="416"/>
      <c r="C46" s="416"/>
      <c r="D46" s="416"/>
      <c r="E46" s="416"/>
      <c r="F46" s="416"/>
    </row>
    <row r="47" spans="1:6" x14ac:dyDescent="0.2">
      <c r="A47" s="416"/>
      <c r="B47" s="416"/>
      <c r="C47" s="416"/>
      <c r="D47" s="416"/>
      <c r="E47" s="416"/>
      <c r="F47" s="416"/>
    </row>
    <row r="48" spans="1:6" x14ac:dyDescent="0.2">
      <c r="A48" s="416"/>
      <c r="B48" s="416"/>
      <c r="C48" s="416"/>
      <c r="D48" s="416"/>
      <c r="E48" s="416"/>
      <c r="F48" s="416"/>
    </row>
    <row r="49" spans="1:6" x14ac:dyDescent="0.2">
      <c r="A49" s="416"/>
      <c r="B49" s="416"/>
      <c r="C49" s="416"/>
      <c r="D49" s="416"/>
      <c r="E49" s="416"/>
      <c r="F49" s="416"/>
    </row>
    <row r="50" spans="1:6" x14ac:dyDescent="0.2">
      <c r="A50" s="416"/>
      <c r="B50" s="416"/>
      <c r="C50" s="416"/>
      <c r="D50" s="416"/>
      <c r="E50" s="416"/>
      <c r="F50" s="416"/>
    </row>
    <row r="51" spans="1:6" x14ac:dyDescent="0.2">
      <c r="A51" s="416"/>
      <c r="B51" s="416"/>
      <c r="C51" s="416"/>
      <c r="D51" s="416"/>
      <c r="E51" s="416"/>
      <c r="F51" s="416"/>
    </row>
    <row r="52" spans="1:6" x14ac:dyDescent="0.2">
      <c r="A52" s="416"/>
      <c r="B52" s="416"/>
      <c r="C52" s="416"/>
      <c r="D52" s="416"/>
      <c r="E52" s="416"/>
      <c r="F52" s="416"/>
    </row>
    <row r="53" spans="1:6" x14ac:dyDescent="0.2">
      <c r="A53" s="416"/>
      <c r="B53" s="416"/>
      <c r="C53" s="416"/>
      <c r="D53" s="416"/>
      <c r="E53" s="416"/>
      <c r="F53" s="416"/>
    </row>
    <row r="54" spans="1:6" x14ac:dyDescent="0.2">
      <c r="A54" s="416"/>
      <c r="B54" s="416"/>
      <c r="C54" s="416"/>
      <c r="D54" s="416"/>
      <c r="E54" s="416"/>
      <c r="F54" s="416"/>
    </row>
    <row r="55" spans="1:6" x14ac:dyDescent="0.2">
      <c r="A55" s="416"/>
      <c r="B55" s="416"/>
      <c r="C55" s="416"/>
      <c r="D55" s="416"/>
      <c r="E55" s="416"/>
      <c r="F55" s="416"/>
    </row>
    <row r="56" spans="1:6" x14ac:dyDescent="0.2">
      <c r="A56" s="416"/>
      <c r="B56" s="416"/>
      <c r="C56" s="416"/>
      <c r="D56" s="416"/>
      <c r="E56" s="416"/>
      <c r="F56" s="416"/>
    </row>
    <row r="57" spans="1:6" x14ac:dyDescent="0.2">
      <c r="A57" s="416"/>
      <c r="B57" s="416"/>
      <c r="C57" s="416"/>
      <c r="D57" s="416"/>
      <c r="E57" s="416"/>
      <c r="F57" s="416"/>
    </row>
    <row r="58" spans="1:6" x14ac:dyDescent="0.2">
      <c r="A58" s="416"/>
      <c r="B58" s="416"/>
      <c r="C58" s="416"/>
      <c r="D58" s="416"/>
      <c r="E58" s="416"/>
      <c r="F58" s="416"/>
    </row>
    <row r="59" spans="1:6" x14ac:dyDescent="0.2">
      <c r="A59" s="416"/>
      <c r="B59" s="416"/>
      <c r="C59" s="416"/>
      <c r="D59" s="416"/>
      <c r="E59" s="416"/>
      <c r="F59" s="416"/>
    </row>
    <row r="60" spans="1:6" x14ac:dyDescent="0.2">
      <c r="A60" s="416"/>
      <c r="B60" s="416"/>
      <c r="C60" s="416"/>
      <c r="D60" s="416"/>
      <c r="E60" s="416"/>
      <c r="F60" s="416"/>
    </row>
    <row r="61" spans="1:6" x14ac:dyDescent="0.2">
      <c r="A61" s="416"/>
      <c r="B61" s="416"/>
      <c r="C61" s="416"/>
      <c r="D61" s="416"/>
      <c r="E61" s="416"/>
      <c r="F61" s="416"/>
    </row>
    <row r="62" spans="1:6" x14ac:dyDescent="0.2">
      <c r="A62" s="416"/>
      <c r="B62" s="416"/>
      <c r="C62" s="416"/>
      <c r="D62" s="416"/>
      <c r="E62" s="416"/>
      <c r="F62" s="416"/>
    </row>
    <row r="63" spans="1:6" x14ac:dyDescent="0.2">
      <c r="A63" s="416"/>
      <c r="B63" s="416"/>
      <c r="C63" s="416"/>
      <c r="D63" s="416"/>
      <c r="E63" s="416"/>
      <c r="F63" s="416"/>
    </row>
    <row r="64" spans="1:6" x14ac:dyDescent="0.2">
      <c r="A64" s="416"/>
      <c r="B64" s="416"/>
      <c r="C64" s="416"/>
      <c r="D64" s="416"/>
      <c r="E64" s="416"/>
      <c r="F64" s="416"/>
    </row>
    <row r="65" spans="1:6" x14ac:dyDescent="0.2">
      <c r="A65" s="416"/>
      <c r="B65" s="416"/>
      <c r="C65" s="416"/>
      <c r="D65" s="416"/>
      <c r="E65" s="416"/>
      <c r="F65" s="416"/>
    </row>
    <row r="66" spans="1:6" x14ac:dyDescent="0.2">
      <c r="A66" s="416"/>
      <c r="B66" s="416"/>
      <c r="C66" s="416"/>
      <c r="D66" s="416"/>
      <c r="E66" s="416"/>
      <c r="F66" s="416"/>
    </row>
    <row r="67" spans="1:6" x14ac:dyDescent="0.2">
      <c r="A67" s="416"/>
      <c r="B67" s="416"/>
      <c r="C67" s="416"/>
      <c r="D67" s="416"/>
      <c r="E67" s="416"/>
      <c r="F67" s="416"/>
    </row>
    <row r="68" spans="1:6" x14ac:dyDescent="0.2">
      <c r="A68" s="416"/>
      <c r="B68" s="416"/>
      <c r="C68" s="416"/>
      <c r="D68" s="416"/>
      <c r="E68" s="416"/>
      <c r="F68" s="416"/>
    </row>
    <row r="69" spans="1:6" x14ac:dyDescent="0.2">
      <c r="A69" s="416"/>
      <c r="B69" s="416"/>
      <c r="C69" s="416"/>
      <c r="D69" s="416"/>
      <c r="E69" s="416"/>
      <c r="F69" s="416"/>
    </row>
    <row r="70" spans="1:6" x14ac:dyDescent="0.2">
      <c r="A70" s="416"/>
      <c r="B70" s="416"/>
      <c r="C70" s="416"/>
      <c r="D70" s="416"/>
      <c r="E70" s="416"/>
      <c r="F70" s="416"/>
    </row>
    <row r="71" spans="1:6" x14ac:dyDescent="0.2">
      <c r="A71" s="416"/>
      <c r="B71" s="416"/>
      <c r="C71" s="416"/>
      <c r="D71" s="416"/>
      <c r="E71" s="416"/>
      <c r="F71" s="416"/>
    </row>
    <row r="72" spans="1:6" x14ac:dyDescent="0.2">
      <c r="A72" s="416"/>
      <c r="B72" s="416"/>
      <c r="C72" s="416"/>
      <c r="D72" s="416"/>
      <c r="E72" s="416"/>
      <c r="F72" s="416"/>
    </row>
    <row r="73" spans="1:6" x14ac:dyDescent="0.2">
      <c r="A73" s="416"/>
      <c r="B73" s="416"/>
      <c r="C73" s="416"/>
      <c r="D73" s="416"/>
      <c r="E73" s="416"/>
      <c r="F73" s="416"/>
    </row>
    <row r="74" spans="1:6" x14ac:dyDescent="0.2">
      <c r="A74" s="416"/>
      <c r="B74" s="416"/>
      <c r="C74" s="416"/>
      <c r="D74" s="416"/>
      <c r="E74" s="416"/>
      <c r="F74" s="416"/>
    </row>
    <row r="75" spans="1:6" x14ac:dyDescent="0.2">
      <c r="A75" s="416"/>
      <c r="B75" s="416"/>
      <c r="C75" s="416"/>
      <c r="D75" s="416"/>
      <c r="E75" s="416"/>
      <c r="F75" s="416"/>
    </row>
    <row r="76" spans="1:6" x14ac:dyDescent="0.2">
      <c r="A76" s="416"/>
      <c r="B76" s="416"/>
      <c r="C76" s="416"/>
      <c r="D76" s="416"/>
      <c r="E76" s="416"/>
      <c r="F76" s="416"/>
    </row>
    <row r="77" spans="1:6" x14ac:dyDescent="0.2">
      <c r="A77" s="416"/>
      <c r="B77" s="416"/>
      <c r="C77" s="416"/>
      <c r="D77" s="416"/>
      <c r="E77" s="416"/>
      <c r="F77" s="416"/>
    </row>
    <row r="78" spans="1:6" x14ac:dyDescent="0.2">
      <c r="A78" s="416"/>
      <c r="B78" s="416"/>
      <c r="C78" s="416"/>
      <c r="D78" s="416"/>
      <c r="E78" s="416"/>
      <c r="F78" s="416"/>
    </row>
    <row r="79" spans="1:6" x14ac:dyDescent="0.2">
      <c r="A79" s="416"/>
      <c r="B79" s="416"/>
      <c r="C79" s="416"/>
      <c r="D79" s="416"/>
      <c r="E79" s="416"/>
      <c r="F79" s="416"/>
    </row>
    <row r="80" spans="1:6" x14ac:dyDescent="0.2">
      <c r="A80" s="416"/>
      <c r="B80" s="416"/>
      <c r="C80" s="416"/>
      <c r="D80" s="416"/>
      <c r="E80" s="416"/>
      <c r="F80" s="416"/>
    </row>
    <row r="81" spans="1:6" x14ac:dyDescent="0.2">
      <c r="A81" s="416"/>
      <c r="B81" s="416"/>
      <c r="C81" s="416"/>
      <c r="D81" s="416"/>
      <c r="E81" s="416"/>
      <c r="F81" s="416"/>
    </row>
    <row r="82" spans="1:6" x14ac:dyDescent="0.2">
      <c r="A82" s="416"/>
      <c r="B82" s="416"/>
      <c r="C82" s="416"/>
      <c r="D82" s="416"/>
      <c r="E82" s="416"/>
      <c r="F82" s="416"/>
    </row>
    <row r="83" spans="1:6" x14ac:dyDescent="0.2">
      <c r="A83" s="416"/>
      <c r="B83" s="416"/>
      <c r="C83" s="416"/>
      <c r="D83" s="416"/>
      <c r="E83" s="416"/>
      <c r="F83" s="416"/>
    </row>
    <row r="84" spans="1:6" x14ac:dyDescent="0.2">
      <c r="A84" s="416"/>
      <c r="B84" s="416"/>
      <c r="C84" s="416"/>
      <c r="D84" s="416"/>
      <c r="E84" s="416"/>
      <c r="F84" s="416"/>
    </row>
    <row r="85" spans="1:6" x14ac:dyDescent="0.2">
      <c r="A85" s="416"/>
      <c r="B85" s="416"/>
      <c r="C85" s="416"/>
      <c r="D85" s="416"/>
      <c r="E85" s="416"/>
      <c r="F85" s="416"/>
    </row>
    <row r="86" spans="1:6" x14ac:dyDescent="0.2">
      <c r="A86" s="416"/>
      <c r="B86" s="416"/>
      <c r="C86" s="416"/>
      <c r="D86" s="416"/>
      <c r="E86" s="416"/>
      <c r="F86" s="416"/>
    </row>
    <row r="87" spans="1:6" x14ac:dyDescent="0.2">
      <c r="A87" s="416"/>
      <c r="B87" s="416"/>
      <c r="C87" s="416"/>
      <c r="D87" s="416"/>
      <c r="E87" s="416"/>
      <c r="F87" s="416"/>
    </row>
    <row r="88" spans="1:6" x14ac:dyDescent="0.2">
      <c r="A88" s="416"/>
      <c r="B88" s="416"/>
      <c r="C88" s="416"/>
      <c r="D88" s="416"/>
      <c r="E88" s="416"/>
      <c r="F88" s="416"/>
    </row>
    <row r="89" spans="1:6" x14ac:dyDescent="0.2">
      <c r="A89" s="416"/>
      <c r="B89" s="416"/>
      <c r="C89" s="416"/>
      <c r="D89" s="416"/>
      <c r="E89" s="416"/>
      <c r="F89" s="416"/>
    </row>
    <row r="90" spans="1:6" x14ac:dyDescent="0.2">
      <c r="A90" s="416"/>
      <c r="B90" s="416"/>
      <c r="C90" s="416"/>
      <c r="D90" s="416"/>
      <c r="E90" s="416"/>
      <c r="F90" s="416"/>
    </row>
    <row r="91" spans="1:6" x14ac:dyDescent="0.2">
      <c r="A91" s="416"/>
      <c r="B91" s="416"/>
      <c r="C91" s="416"/>
      <c r="D91" s="416"/>
      <c r="E91" s="416"/>
      <c r="F91" s="416"/>
    </row>
    <row r="92" spans="1:6" x14ac:dyDescent="0.2">
      <c r="A92" s="416"/>
      <c r="B92" s="416"/>
      <c r="C92" s="416"/>
      <c r="D92" s="416"/>
      <c r="E92" s="416"/>
      <c r="F92" s="416"/>
    </row>
    <row r="93" spans="1:6" x14ac:dyDescent="0.2">
      <c r="A93" s="416"/>
      <c r="B93" s="416"/>
      <c r="C93" s="416"/>
      <c r="D93" s="416"/>
      <c r="E93" s="416"/>
      <c r="F93" s="416"/>
    </row>
    <row r="94" spans="1:6" x14ac:dyDescent="0.2">
      <c r="A94" s="416"/>
      <c r="B94" s="416"/>
      <c r="C94" s="416"/>
      <c r="D94" s="416"/>
      <c r="E94" s="416"/>
      <c r="F94" s="416"/>
    </row>
    <row r="95" spans="1:6" x14ac:dyDescent="0.2">
      <c r="A95" s="416"/>
      <c r="B95" s="416"/>
      <c r="C95" s="416"/>
      <c r="D95" s="416"/>
      <c r="E95" s="416"/>
      <c r="F95" s="416"/>
    </row>
    <row r="96" spans="1:6" x14ac:dyDescent="0.2">
      <c r="A96" s="416"/>
      <c r="B96" s="416"/>
      <c r="C96" s="416"/>
      <c r="D96" s="416"/>
      <c r="E96" s="416"/>
      <c r="F96" s="416"/>
    </row>
    <row r="97" spans="1:6" x14ac:dyDescent="0.2">
      <c r="A97" s="416"/>
      <c r="B97" s="416"/>
      <c r="C97" s="416"/>
      <c r="D97" s="416"/>
      <c r="E97" s="416"/>
      <c r="F97" s="416"/>
    </row>
    <row r="98" spans="1:6" x14ac:dyDescent="0.2">
      <c r="A98" s="416"/>
      <c r="B98" s="416"/>
      <c r="C98" s="416"/>
      <c r="D98" s="416"/>
      <c r="E98" s="416"/>
      <c r="F98" s="416"/>
    </row>
    <row r="99" spans="1:6" x14ac:dyDescent="0.2">
      <c r="A99" s="416"/>
      <c r="B99" s="416"/>
      <c r="C99" s="416"/>
      <c r="D99" s="416"/>
      <c r="E99" s="416"/>
      <c r="F99" s="416"/>
    </row>
    <row r="100" spans="1:6" x14ac:dyDescent="0.2">
      <c r="A100" s="416"/>
      <c r="B100" s="416"/>
      <c r="C100" s="416"/>
      <c r="D100" s="416"/>
      <c r="E100" s="416"/>
      <c r="F100" s="416"/>
    </row>
    <row r="101" spans="1:6" x14ac:dyDescent="0.2">
      <c r="A101" s="416"/>
      <c r="B101" s="416"/>
      <c r="C101" s="416"/>
      <c r="D101" s="416"/>
      <c r="E101" s="416"/>
      <c r="F101" s="416"/>
    </row>
    <row r="102" spans="1:6" x14ac:dyDescent="0.2">
      <c r="A102" s="416"/>
      <c r="B102" s="416"/>
      <c r="C102" s="416"/>
      <c r="D102" s="416"/>
      <c r="E102" s="416"/>
      <c r="F102" s="416"/>
    </row>
    <row r="103" spans="1:6" x14ac:dyDescent="0.2">
      <c r="A103" s="416"/>
      <c r="B103" s="416"/>
      <c r="C103" s="416"/>
      <c r="D103" s="416"/>
      <c r="E103" s="416"/>
      <c r="F103" s="416"/>
    </row>
    <row r="104" spans="1:6" x14ac:dyDescent="0.2">
      <c r="A104" s="416"/>
      <c r="B104" s="416"/>
      <c r="C104" s="416"/>
      <c r="D104" s="416"/>
      <c r="E104" s="416"/>
      <c r="F104" s="416"/>
    </row>
    <row r="105" spans="1:6" x14ac:dyDescent="0.2">
      <c r="A105" s="416"/>
      <c r="B105" s="416"/>
      <c r="C105" s="416"/>
      <c r="D105" s="416"/>
      <c r="E105" s="416"/>
      <c r="F105" s="416"/>
    </row>
    <row r="106" spans="1:6" x14ac:dyDescent="0.2">
      <c r="A106" s="416"/>
      <c r="B106" s="416"/>
      <c r="C106" s="416"/>
      <c r="D106" s="416"/>
      <c r="E106" s="416"/>
      <c r="F106" s="416"/>
    </row>
    <row r="107" spans="1:6" x14ac:dyDescent="0.2">
      <c r="A107" s="416"/>
      <c r="B107" s="416"/>
      <c r="C107" s="416"/>
      <c r="D107" s="416"/>
      <c r="E107" s="416"/>
      <c r="F107" s="416"/>
    </row>
    <row r="108" spans="1:6" x14ac:dyDescent="0.2">
      <c r="A108" s="416"/>
      <c r="B108" s="416"/>
      <c r="C108" s="416"/>
      <c r="D108" s="416"/>
      <c r="E108" s="416"/>
      <c r="F108" s="416"/>
    </row>
    <row r="109" spans="1:6" x14ac:dyDescent="0.2">
      <c r="A109" s="416"/>
      <c r="B109" s="416"/>
      <c r="C109" s="416"/>
      <c r="D109" s="416"/>
      <c r="E109" s="416"/>
      <c r="F109" s="416"/>
    </row>
    <row r="110" spans="1:6" x14ac:dyDescent="0.2">
      <c r="A110" s="416"/>
      <c r="B110" s="416"/>
      <c r="C110" s="416"/>
      <c r="D110" s="416"/>
      <c r="E110" s="416"/>
      <c r="F110" s="416"/>
    </row>
    <row r="111" spans="1:6" x14ac:dyDescent="0.2">
      <c r="A111" s="416"/>
      <c r="B111" s="416"/>
      <c r="C111" s="416"/>
      <c r="D111" s="416"/>
      <c r="E111" s="416"/>
      <c r="F111" s="416"/>
    </row>
    <row r="112" spans="1:6" x14ac:dyDescent="0.2">
      <c r="A112" s="416"/>
      <c r="B112" s="416"/>
      <c r="C112" s="416"/>
      <c r="D112" s="416"/>
      <c r="E112" s="416"/>
      <c r="F112" s="416"/>
    </row>
    <row r="113" spans="1:6" x14ac:dyDescent="0.2">
      <c r="A113" s="416"/>
      <c r="B113" s="416"/>
      <c r="C113" s="416"/>
      <c r="D113" s="416"/>
      <c r="E113" s="416"/>
      <c r="F113" s="416"/>
    </row>
    <row r="114" spans="1:6" x14ac:dyDescent="0.2">
      <c r="A114" s="416"/>
      <c r="B114" s="416"/>
      <c r="C114" s="416"/>
      <c r="D114" s="416"/>
      <c r="E114" s="416"/>
      <c r="F114" s="416"/>
    </row>
    <row r="115" spans="1:6" x14ac:dyDescent="0.2">
      <c r="A115" s="416"/>
      <c r="B115" s="416"/>
      <c r="C115" s="416"/>
      <c r="D115" s="416"/>
      <c r="E115" s="416"/>
      <c r="F115" s="416"/>
    </row>
    <row r="116" spans="1:6" x14ac:dyDescent="0.2">
      <c r="A116" s="416"/>
      <c r="B116" s="416"/>
      <c r="C116" s="416"/>
      <c r="D116" s="416"/>
      <c r="E116" s="416"/>
      <c r="F116" s="416"/>
    </row>
    <row r="117" spans="1:6" x14ac:dyDescent="0.2">
      <c r="A117" s="416"/>
      <c r="B117" s="416"/>
      <c r="C117" s="416"/>
      <c r="D117" s="416"/>
      <c r="E117" s="416"/>
      <c r="F117" s="416"/>
    </row>
    <row r="118" spans="1:6" x14ac:dyDescent="0.2">
      <c r="A118" s="416"/>
      <c r="B118" s="416"/>
      <c r="C118" s="416"/>
      <c r="D118" s="416"/>
      <c r="E118" s="416"/>
      <c r="F118" s="416"/>
    </row>
    <row r="119" spans="1:6" x14ac:dyDescent="0.2">
      <c r="A119" s="416"/>
      <c r="B119" s="416"/>
      <c r="C119" s="416"/>
      <c r="D119" s="416"/>
      <c r="E119" s="416"/>
      <c r="F119" s="416"/>
    </row>
    <row r="120" spans="1:6" x14ac:dyDescent="0.2">
      <c r="A120" s="416"/>
      <c r="B120" s="416"/>
      <c r="C120" s="416"/>
      <c r="D120" s="416"/>
      <c r="E120" s="416"/>
      <c r="F120" s="416"/>
    </row>
    <row r="121" spans="1:6" x14ac:dyDescent="0.2">
      <c r="A121" s="416"/>
      <c r="B121" s="416"/>
      <c r="C121" s="416"/>
      <c r="D121" s="416"/>
      <c r="E121" s="416"/>
      <c r="F121" s="416"/>
    </row>
    <row r="122" spans="1:6" x14ac:dyDescent="0.2">
      <c r="A122" s="416"/>
      <c r="B122" s="416"/>
      <c r="C122" s="416"/>
      <c r="D122" s="416"/>
      <c r="E122" s="416"/>
      <c r="F122" s="416"/>
    </row>
    <row r="123" spans="1:6" x14ac:dyDescent="0.2">
      <c r="A123" s="416"/>
      <c r="B123" s="416"/>
      <c r="C123" s="416"/>
      <c r="D123" s="416"/>
      <c r="E123" s="416"/>
      <c r="F123" s="416"/>
    </row>
    <row r="124" spans="1:6" x14ac:dyDescent="0.2">
      <c r="A124" s="416"/>
      <c r="B124" s="416"/>
      <c r="C124" s="416"/>
      <c r="D124" s="416"/>
      <c r="E124" s="416"/>
      <c r="F124" s="416"/>
    </row>
    <row r="125" spans="1:6" x14ac:dyDescent="0.2">
      <c r="A125" s="416"/>
      <c r="B125" s="416"/>
      <c r="C125" s="416"/>
      <c r="D125" s="416"/>
      <c r="E125" s="416"/>
      <c r="F125" s="416"/>
    </row>
    <row r="126" spans="1:6" x14ac:dyDescent="0.2">
      <c r="A126" s="416"/>
      <c r="B126" s="416"/>
      <c r="C126" s="416"/>
      <c r="D126" s="416"/>
      <c r="E126" s="416"/>
      <c r="F126" s="416"/>
    </row>
    <row r="127" spans="1:6" x14ac:dyDescent="0.2">
      <c r="A127" s="416"/>
      <c r="B127" s="416"/>
      <c r="C127" s="416"/>
      <c r="D127" s="416"/>
      <c r="E127" s="416"/>
      <c r="F127" s="416"/>
    </row>
    <row r="128" spans="1:6" x14ac:dyDescent="0.2">
      <c r="A128" s="416"/>
      <c r="B128" s="416"/>
      <c r="C128" s="416"/>
      <c r="D128" s="416"/>
      <c r="E128" s="416"/>
      <c r="F128" s="416"/>
    </row>
    <row r="129" spans="1:6" x14ac:dyDescent="0.2">
      <c r="A129" s="416"/>
      <c r="B129" s="416"/>
      <c r="C129" s="416"/>
      <c r="D129" s="416"/>
      <c r="E129" s="416"/>
      <c r="F129" s="416"/>
    </row>
    <row r="130" spans="1:6" x14ac:dyDescent="0.2">
      <c r="A130" s="416"/>
      <c r="B130" s="416"/>
      <c r="C130" s="416"/>
      <c r="D130" s="416"/>
      <c r="E130" s="416"/>
      <c r="F130" s="416"/>
    </row>
    <row r="131" spans="1:6" x14ac:dyDescent="0.2">
      <c r="A131" s="416"/>
      <c r="B131" s="416"/>
      <c r="C131" s="416"/>
      <c r="D131" s="416"/>
      <c r="E131" s="416"/>
      <c r="F131" s="416"/>
    </row>
    <row r="132" spans="1:6" x14ac:dyDescent="0.2">
      <c r="A132" s="416"/>
      <c r="B132" s="416"/>
      <c r="C132" s="416"/>
      <c r="D132" s="416"/>
      <c r="E132" s="416"/>
      <c r="F132" s="416"/>
    </row>
    <row r="133" spans="1:6" x14ac:dyDescent="0.2">
      <c r="A133" s="416"/>
      <c r="B133" s="416"/>
      <c r="C133" s="416"/>
      <c r="D133" s="416"/>
      <c r="E133" s="416"/>
      <c r="F133" s="416"/>
    </row>
    <row r="134" spans="1:6" x14ac:dyDescent="0.2">
      <c r="A134" s="416"/>
      <c r="B134" s="416"/>
      <c r="C134" s="416"/>
      <c r="D134" s="416"/>
      <c r="E134" s="416"/>
      <c r="F134" s="416"/>
    </row>
    <row r="135" spans="1:6" x14ac:dyDescent="0.2">
      <c r="A135" s="416"/>
      <c r="B135" s="416"/>
      <c r="C135" s="416"/>
      <c r="D135" s="416"/>
      <c r="E135" s="416"/>
      <c r="F135" s="416"/>
    </row>
    <row r="136" spans="1:6" x14ac:dyDescent="0.2">
      <c r="A136" s="416"/>
      <c r="B136" s="416"/>
      <c r="C136" s="416"/>
      <c r="D136" s="416"/>
      <c r="E136" s="416"/>
      <c r="F136" s="416"/>
    </row>
    <row r="137" spans="1:6" x14ac:dyDescent="0.2">
      <c r="A137" s="416"/>
      <c r="B137" s="416"/>
      <c r="C137" s="416"/>
      <c r="D137" s="416"/>
      <c r="E137" s="416"/>
      <c r="F137" s="416"/>
    </row>
    <row r="138" spans="1:6" x14ac:dyDescent="0.2">
      <c r="A138" s="416"/>
      <c r="B138" s="416"/>
      <c r="C138" s="416"/>
      <c r="D138" s="416"/>
      <c r="E138" s="416"/>
      <c r="F138" s="416"/>
    </row>
    <row r="139" spans="1:6" x14ac:dyDescent="0.2">
      <c r="A139" s="416"/>
      <c r="B139" s="416"/>
      <c r="C139" s="416"/>
      <c r="D139" s="416"/>
      <c r="E139" s="416"/>
      <c r="F139" s="416"/>
    </row>
    <row r="140" spans="1:6" x14ac:dyDescent="0.2">
      <c r="A140" s="416"/>
      <c r="B140" s="416"/>
      <c r="C140" s="416"/>
      <c r="D140" s="416"/>
      <c r="E140" s="416"/>
      <c r="F140" s="416"/>
    </row>
    <row r="141" spans="1:6" x14ac:dyDescent="0.2">
      <c r="A141" s="416"/>
      <c r="B141" s="416"/>
      <c r="C141" s="416"/>
      <c r="D141" s="416"/>
      <c r="E141" s="416"/>
      <c r="F141" s="416"/>
    </row>
    <row r="142" spans="1:6" x14ac:dyDescent="0.2">
      <c r="A142" s="416"/>
      <c r="B142" s="416"/>
      <c r="C142" s="416"/>
      <c r="D142" s="416"/>
      <c r="E142" s="416"/>
      <c r="F142" s="416"/>
    </row>
    <row r="143" spans="1:6" x14ac:dyDescent="0.2">
      <c r="A143" s="416"/>
      <c r="B143" s="416"/>
      <c r="C143" s="416"/>
      <c r="D143" s="416"/>
      <c r="E143" s="416"/>
      <c r="F143" s="416"/>
    </row>
    <row r="144" spans="1:6" x14ac:dyDescent="0.2">
      <c r="A144" s="416"/>
      <c r="B144" s="416"/>
      <c r="C144" s="416"/>
      <c r="D144" s="416"/>
      <c r="E144" s="416"/>
      <c r="F144" s="416"/>
    </row>
    <row r="145" spans="1:6" x14ac:dyDescent="0.2">
      <c r="A145" s="416"/>
      <c r="B145" s="416"/>
      <c r="C145" s="416"/>
      <c r="D145" s="416"/>
      <c r="E145" s="416"/>
      <c r="F145" s="416"/>
    </row>
    <row r="146" spans="1:6" x14ac:dyDescent="0.2">
      <c r="A146" s="416"/>
      <c r="B146" s="416"/>
      <c r="C146" s="416"/>
      <c r="D146" s="416"/>
      <c r="E146" s="416"/>
      <c r="F146" s="416"/>
    </row>
    <row r="147" spans="1:6" x14ac:dyDescent="0.2">
      <c r="A147" s="416"/>
      <c r="B147" s="416"/>
      <c r="C147" s="416"/>
      <c r="D147" s="416"/>
      <c r="E147" s="416"/>
      <c r="F147" s="416"/>
    </row>
    <row r="148" spans="1:6" x14ac:dyDescent="0.2">
      <c r="A148" s="416"/>
      <c r="B148" s="416"/>
      <c r="C148" s="416"/>
      <c r="D148" s="416"/>
      <c r="E148" s="416"/>
      <c r="F148" s="416"/>
    </row>
    <row r="149" spans="1:6" x14ac:dyDescent="0.2">
      <c r="A149" s="416"/>
      <c r="B149" s="416"/>
      <c r="C149" s="416"/>
      <c r="D149" s="416"/>
      <c r="E149" s="416"/>
      <c r="F149" s="416"/>
    </row>
    <row r="150" spans="1:6" x14ac:dyDescent="0.2">
      <c r="A150" s="416"/>
      <c r="B150" s="416"/>
      <c r="C150" s="416"/>
      <c r="D150" s="416"/>
      <c r="E150" s="416"/>
      <c r="F150" s="416"/>
    </row>
    <row r="151" spans="1:6" x14ac:dyDescent="0.2">
      <c r="A151" s="416"/>
      <c r="B151" s="416"/>
      <c r="C151" s="416"/>
      <c r="D151" s="416"/>
      <c r="E151" s="416"/>
      <c r="F151" s="416"/>
    </row>
    <row r="152" spans="1:6" x14ac:dyDescent="0.2">
      <c r="A152" s="416"/>
      <c r="B152" s="416"/>
      <c r="C152" s="416"/>
      <c r="D152" s="416"/>
      <c r="E152" s="416"/>
      <c r="F152" s="416"/>
    </row>
    <row r="153" spans="1:6" x14ac:dyDescent="0.2">
      <c r="A153" s="416"/>
      <c r="B153" s="416"/>
      <c r="C153" s="416"/>
      <c r="D153" s="416"/>
      <c r="E153" s="416"/>
      <c r="F153" s="416"/>
    </row>
    <row r="154" spans="1:6" x14ac:dyDescent="0.2">
      <c r="A154" s="416"/>
      <c r="B154" s="416"/>
      <c r="C154" s="416"/>
      <c r="D154" s="416"/>
      <c r="E154" s="416"/>
      <c r="F154" s="416"/>
    </row>
    <row r="155" spans="1:6" x14ac:dyDescent="0.2">
      <c r="A155" s="416"/>
      <c r="B155" s="416"/>
      <c r="C155" s="416"/>
      <c r="D155" s="416"/>
      <c r="E155" s="416"/>
      <c r="F155" s="416"/>
    </row>
    <row r="156" spans="1:6" x14ac:dyDescent="0.2">
      <c r="A156" s="416"/>
      <c r="B156" s="416"/>
      <c r="C156" s="416"/>
      <c r="D156" s="416"/>
      <c r="E156" s="416"/>
      <c r="F156" s="416"/>
    </row>
    <row r="157" spans="1:6" x14ac:dyDescent="0.2">
      <c r="A157" s="416"/>
      <c r="B157" s="416"/>
      <c r="C157" s="416"/>
      <c r="D157" s="416"/>
      <c r="E157" s="416"/>
      <c r="F157" s="416"/>
    </row>
    <row r="158" spans="1:6" x14ac:dyDescent="0.2">
      <c r="A158" s="416"/>
      <c r="B158" s="416"/>
      <c r="C158" s="416"/>
      <c r="D158" s="416"/>
      <c r="E158" s="416"/>
      <c r="F158" s="416"/>
    </row>
    <row r="159" spans="1:6" x14ac:dyDescent="0.2">
      <c r="A159" s="416"/>
      <c r="B159" s="416"/>
      <c r="C159" s="416"/>
      <c r="D159" s="416"/>
      <c r="E159" s="416"/>
      <c r="F159" s="416"/>
    </row>
    <row r="160" spans="1:6" x14ac:dyDescent="0.2">
      <c r="A160" s="416"/>
      <c r="B160" s="416"/>
      <c r="C160" s="416"/>
      <c r="D160" s="416"/>
      <c r="E160" s="416"/>
      <c r="F160" s="416"/>
    </row>
    <row r="161" spans="1:6" x14ac:dyDescent="0.2">
      <c r="A161" s="416"/>
      <c r="B161" s="416"/>
      <c r="C161" s="416"/>
      <c r="D161" s="416"/>
      <c r="E161" s="416"/>
      <c r="F161" s="416"/>
    </row>
    <row r="162" spans="1:6" x14ac:dyDescent="0.2">
      <c r="A162" s="416"/>
      <c r="B162" s="416"/>
      <c r="C162" s="416"/>
      <c r="D162" s="416"/>
      <c r="E162" s="416"/>
      <c r="F162" s="416"/>
    </row>
    <row r="163" spans="1:6" x14ac:dyDescent="0.2">
      <c r="A163" s="416"/>
      <c r="B163" s="416"/>
      <c r="C163" s="416"/>
      <c r="D163" s="416"/>
      <c r="E163" s="416"/>
      <c r="F163" s="416"/>
    </row>
    <row r="164" spans="1:6" x14ac:dyDescent="0.2">
      <c r="A164" s="416"/>
      <c r="B164" s="416"/>
      <c r="C164" s="416"/>
      <c r="D164" s="416"/>
      <c r="E164" s="416"/>
      <c r="F164" s="416"/>
    </row>
    <row r="165" spans="1:6" x14ac:dyDescent="0.2">
      <c r="A165" s="416"/>
      <c r="B165" s="416"/>
      <c r="C165" s="416"/>
      <c r="D165" s="416"/>
      <c r="E165" s="416"/>
      <c r="F165" s="416"/>
    </row>
    <row r="166" spans="1:6" x14ac:dyDescent="0.2">
      <c r="A166" s="416"/>
      <c r="B166" s="416"/>
      <c r="C166" s="416"/>
      <c r="D166" s="416"/>
      <c r="E166" s="416"/>
      <c r="F166" s="416"/>
    </row>
    <row r="167" spans="1:6" x14ac:dyDescent="0.2">
      <c r="A167" s="416"/>
      <c r="B167" s="416"/>
      <c r="C167" s="416"/>
      <c r="D167" s="416"/>
      <c r="E167" s="416"/>
      <c r="F167" s="416"/>
    </row>
    <row r="168" spans="1:6" x14ac:dyDescent="0.2">
      <c r="A168" s="416"/>
      <c r="B168" s="416"/>
      <c r="C168" s="416"/>
      <c r="D168" s="416"/>
      <c r="E168" s="416"/>
      <c r="F168" s="416"/>
    </row>
    <row r="169" spans="1:6" x14ac:dyDescent="0.2">
      <c r="A169" s="416"/>
      <c r="B169" s="416"/>
      <c r="C169" s="416"/>
      <c r="D169" s="416"/>
      <c r="E169" s="416"/>
      <c r="F169" s="416"/>
    </row>
    <row r="170" spans="1:6" x14ac:dyDescent="0.2">
      <c r="A170" s="416"/>
      <c r="B170" s="416"/>
      <c r="C170" s="416"/>
      <c r="D170" s="416"/>
      <c r="E170" s="416"/>
      <c r="F170" s="416"/>
    </row>
    <row r="171" spans="1:6" x14ac:dyDescent="0.2">
      <c r="A171" s="416"/>
      <c r="B171" s="416"/>
      <c r="C171" s="416"/>
      <c r="D171" s="416"/>
      <c r="E171" s="416"/>
      <c r="F171" s="416"/>
    </row>
    <row r="172" spans="1:6" x14ac:dyDescent="0.2">
      <c r="A172" s="416"/>
      <c r="B172" s="416"/>
      <c r="C172" s="416"/>
      <c r="D172" s="416"/>
      <c r="E172" s="416"/>
      <c r="F172" s="416"/>
    </row>
    <row r="173" spans="1:6" x14ac:dyDescent="0.2">
      <c r="A173" s="416"/>
      <c r="B173" s="416"/>
      <c r="C173" s="416"/>
      <c r="D173" s="416"/>
      <c r="E173" s="416"/>
      <c r="F173" s="416"/>
    </row>
    <row r="174" spans="1:6" x14ac:dyDescent="0.2">
      <c r="A174" s="416"/>
      <c r="B174" s="416"/>
      <c r="C174" s="416"/>
      <c r="D174" s="416"/>
      <c r="E174" s="416"/>
      <c r="F174" s="416"/>
    </row>
    <row r="175" spans="1:6" x14ac:dyDescent="0.2">
      <c r="A175" s="416"/>
      <c r="B175" s="416"/>
      <c r="C175" s="416"/>
      <c r="D175" s="416"/>
      <c r="E175" s="416"/>
      <c r="F175" s="416"/>
    </row>
    <row r="176" spans="1:6" x14ac:dyDescent="0.2">
      <c r="A176" s="416"/>
      <c r="B176" s="416"/>
      <c r="C176" s="416"/>
      <c r="D176" s="416"/>
      <c r="E176" s="416"/>
      <c r="F176" s="416"/>
    </row>
    <row r="177" spans="1:6" x14ac:dyDescent="0.2">
      <c r="A177" s="416"/>
      <c r="B177" s="416"/>
      <c r="C177" s="416"/>
      <c r="D177" s="416"/>
      <c r="E177" s="416"/>
      <c r="F177" s="416"/>
    </row>
    <row r="178" spans="1:6" x14ac:dyDescent="0.2">
      <c r="A178" s="416"/>
      <c r="B178" s="416"/>
      <c r="C178" s="416"/>
      <c r="D178" s="416"/>
      <c r="E178" s="416"/>
      <c r="F178" s="416"/>
    </row>
    <row r="179" spans="1:6" x14ac:dyDescent="0.2">
      <c r="A179" s="416"/>
      <c r="B179" s="416"/>
      <c r="C179" s="416"/>
      <c r="D179" s="416"/>
      <c r="E179" s="416"/>
      <c r="F179" s="416"/>
    </row>
    <row r="180" spans="1:6" x14ac:dyDescent="0.2">
      <c r="A180" s="416"/>
      <c r="B180" s="416"/>
      <c r="C180" s="416"/>
      <c r="D180" s="416"/>
      <c r="E180" s="416"/>
      <c r="F180" s="416"/>
    </row>
    <row r="181" spans="1:6" x14ac:dyDescent="0.2">
      <c r="A181" s="416"/>
      <c r="B181" s="416"/>
      <c r="C181" s="416"/>
      <c r="D181" s="416"/>
      <c r="E181" s="416"/>
      <c r="F181" s="416"/>
    </row>
    <row r="182" spans="1:6" x14ac:dyDescent="0.2">
      <c r="A182" s="416"/>
      <c r="B182" s="416"/>
      <c r="C182" s="416"/>
      <c r="D182" s="416"/>
      <c r="E182" s="416"/>
      <c r="F182" s="416"/>
    </row>
    <row r="183" spans="1:6" x14ac:dyDescent="0.2">
      <c r="A183" s="416"/>
      <c r="B183" s="416"/>
      <c r="C183" s="416"/>
      <c r="D183" s="416"/>
      <c r="E183" s="416"/>
      <c r="F183" s="416"/>
    </row>
    <row r="184" spans="1:6" x14ac:dyDescent="0.2">
      <c r="A184" s="416"/>
      <c r="B184" s="416"/>
      <c r="C184" s="416"/>
      <c r="D184" s="416"/>
      <c r="E184" s="416"/>
      <c r="F184" s="416"/>
    </row>
    <row r="185" spans="1:6" x14ac:dyDescent="0.2">
      <c r="A185" s="416"/>
      <c r="B185" s="416"/>
      <c r="C185" s="416"/>
      <c r="D185" s="416"/>
      <c r="E185" s="416"/>
      <c r="F185" s="416"/>
    </row>
    <row r="186" spans="1:6" x14ac:dyDescent="0.2">
      <c r="A186" s="416"/>
      <c r="B186" s="416"/>
      <c r="C186" s="416"/>
      <c r="D186" s="416"/>
      <c r="E186" s="416"/>
      <c r="F186" s="416"/>
    </row>
    <row r="187" spans="1:6" x14ac:dyDescent="0.2">
      <c r="A187" s="416"/>
      <c r="B187" s="416"/>
      <c r="C187" s="416"/>
      <c r="D187" s="416"/>
      <c r="E187" s="416"/>
      <c r="F187" s="416"/>
    </row>
    <row r="188" spans="1:6" x14ac:dyDescent="0.2">
      <c r="A188" s="416"/>
      <c r="B188" s="416"/>
      <c r="C188" s="416"/>
      <c r="D188" s="416"/>
      <c r="E188" s="416"/>
      <c r="F188" s="416"/>
    </row>
    <row r="189" spans="1:6" x14ac:dyDescent="0.2">
      <c r="A189" s="416"/>
      <c r="B189" s="416"/>
      <c r="C189" s="416"/>
      <c r="D189" s="416"/>
      <c r="E189" s="416"/>
      <c r="F189" s="416"/>
    </row>
    <row r="190" spans="1:6" x14ac:dyDescent="0.2">
      <c r="A190" s="416"/>
      <c r="B190" s="416"/>
      <c r="C190" s="416"/>
      <c r="D190" s="416"/>
      <c r="E190" s="416"/>
      <c r="F190" s="416"/>
    </row>
    <row r="191" spans="1:6" x14ac:dyDescent="0.2">
      <c r="A191" s="416"/>
      <c r="B191" s="416"/>
      <c r="C191" s="416"/>
      <c r="D191" s="416"/>
      <c r="E191" s="416"/>
      <c r="F191" s="416"/>
    </row>
    <row r="192" spans="1:6" x14ac:dyDescent="0.2">
      <c r="A192" s="416"/>
      <c r="B192" s="416"/>
      <c r="C192" s="416"/>
      <c r="D192" s="416"/>
      <c r="E192" s="416"/>
      <c r="F192" s="416"/>
    </row>
    <row r="193" spans="1:6" x14ac:dyDescent="0.2">
      <c r="A193" s="416"/>
      <c r="B193" s="416"/>
      <c r="C193" s="416"/>
      <c r="D193" s="416"/>
      <c r="E193" s="416"/>
      <c r="F193" s="416"/>
    </row>
    <row r="194" spans="1:6" x14ac:dyDescent="0.2">
      <c r="A194" s="416"/>
      <c r="B194" s="416"/>
      <c r="C194" s="416"/>
      <c r="D194" s="416"/>
      <c r="E194" s="416"/>
      <c r="F194" s="416"/>
    </row>
    <row r="195" spans="1:6" x14ac:dyDescent="0.2">
      <c r="A195" s="416"/>
      <c r="B195" s="416"/>
      <c r="C195" s="416"/>
      <c r="D195" s="416"/>
      <c r="E195" s="416"/>
      <c r="F195" s="416"/>
    </row>
    <row r="196" spans="1:6" x14ac:dyDescent="0.2">
      <c r="A196" s="416"/>
      <c r="B196" s="416"/>
      <c r="C196" s="416"/>
      <c r="D196" s="416"/>
      <c r="E196" s="416"/>
      <c r="F196" s="416"/>
    </row>
    <row r="197" spans="1:6" x14ac:dyDescent="0.2">
      <c r="A197" s="416"/>
      <c r="B197" s="416"/>
      <c r="C197" s="416"/>
      <c r="D197" s="416"/>
      <c r="E197" s="416"/>
      <c r="F197" s="416"/>
    </row>
    <row r="198" spans="1:6" x14ac:dyDescent="0.2">
      <c r="A198" s="416"/>
      <c r="B198" s="416"/>
      <c r="C198" s="416"/>
      <c r="D198" s="416"/>
      <c r="E198" s="416"/>
      <c r="F198" s="416"/>
    </row>
    <row r="199" spans="1:6" x14ac:dyDescent="0.2">
      <c r="A199" s="416"/>
      <c r="B199" s="416"/>
      <c r="C199" s="416"/>
      <c r="D199" s="416"/>
      <c r="E199" s="416"/>
      <c r="F199" s="416"/>
    </row>
    <row r="200" spans="1:6" x14ac:dyDescent="0.2">
      <c r="A200" s="416"/>
      <c r="B200" s="416"/>
      <c r="C200" s="416"/>
      <c r="D200" s="416"/>
      <c r="E200" s="416"/>
      <c r="F200" s="416"/>
    </row>
    <row r="201" spans="1:6" x14ac:dyDescent="0.2">
      <c r="A201" s="416"/>
      <c r="B201" s="416"/>
      <c r="C201" s="416"/>
      <c r="D201" s="416"/>
      <c r="E201" s="416"/>
      <c r="F201" s="416"/>
    </row>
    <row r="202" spans="1:6" x14ac:dyDescent="0.2">
      <c r="A202" s="416"/>
      <c r="B202" s="416"/>
      <c r="C202" s="416"/>
      <c r="D202" s="416"/>
      <c r="E202" s="416"/>
      <c r="F202" s="416"/>
    </row>
    <row r="203" spans="1:6" x14ac:dyDescent="0.2">
      <c r="A203" s="416"/>
      <c r="B203" s="416"/>
      <c r="C203" s="416"/>
      <c r="D203" s="416"/>
      <c r="E203" s="416"/>
      <c r="F203" s="416"/>
    </row>
    <row r="204" spans="1:6" x14ac:dyDescent="0.2">
      <c r="A204" s="416"/>
      <c r="B204" s="416"/>
      <c r="C204" s="416"/>
      <c r="D204" s="416"/>
      <c r="E204" s="416"/>
      <c r="F204" s="416"/>
    </row>
    <row r="205" spans="1:6" x14ac:dyDescent="0.2">
      <c r="A205" s="416"/>
      <c r="B205" s="416"/>
      <c r="C205" s="416"/>
      <c r="D205" s="416"/>
      <c r="E205" s="416"/>
      <c r="F205" s="416"/>
    </row>
    <row r="206" spans="1:6" x14ac:dyDescent="0.2">
      <c r="A206" s="416"/>
      <c r="B206" s="416"/>
      <c r="C206" s="416"/>
      <c r="D206" s="416"/>
      <c r="E206" s="416"/>
      <c r="F206" s="416"/>
    </row>
    <row r="207" spans="1:6" x14ac:dyDescent="0.2">
      <c r="A207" s="416"/>
      <c r="B207" s="416"/>
      <c r="C207" s="416"/>
      <c r="D207" s="416"/>
      <c r="E207" s="416"/>
      <c r="F207" s="416"/>
    </row>
    <row r="208" spans="1:6" x14ac:dyDescent="0.2">
      <c r="A208" s="416"/>
      <c r="B208" s="416"/>
      <c r="C208" s="416"/>
      <c r="D208" s="416"/>
      <c r="E208" s="416"/>
      <c r="F208" s="416"/>
    </row>
    <row r="209" spans="1:6" x14ac:dyDescent="0.2">
      <c r="A209" s="416"/>
      <c r="B209" s="416"/>
      <c r="C209" s="416"/>
      <c r="D209" s="416"/>
      <c r="E209" s="416"/>
      <c r="F209" s="416"/>
    </row>
    <row r="210" spans="1:6" x14ac:dyDescent="0.2">
      <c r="A210" s="416"/>
      <c r="B210" s="416"/>
      <c r="C210" s="416"/>
      <c r="D210" s="416"/>
      <c r="E210" s="416"/>
      <c r="F210" s="416"/>
    </row>
    <row r="211" spans="1:6" x14ac:dyDescent="0.2">
      <c r="A211" s="416"/>
      <c r="B211" s="416"/>
      <c r="C211" s="416"/>
      <c r="D211" s="416"/>
      <c r="E211" s="416"/>
      <c r="F211" s="416"/>
    </row>
    <row r="212" spans="1:6" x14ac:dyDescent="0.2">
      <c r="A212" s="416"/>
      <c r="B212" s="416"/>
      <c r="C212" s="416"/>
      <c r="D212" s="416"/>
      <c r="E212" s="416"/>
      <c r="F212" s="416"/>
    </row>
    <row r="213" spans="1:6" x14ac:dyDescent="0.2">
      <c r="A213" s="416"/>
      <c r="B213" s="416"/>
      <c r="C213" s="416"/>
      <c r="D213" s="416"/>
      <c r="E213" s="416"/>
      <c r="F213" s="416"/>
    </row>
    <row r="214" spans="1:6" x14ac:dyDescent="0.2">
      <c r="A214" s="416"/>
      <c r="B214" s="416"/>
      <c r="C214" s="416"/>
      <c r="D214" s="416"/>
      <c r="E214" s="416"/>
      <c r="F214" s="416"/>
    </row>
    <row r="215" spans="1:6" x14ac:dyDescent="0.2">
      <c r="A215" s="416"/>
      <c r="B215" s="416"/>
      <c r="C215" s="416"/>
      <c r="D215" s="416"/>
      <c r="E215" s="416"/>
      <c r="F215" s="416"/>
    </row>
    <row r="216" spans="1:6" x14ac:dyDescent="0.2">
      <c r="A216" s="416"/>
      <c r="B216" s="416"/>
      <c r="C216" s="416"/>
      <c r="D216" s="416"/>
      <c r="E216" s="416"/>
      <c r="F216" s="416"/>
    </row>
    <row r="217" spans="1:6" x14ac:dyDescent="0.2">
      <c r="A217" s="416"/>
      <c r="B217" s="416"/>
      <c r="C217" s="416"/>
      <c r="D217" s="416"/>
      <c r="E217" s="416"/>
      <c r="F217" s="416"/>
    </row>
    <row r="218" spans="1:6" x14ac:dyDescent="0.2">
      <c r="A218" s="416"/>
      <c r="B218" s="416"/>
      <c r="C218" s="416"/>
      <c r="D218" s="416"/>
      <c r="E218" s="416"/>
      <c r="F218" s="416"/>
    </row>
    <row r="219" spans="1:6" x14ac:dyDescent="0.2">
      <c r="A219" s="416"/>
      <c r="B219" s="416"/>
      <c r="C219" s="416"/>
      <c r="D219" s="416"/>
      <c r="E219" s="416"/>
      <c r="F219" s="416"/>
    </row>
    <row r="220" spans="1:6" x14ac:dyDescent="0.2">
      <c r="A220" s="416"/>
      <c r="B220" s="416"/>
      <c r="C220" s="416"/>
      <c r="D220" s="416"/>
      <c r="E220" s="416"/>
      <c r="F220" s="416"/>
    </row>
    <row r="221" spans="1:6" x14ac:dyDescent="0.2">
      <c r="A221" s="416"/>
      <c r="B221" s="416"/>
      <c r="C221" s="416"/>
      <c r="D221" s="416"/>
      <c r="E221" s="416"/>
      <c r="F221" s="416"/>
    </row>
    <row r="222" spans="1:6" x14ac:dyDescent="0.2">
      <c r="A222" s="416"/>
      <c r="B222" s="416"/>
      <c r="C222" s="416"/>
      <c r="D222" s="416"/>
      <c r="E222" s="416"/>
      <c r="F222" s="416"/>
    </row>
    <row r="223" spans="1:6" x14ac:dyDescent="0.2">
      <c r="A223" s="416"/>
      <c r="B223" s="416"/>
      <c r="C223" s="416"/>
      <c r="D223" s="416"/>
      <c r="E223" s="416"/>
      <c r="F223" s="416"/>
    </row>
    <row r="224" spans="1:6" x14ac:dyDescent="0.2">
      <c r="A224" s="416"/>
      <c r="B224" s="416"/>
      <c r="C224" s="416"/>
      <c r="D224" s="416"/>
      <c r="E224" s="416"/>
      <c r="F224" s="416"/>
    </row>
    <row r="225" spans="1:6" x14ac:dyDescent="0.2">
      <c r="A225" s="416"/>
      <c r="B225" s="416"/>
      <c r="C225" s="416"/>
      <c r="D225" s="416"/>
      <c r="E225" s="416"/>
      <c r="F225" s="416"/>
    </row>
    <row r="226" spans="1:6" x14ac:dyDescent="0.2">
      <c r="A226" s="416"/>
      <c r="B226" s="416"/>
      <c r="C226" s="416"/>
      <c r="D226" s="416"/>
      <c r="E226" s="416"/>
      <c r="F226" s="416"/>
    </row>
    <row r="227" spans="1:6" x14ac:dyDescent="0.2">
      <c r="A227" s="416"/>
      <c r="B227" s="416"/>
      <c r="C227" s="416"/>
      <c r="D227" s="416"/>
      <c r="E227" s="416"/>
      <c r="F227" s="416"/>
    </row>
    <row r="228" spans="1:6" x14ac:dyDescent="0.2">
      <c r="A228" s="416"/>
      <c r="B228" s="416"/>
      <c r="C228" s="416"/>
      <c r="D228" s="416"/>
      <c r="E228" s="416"/>
      <c r="F228" s="416"/>
    </row>
    <row r="229" spans="1:6" x14ac:dyDescent="0.2">
      <c r="A229" s="416"/>
      <c r="B229" s="416"/>
      <c r="C229" s="416"/>
      <c r="D229" s="416"/>
      <c r="E229" s="416"/>
      <c r="F229" s="416"/>
    </row>
    <row r="230" spans="1:6" x14ac:dyDescent="0.2">
      <c r="A230" s="416"/>
      <c r="B230" s="416"/>
      <c r="C230" s="416"/>
      <c r="D230" s="416"/>
      <c r="E230" s="416"/>
      <c r="F230" s="416"/>
    </row>
    <row r="231" spans="1:6" x14ac:dyDescent="0.2">
      <c r="A231" s="416"/>
      <c r="B231" s="416"/>
      <c r="C231" s="416"/>
      <c r="D231" s="416"/>
      <c r="E231" s="416"/>
      <c r="F231" s="416"/>
    </row>
    <row r="232" spans="1:6" x14ac:dyDescent="0.2">
      <c r="A232" s="416"/>
      <c r="B232" s="416"/>
      <c r="C232" s="416"/>
      <c r="D232" s="416"/>
      <c r="E232" s="416"/>
      <c r="F232" s="416"/>
    </row>
    <row r="233" spans="1:6" x14ac:dyDescent="0.2">
      <c r="A233" s="416"/>
      <c r="B233" s="416"/>
      <c r="C233" s="416"/>
      <c r="D233" s="416"/>
      <c r="E233" s="416"/>
      <c r="F233" s="416"/>
    </row>
    <row r="234" spans="1:6" x14ac:dyDescent="0.2">
      <c r="A234" s="416"/>
      <c r="B234" s="416"/>
      <c r="C234" s="416"/>
      <c r="D234" s="416"/>
      <c r="E234" s="416"/>
      <c r="F234" s="416"/>
    </row>
    <row r="235" spans="1:6" x14ac:dyDescent="0.2">
      <c r="A235" s="416"/>
      <c r="B235" s="416"/>
      <c r="C235" s="416"/>
      <c r="D235" s="416"/>
      <c r="E235" s="416"/>
      <c r="F235" s="416"/>
    </row>
    <row r="236" spans="1:6" x14ac:dyDescent="0.2">
      <c r="A236" s="416"/>
      <c r="B236" s="416"/>
      <c r="C236" s="416"/>
      <c r="D236" s="416"/>
      <c r="E236" s="416"/>
      <c r="F236" s="416"/>
    </row>
    <row r="237" spans="1:6" x14ac:dyDescent="0.2">
      <c r="A237" s="416"/>
      <c r="B237" s="416"/>
      <c r="C237" s="416"/>
      <c r="D237" s="416"/>
      <c r="E237" s="416"/>
      <c r="F237" s="416"/>
    </row>
    <row r="238" spans="1:6" x14ac:dyDescent="0.2">
      <c r="A238" s="416"/>
      <c r="B238" s="416"/>
      <c r="C238" s="416"/>
      <c r="D238" s="416"/>
      <c r="E238" s="416"/>
      <c r="F238" s="416"/>
    </row>
    <row r="239" spans="1:6" x14ac:dyDescent="0.2">
      <c r="A239" s="416"/>
      <c r="B239" s="416"/>
      <c r="C239" s="416"/>
      <c r="D239" s="416"/>
      <c r="E239" s="416"/>
      <c r="F239" s="416"/>
    </row>
    <row r="240" spans="1:6" x14ac:dyDescent="0.2">
      <c r="A240" s="416"/>
      <c r="B240" s="416"/>
      <c r="C240" s="416"/>
      <c r="D240" s="416"/>
      <c r="E240" s="416"/>
      <c r="F240" s="416"/>
    </row>
    <row r="241" spans="1:6" x14ac:dyDescent="0.2">
      <c r="A241" s="416"/>
      <c r="B241" s="416"/>
      <c r="C241" s="416"/>
      <c r="D241" s="416"/>
      <c r="E241" s="416"/>
      <c r="F241" s="416"/>
    </row>
    <row r="242" spans="1:6" x14ac:dyDescent="0.2">
      <c r="A242" s="416"/>
      <c r="B242" s="416"/>
      <c r="C242" s="416"/>
      <c r="D242" s="416"/>
      <c r="E242" s="416"/>
      <c r="F242" s="416"/>
    </row>
    <row r="243" spans="1:6" x14ac:dyDescent="0.2">
      <c r="A243" s="416"/>
      <c r="B243" s="416"/>
      <c r="C243" s="416"/>
      <c r="D243" s="416"/>
      <c r="E243" s="416"/>
      <c r="F243" s="416"/>
    </row>
    <row r="244" spans="1:6" x14ac:dyDescent="0.2">
      <c r="A244" s="416"/>
      <c r="B244" s="416"/>
      <c r="C244" s="416"/>
      <c r="D244" s="416"/>
      <c r="E244" s="416"/>
      <c r="F244" s="416"/>
    </row>
    <row r="245" spans="1:6" x14ac:dyDescent="0.2">
      <c r="A245" s="416"/>
      <c r="B245" s="416"/>
      <c r="C245" s="416"/>
      <c r="D245" s="416"/>
      <c r="E245" s="416"/>
      <c r="F245" s="416"/>
    </row>
    <row r="246" spans="1:6" x14ac:dyDescent="0.2">
      <c r="A246" s="416"/>
      <c r="B246" s="416"/>
      <c r="C246" s="416"/>
      <c r="D246" s="416"/>
      <c r="E246" s="416"/>
      <c r="F246" s="416"/>
    </row>
    <row r="247" spans="1:6" x14ac:dyDescent="0.2">
      <c r="A247" s="416"/>
      <c r="B247" s="416"/>
      <c r="C247" s="416"/>
      <c r="D247" s="416"/>
      <c r="E247" s="416"/>
      <c r="F247" s="416"/>
    </row>
    <row r="248" spans="1:6" x14ac:dyDescent="0.2">
      <c r="A248" s="416"/>
      <c r="B248" s="416"/>
      <c r="C248" s="416"/>
      <c r="D248" s="416"/>
      <c r="E248" s="416"/>
      <c r="F248" s="416"/>
    </row>
    <row r="249" spans="1:6" x14ac:dyDescent="0.2">
      <c r="A249" s="416"/>
      <c r="B249" s="416"/>
      <c r="C249" s="416"/>
      <c r="D249" s="416"/>
      <c r="E249" s="416"/>
      <c r="F249" s="416"/>
    </row>
    <row r="250" spans="1:6" x14ac:dyDescent="0.2">
      <c r="A250" s="416"/>
      <c r="B250" s="416"/>
      <c r="C250" s="416"/>
      <c r="D250" s="416"/>
      <c r="E250" s="416"/>
      <c r="F250" s="416"/>
    </row>
    <row r="251" spans="1:6" x14ac:dyDescent="0.2">
      <c r="A251" s="416"/>
      <c r="B251" s="416"/>
      <c r="C251" s="416"/>
      <c r="D251" s="416"/>
      <c r="E251" s="416"/>
      <c r="F251" s="416"/>
    </row>
    <row r="252" spans="1:6" x14ac:dyDescent="0.2">
      <c r="A252" s="416"/>
      <c r="B252" s="416"/>
      <c r="C252" s="416"/>
      <c r="D252" s="416"/>
      <c r="E252" s="416"/>
      <c r="F252" s="416"/>
    </row>
    <row r="253" spans="1:6" x14ac:dyDescent="0.2">
      <c r="A253" s="416"/>
      <c r="B253" s="416"/>
      <c r="C253" s="416"/>
      <c r="D253" s="416"/>
      <c r="E253" s="416"/>
      <c r="F253" s="416"/>
    </row>
    <row r="254" spans="1:6" x14ac:dyDescent="0.2">
      <c r="A254" s="416"/>
      <c r="B254" s="416"/>
      <c r="C254" s="416"/>
      <c r="D254" s="416"/>
      <c r="E254" s="416"/>
      <c r="F254" s="416"/>
    </row>
    <row r="255" spans="1:6" x14ac:dyDescent="0.2">
      <c r="A255" s="416"/>
      <c r="B255" s="416"/>
      <c r="C255" s="416"/>
      <c r="D255" s="416"/>
      <c r="E255" s="416"/>
      <c r="F255" s="416"/>
    </row>
    <row r="256" spans="1:6" x14ac:dyDescent="0.2">
      <c r="A256" s="416"/>
      <c r="B256" s="416"/>
      <c r="C256" s="416"/>
      <c r="D256" s="416"/>
      <c r="E256" s="416"/>
      <c r="F256" s="416"/>
    </row>
    <row r="257" spans="1:6" x14ac:dyDescent="0.2">
      <c r="A257" s="416"/>
      <c r="B257" s="416"/>
      <c r="C257" s="416"/>
      <c r="D257" s="416"/>
      <c r="E257" s="416"/>
      <c r="F257" s="416"/>
    </row>
    <row r="258" spans="1:6" x14ac:dyDescent="0.2">
      <c r="A258" s="416"/>
      <c r="B258" s="416"/>
      <c r="C258" s="416"/>
      <c r="D258" s="416"/>
      <c r="E258" s="416"/>
      <c r="F258" s="416"/>
    </row>
    <row r="259" spans="1:6" x14ac:dyDescent="0.2">
      <c r="A259" s="416"/>
      <c r="B259" s="416"/>
      <c r="C259" s="416"/>
      <c r="D259" s="416"/>
      <c r="E259" s="416"/>
      <c r="F259" s="416"/>
    </row>
    <row r="260" spans="1:6" x14ac:dyDescent="0.2">
      <c r="A260" s="416"/>
      <c r="B260" s="416"/>
      <c r="C260" s="416"/>
      <c r="D260" s="416"/>
      <c r="E260" s="416"/>
      <c r="F260" s="416"/>
    </row>
    <row r="261" spans="1:6" x14ac:dyDescent="0.2">
      <c r="A261" s="416"/>
      <c r="B261" s="416"/>
      <c r="C261" s="416"/>
      <c r="D261" s="416"/>
      <c r="E261" s="416"/>
      <c r="F261" s="416"/>
    </row>
    <row r="262" spans="1:6" x14ac:dyDescent="0.2">
      <c r="A262" s="416"/>
      <c r="B262" s="416"/>
      <c r="C262" s="416"/>
      <c r="D262" s="416"/>
      <c r="E262" s="416"/>
      <c r="F262" s="416"/>
    </row>
    <row r="263" spans="1:6" x14ac:dyDescent="0.2">
      <c r="A263" s="416"/>
      <c r="B263" s="416"/>
      <c r="C263" s="416"/>
      <c r="D263" s="416"/>
      <c r="E263" s="416"/>
      <c r="F263" s="416"/>
    </row>
    <row r="264" spans="1:6" x14ac:dyDescent="0.2">
      <c r="A264" s="416"/>
      <c r="B264" s="416"/>
      <c r="C264" s="416"/>
      <c r="D264" s="416"/>
      <c r="E264" s="416"/>
      <c r="F264" s="416"/>
    </row>
    <row r="265" spans="1:6" x14ac:dyDescent="0.2">
      <c r="A265" s="416"/>
      <c r="B265" s="416"/>
      <c r="C265" s="416"/>
      <c r="D265" s="416"/>
      <c r="E265" s="416"/>
      <c r="F265" s="416"/>
    </row>
    <row r="266" spans="1:6" x14ac:dyDescent="0.2">
      <c r="A266" s="416"/>
      <c r="B266" s="416"/>
      <c r="C266" s="416"/>
      <c r="D266" s="416"/>
      <c r="E266" s="416"/>
      <c r="F266" s="416"/>
    </row>
    <row r="267" spans="1:6" x14ac:dyDescent="0.2">
      <c r="A267" s="416"/>
      <c r="B267" s="416"/>
      <c r="C267" s="416"/>
      <c r="D267" s="416"/>
      <c r="E267" s="416"/>
      <c r="F267" s="416"/>
    </row>
    <row r="268" spans="1:6" x14ac:dyDescent="0.2">
      <c r="A268" s="416"/>
      <c r="B268" s="416"/>
      <c r="C268" s="416"/>
      <c r="D268" s="416"/>
      <c r="E268" s="416"/>
      <c r="F268" s="416"/>
    </row>
    <row r="269" spans="1:6" x14ac:dyDescent="0.2">
      <c r="A269" s="416"/>
      <c r="B269" s="416"/>
      <c r="C269" s="416"/>
      <c r="D269" s="416"/>
      <c r="E269" s="416"/>
      <c r="F269" s="416"/>
    </row>
    <row r="270" spans="1:6" x14ac:dyDescent="0.2">
      <c r="A270" s="416"/>
      <c r="B270" s="416"/>
      <c r="C270" s="416"/>
      <c r="D270" s="416"/>
      <c r="E270" s="416"/>
      <c r="F270" s="416"/>
    </row>
    <row r="271" spans="1:6" x14ac:dyDescent="0.2">
      <c r="A271" s="416"/>
      <c r="B271" s="416"/>
      <c r="C271" s="416"/>
      <c r="D271" s="416"/>
      <c r="E271" s="416"/>
      <c r="F271" s="416"/>
    </row>
    <row r="272" spans="1:6" x14ac:dyDescent="0.2">
      <c r="A272" s="416"/>
      <c r="B272" s="416"/>
      <c r="C272" s="416"/>
      <c r="D272" s="416"/>
      <c r="E272" s="416"/>
      <c r="F272" s="416"/>
    </row>
    <row r="273" spans="1:6" x14ac:dyDescent="0.2">
      <c r="A273" s="416"/>
      <c r="B273" s="416"/>
      <c r="C273" s="416"/>
      <c r="D273" s="416"/>
      <c r="E273" s="416"/>
      <c r="F273" s="416"/>
    </row>
    <row r="274" spans="1:6" x14ac:dyDescent="0.2">
      <c r="A274" s="416"/>
      <c r="B274" s="416"/>
      <c r="C274" s="416"/>
      <c r="D274" s="416"/>
      <c r="E274" s="416"/>
      <c r="F274" s="416"/>
    </row>
    <row r="275" spans="1:6" x14ac:dyDescent="0.2">
      <c r="A275" s="416"/>
      <c r="B275" s="416"/>
      <c r="C275" s="416"/>
      <c r="D275" s="416"/>
      <c r="E275" s="416"/>
      <c r="F275" s="416"/>
    </row>
    <row r="276" spans="1:6" x14ac:dyDescent="0.2">
      <c r="A276" s="416"/>
      <c r="B276" s="416"/>
      <c r="C276" s="416"/>
      <c r="D276" s="416"/>
      <c r="E276" s="416"/>
      <c r="F276" s="416"/>
    </row>
    <row r="277" spans="1:6" x14ac:dyDescent="0.2">
      <c r="A277" s="416"/>
      <c r="B277" s="416"/>
      <c r="C277" s="416"/>
      <c r="D277" s="416"/>
      <c r="E277" s="416"/>
      <c r="F277" s="416"/>
    </row>
    <row r="278" spans="1:6" x14ac:dyDescent="0.2">
      <c r="A278" s="416"/>
      <c r="B278" s="416"/>
      <c r="C278" s="416"/>
      <c r="D278" s="416"/>
      <c r="E278" s="416"/>
      <c r="F278" s="416"/>
    </row>
    <row r="279" spans="1:6" x14ac:dyDescent="0.2">
      <c r="A279" s="416"/>
      <c r="B279" s="416"/>
      <c r="C279" s="416"/>
      <c r="D279" s="416"/>
      <c r="E279" s="416"/>
      <c r="F279" s="416"/>
    </row>
    <row r="280" spans="1:6" x14ac:dyDescent="0.2">
      <c r="A280" s="416"/>
      <c r="B280" s="416"/>
      <c r="C280" s="416"/>
      <c r="D280" s="416"/>
      <c r="E280" s="416"/>
      <c r="F280" s="416"/>
    </row>
    <row r="281" spans="1:6" x14ac:dyDescent="0.2">
      <c r="A281" s="416"/>
      <c r="B281" s="416"/>
      <c r="C281" s="416"/>
      <c r="D281" s="416"/>
      <c r="E281" s="416"/>
      <c r="F281" s="416"/>
    </row>
    <row r="282" spans="1:6" x14ac:dyDescent="0.2">
      <c r="A282" s="416"/>
      <c r="B282" s="416"/>
      <c r="C282" s="416"/>
      <c r="D282" s="416"/>
      <c r="E282" s="416"/>
      <c r="F282" s="416"/>
    </row>
    <row r="283" spans="1:6" x14ac:dyDescent="0.2">
      <c r="A283" s="416"/>
      <c r="B283" s="416"/>
      <c r="C283" s="416"/>
      <c r="D283" s="416"/>
      <c r="E283" s="416"/>
      <c r="F283" s="416"/>
    </row>
    <row r="284" spans="1:6" x14ac:dyDescent="0.2">
      <c r="A284" s="416"/>
      <c r="B284" s="416"/>
      <c r="C284" s="416"/>
      <c r="D284" s="416"/>
      <c r="E284" s="416"/>
      <c r="F284" s="416"/>
    </row>
    <row r="285" spans="1:6" x14ac:dyDescent="0.2">
      <c r="A285" s="416"/>
      <c r="B285" s="416"/>
      <c r="C285" s="416"/>
      <c r="D285" s="416"/>
      <c r="E285" s="416"/>
      <c r="F285" s="416"/>
    </row>
    <row r="286" spans="1:6" x14ac:dyDescent="0.2">
      <c r="A286" s="416"/>
      <c r="B286" s="416"/>
      <c r="C286" s="416"/>
      <c r="D286" s="416"/>
      <c r="E286" s="416"/>
      <c r="F286" s="416"/>
    </row>
    <row r="287" spans="1:6" x14ac:dyDescent="0.2">
      <c r="A287" s="416"/>
      <c r="B287" s="416"/>
      <c r="C287" s="416"/>
      <c r="D287" s="416"/>
      <c r="E287" s="416"/>
      <c r="F287" s="416"/>
    </row>
    <row r="288" spans="1:6" x14ac:dyDescent="0.2">
      <c r="A288" s="416"/>
      <c r="B288" s="416"/>
      <c r="C288" s="416"/>
      <c r="D288" s="416"/>
      <c r="E288" s="416"/>
      <c r="F288" s="416"/>
    </row>
    <row r="289" spans="1:6" x14ac:dyDescent="0.2">
      <c r="A289" s="416"/>
      <c r="B289" s="416"/>
      <c r="C289" s="416"/>
      <c r="D289" s="416"/>
      <c r="E289" s="416"/>
      <c r="F289" s="416"/>
    </row>
  </sheetData>
  <hyperlinks>
    <hyperlink ref="B24" r:id="rId1" xr:uid="{F9940652-E406-4728-A0DC-4FC1758F4EDD}"/>
    <hyperlink ref="B9" r:id="rId2" xr:uid="{FA74621D-CE86-4870-AA57-B48B18744E4B}"/>
    <hyperlink ref="B12" r:id="rId3" xr:uid="{181BBFA4-999E-4AB0-80C7-764C228B9FD3}"/>
    <hyperlink ref="B15" r:id="rId4" xr:uid="{248B0A22-23B5-4287-B46D-2FA49FC36AA5}"/>
    <hyperlink ref="B18" r:id="rId5" xr:uid="{7D60C030-8807-4AF6-BF13-C279A4DD88F8}"/>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6" max="16383" man="1"/>
  </rowBreaks>
  <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46FA-E0EB-4C9F-A5A6-EF4D5D8210CD}">
  <sheetPr codeName="Tabelle3"/>
  <dimension ref="A1:B20"/>
  <sheetViews>
    <sheetView zoomScaleNormal="100" zoomScaleSheetLayoutView="100" workbookViewId="0">
      <selection sqref="A1:B1"/>
    </sheetView>
  </sheetViews>
  <sheetFormatPr baseColWidth="10" defaultColWidth="12.5703125" defaultRowHeight="12" x14ac:dyDescent="0.2"/>
  <cols>
    <col min="1" max="1" width="2.28515625" style="432" customWidth="1"/>
    <col min="2" max="2" width="87.42578125" style="432" customWidth="1"/>
    <col min="3" max="6" width="117.42578125" style="432" customWidth="1"/>
    <col min="7" max="16384" width="12.5703125" style="432"/>
  </cols>
  <sheetData>
    <row r="1" spans="1:2" s="431" customFormat="1" ht="36.75" customHeight="1" x14ac:dyDescent="0.2">
      <c r="A1" s="430" t="s">
        <v>38</v>
      </c>
      <c r="B1" s="430"/>
    </row>
    <row r="2" spans="1:2" ht="19.5" customHeight="1" x14ac:dyDescent="0.2">
      <c r="B2" s="433" t="s">
        <v>420</v>
      </c>
    </row>
    <row r="3" spans="1:2" ht="15" x14ac:dyDescent="0.25">
      <c r="B3" s="434" t="s">
        <v>77</v>
      </c>
    </row>
    <row r="5" spans="1:2" ht="29.25" customHeight="1" x14ac:dyDescent="0.2">
      <c r="B5" s="435" t="s">
        <v>421</v>
      </c>
    </row>
    <row r="6" spans="1:2" ht="9.9499999999999993" customHeight="1" x14ac:dyDescent="0.2">
      <c r="B6" s="435"/>
    </row>
    <row r="7" spans="1:2" ht="73.5" customHeight="1" x14ac:dyDescent="0.2">
      <c r="B7" s="435" t="s">
        <v>422</v>
      </c>
    </row>
    <row r="8" spans="1:2" ht="9.9499999999999993" customHeight="1" x14ac:dyDescent="0.2">
      <c r="B8" s="435"/>
    </row>
    <row r="9" spans="1:2" ht="50.25" customHeight="1" x14ac:dyDescent="0.2">
      <c r="B9" s="435" t="s">
        <v>423</v>
      </c>
    </row>
    <row r="10" spans="1:2" ht="9.9499999999999993" customHeight="1" x14ac:dyDescent="0.2">
      <c r="B10" s="435"/>
    </row>
    <row r="11" spans="1:2" ht="79.5" customHeight="1" x14ac:dyDescent="0.2">
      <c r="B11" s="435" t="s">
        <v>424</v>
      </c>
    </row>
    <row r="12" spans="1:2" ht="9.9499999999999993" customHeight="1" x14ac:dyDescent="0.2">
      <c r="B12" s="435"/>
    </row>
    <row r="13" spans="1:2" ht="48.75" customHeight="1" x14ac:dyDescent="0.2">
      <c r="B13" s="435" t="s">
        <v>425</v>
      </c>
    </row>
    <row r="14" spans="1:2" ht="9.9499999999999993" customHeight="1" x14ac:dyDescent="0.2">
      <c r="B14" s="435"/>
    </row>
    <row r="15" spans="1:2" ht="33" customHeight="1" x14ac:dyDescent="0.2">
      <c r="B15" s="435" t="s">
        <v>426</v>
      </c>
    </row>
    <row r="16" spans="1:2" ht="9.9499999999999993" customHeight="1" x14ac:dyDescent="0.2">
      <c r="B16" s="435"/>
    </row>
    <row r="17" spans="2:2" ht="108" x14ac:dyDescent="0.2">
      <c r="B17" s="435" t="s">
        <v>427</v>
      </c>
    </row>
    <row r="18" spans="2:2" ht="9.9499999999999993" customHeight="1" x14ac:dyDescent="0.2">
      <c r="B18" s="435"/>
    </row>
    <row r="19" spans="2:2" ht="13.5" customHeight="1" x14ac:dyDescent="0.2">
      <c r="B19" s="436" t="s">
        <v>428</v>
      </c>
    </row>
    <row r="20" spans="2:2" ht="40.5" customHeight="1" x14ac:dyDescent="0.2">
      <c r="B20" s="437" t="s">
        <v>429</v>
      </c>
    </row>
  </sheetData>
  <mergeCells count="1">
    <mergeCell ref="A1:B1"/>
  </mergeCells>
  <hyperlinks>
    <hyperlink ref="B20" r:id="rId1" xr:uid="{FBE463B8-2BA2-4927-86BC-617A36B87841}"/>
  </hyperlinks>
  <pageMargins left="0.7" right="0.7" top="0.78740157499999996" bottom="0.78740157499999996"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97BB6-3F97-496A-BBD3-E79F0D4A7272}">
  <sheetPr codeName="Tabelle6">
    <pageSetUpPr fitToPage="1"/>
  </sheetPr>
  <dimension ref="A1:F289"/>
  <sheetViews>
    <sheetView showGridLines="0" zoomScaleNormal="100" workbookViewId="0">
      <selection sqref="A1:B1"/>
    </sheetView>
  </sheetViews>
  <sheetFormatPr baseColWidth="10" defaultColWidth="12.5703125" defaultRowHeight="12.75" x14ac:dyDescent="0.2"/>
  <cols>
    <col min="1" max="1" width="2.140625" style="439" customWidth="1"/>
    <col min="2" max="2" width="87.42578125" style="439" customWidth="1"/>
    <col min="3" max="6" width="12.5703125" style="439"/>
    <col min="7" max="7" width="4.7109375" style="439" customWidth="1"/>
    <col min="8" max="16384" width="12.5703125" style="439"/>
  </cols>
  <sheetData>
    <row r="1" spans="1:2" ht="39.75" customHeight="1" x14ac:dyDescent="0.2">
      <c r="A1" s="438" t="s">
        <v>38</v>
      </c>
      <c r="B1" s="438"/>
    </row>
    <row r="2" spans="1:2" ht="25.5" customHeight="1" x14ac:dyDescent="0.2">
      <c r="B2" s="440" t="s">
        <v>420</v>
      </c>
    </row>
    <row r="3" spans="1:2" ht="24.95" customHeight="1" x14ac:dyDescent="0.2">
      <c r="A3" s="441"/>
      <c r="B3" s="442" t="s">
        <v>79</v>
      </c>
    </row>
    <row r="4" spans="1:2" s="432" customFormat="1" ht="12" x14ac:dyDescent="0.2"/>
    <row r="5" spans="1:2" s="432" customFormat="1" ht="139.5" customHeight="1" x14ac:dyDescent="0.2">
      <c r="B5" s="435" t="s">
        <v>430</v>
      </c>
    </row>
    <row r="6" spans="1:2" s="432" customFormat="1" ht="9.9499999999999993" customHeight="1" x14ac:dyDescent="0.2">
      <c r="B6" s="435"/>
    </row>
    <row r="7" spans="1:2" s="432" customFormat="1" ht="222.75" customHeight="1" x14ac:dyDescent="0.2">
      <c r="B7" s="435" t="s">
        <v>431</v>
      </c>
    </row>
    <row r="8" spans="1:2" s="432" customFormat="1" ht="9.9499999999999993" customHeight="1" x14ac:dyDescent="0.2">
      <c r="B8" s="435"/>
    </row>
    <row r="9" spans="1:2" s="432" customFormat="1" ht="61.5" customHeight="1" x14ac:dyDescent="0.2">
      <c r="B9" s="443" t="s">
        <v>432</v>
      </c>
    </row>
    <row r="10" spans="1:2" s="432" customFormat="1" ht="9.9499999999999993" customHeight="1" x14ac:dyDescent="0.2">
      <c r="B10" s="435"/>
    </row>
    <row r="11" spans="1:2" s="432" customFormat="1" ht="152.25" customHeight="1" x14ac:dyDescent="0.2">
      <c r="B11" s="435" t="s">
        <v>433</v>
      </c>
    </row>
    <row r="12" spans="1:2" s="432" customFormat="1" ht="9.9499999999999993" customHeight="1" x14ac:dyDescent="0.2">
      <c r="B12" s="435"/>
    </row>
    <row r="13" spans="1:2" s="432" customFormat="1" ht="96" customHeight="1" x14ac:dyDescent="0.2">
      <c r="B13" s="435" t="s">
        <v>434</v>
      </c>
    </row>
    <row r="14" spans="1:2" s="432" customFormat="1" ht="9.9499999999999993" customHeight="1" x14ac:dyDescent="0.2">
      <c r="B14" s="435"/>
    </row>
    <row r="15" spans="1:2" s="432" customFormat="1" ht="176.25" customHeight="1" x14ac:dyDescent="0.2">
      <c r="B15" s="443" t="s">
        <v>435</v>
      </c>
    </row>
    <row r="16" spans="1:2" s="432" customFormat="1" ht="9.9499999999999993" customHeight="1" x14ac:dyDescent="0.2">
      <c r="B16" s="435"/>
    </row>
    <row r="17" spans="1:6" s="432" customFormat="1" ht="26.25" customHeight="1" x14ac:dyDescent="0.2">
      <c r="B17" s="436" t="s">
        <v>436</v>
      </c>
    </row>
    <row r="18" spans="1:6" s="432" customFormat="1" ht="37.5" customHeight="1" x14ac:dyDescent="0.2">
      <c r="B18" s="444" t="s">
        <v>437</v>
      </c>
    </row>
    <row r="19" spans="1:6" s="432" customFormat="1" ht="12" x14ac:dyDescent="0.2"/>
    <row r="20" spans="1:6" s="432" customFormat="1" ht="12" x14ac:dyDescent="0.2"/>
    <row r="21" spans="1:6" s="432" customFormat="1" ht="12" x14ac:dyDescent="0.2"/>
    <row r="22" spans="1:6" x14ac:dyDescent="0.2">
      <c r="A22" s="441"/>
      <c r="B22" s="441"/>
      <c r="C22" s="441"/>
      <c r="D22" s="441"/>
      <c r="E22" s="441"/>
      <c r="F22" s="441"/>
    </row>
    <row r="23" spans="1:6" x14ac:dyDescent="0.2">
      <c r="A23" s="441"/>
      <c r="B23" s="441"/>
      <c r="C23" s="441"/>
      <c r="D23" s="441"/>
      <c r="E23" s="441"/>
      <c r="F23" s="441"/>
    </row>
    <row r="24" spans="1:6" x14ac:dyDescent="0.2">
      <c r="A24" s="445"/>
      <c r="B24" s="441"/>
      <c r="C24" s="441"/>
      <c r="D24" s="441"/>
      <c r="E24" s="441"/>
      <c r="F24" s="441"/>
    </row>
    <row r="25" spans="1:6" x14ac:dyDescent="0.2">
      <c r="A25" s="446"/>
      <c r="B25" s="441"/>
      <c r="C25" s="441"/>
      <c r="D25" s="441"/>
      <c r="E25" s="441"/>
      <c r="F25" s="441"/>
    </row>
    <row r="26" spans="1:6" x14ac:dyDescent="0.2">
      <c r="A26" s="441"/>
      <c r="B26" s="441"/>
      <c r="C26" s="441"/>
      <c r="D26" s="441"/>
      <c r="E26" s="441"/>
      <c r="F26" s="441"/>
    </row>
    <row r="27" spans="1:6" x14ac:dyDescent="0.2">
      <c r="A27" s="441"/>
      <c r="B27" s="441"/>
      <c r="C27" s="441"/>
      <c r="D27" s="441"/>
      <c r="E27" s="441"/>
      <c r="F27" s="441"/>
    </row>
    <row r="28" spans="1:6" x14ac:dyDescent="0.2">
      <c r="A28" s="441"/>
      <c r="B28" s="44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1"/>
      <c r="B32" s="441"/>
      <c r="C32" s="441"/>
      <c r="D32" s="441"/>
      <c r="E32" s="441"/>
      <c r="F32" s="441"/>
    </row>
    <row r="33" spans="1:6" x14ac:dyDescent="0.2">
      <c r="A33" s="447"/>
      <c r="B33" s="447"/>
      <c r="C33" s="447"/>
      <c r="D33" s="447"/>
      <c r="E33" s="447"/>
      <c r="F33" s="447"/>
    </row>
    <row r="34" spans="1:6" x14ac:dyDescent="0.2">
      <c r="A34" s="441"/>
      <c r="B34" s="441"/>
      <c r="C34" s="441"/>
      <c r="D34" s="441"/>
      <c r="E34" s="441"/>
      <c r="F34" s="441"/>
    </row>
    <row r="35" spans="1:6" x14ac:dyDescent="0.2">
      <c r="A35" s="441"/>
      <c r="B35" s="441"/>
      <c r="C35" s="441"/>
      <c r="D35" s="441"/>
      <c r="E35" s="441"/>
      <c r="F35" s="441"/>
    </row>
    <row r="36" spans="1:6" ht="8.1" customHeight="1" x14ac:dyDescent="0.2">
      <c r="A36" s="441"/>
      <c r="B36" s="441"/>
      <c r="C36" s="441"/>
      <c r="D36" s="441"/>
      <c r="E36" s="441"/>
      <c r="F36" s="441"/>
    </row>
    <row r="37" spans="1:6" ht="13.5" customHeight="1"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1"/>
      <c r="C40" s="441"/>
      <c r="D40" s="441"/>
      <c r="E40" s="441"/>
      <c r="F40" s="441"/>
    </row>
    <row r="41" spans="1:6" x14ac:dyDescent="0.2">
      <c r="A41" s="441"/>
      <c r="B41" s="441"/>
      <c r="C41" s="441"/>
      <c r="D41" s="441"/>
      <c r="E41" s="441"/>
      <c r="F41" s="441"/>
    </row>
    <row r="42" spans="1:6" x14ac:dyDescent="0.2">
      <c r="A42" s="441"/>
      <c r="B42" s="441"/>
      <c r="C42" s="441"/>
      <c r="D42" s="441"/>
      <c r="E42" s="441"/>
      <c r="F42" s="441"/>
    </row>
    <row r="43" spans="1:6" ht="33" customHeight="1" x14ac:dyDescent="0.2">
      <c r="A43" s="441"/>
      <c r="B43" s="441"/>
      <c r="C43" s="441"/>
      <c r="D43" s="441"/>
      <c r="E43" s="441"/>
      <c r="F43" s="441"/>
    </row>
    <row r="44" spans="1:6" ht="16.5" customHeight="1"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sheetData>
  <mergeCells count="1">
    <mergeCell ref="A1:B1"/>
  </mergeCells>
  <hyperlinks>
    <hyperlink ref="B18" r:id="rId1" xr:uid="{DFA8794A-6312-4963-A653-10AFBD2FB675}"/>
  </hyperlinks>
  <pageMargins left="0.70866141732283472" right="0.70866141732283472" top="0.78740157480314965" bottom="0.78740157480314965" header="0.31496062992125984" footer="0.31496062992125984"/>
  <pageSetup paperSize="9" scale="99" fitToHeight="0"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DAD5B-99CC-4B73-96BF-5D6687C316CE}">
  <sheetPr codeName="Tabelle19">
    <pageSetUpPr fitToPage="1"/>
  </sheetPr>
  <dimension ref="A1:F297"/>
  <sheetViews>
    <sheetView showGridLines="0" zoomScaleNormal="100" workbookViewId="0">
      <selection sqref="A1:B1"/>
    </sheetView>
  </sheetViews>
  <sheetFormatPr baseColWidth="10" defaultColWidth="11.42578125" defaultRowHeight="12.75" x14ac:dyDescent="0.2"/>
  <cols>
    <col min="1" max="1" width="2.140625" style="439" customWidth="1"/>
    <col min="2" max="2" width="87.42578125" style="439" customWidth="1"/>
    <col min="3" max="6" width="11.42578125" style="439"/>
    <col min="7" max="7" width="4.5703125" style="439" customWidth="1"/>
    <col min="8" max="16384" width="11.42578125" style="439"/>
  </cols>
  <sheetData>
    <row r="1" spans="1:6" ht="39.75" customHeight="1" x14ac:dyDescent="0.2">
      <c r="A1" s="438" t="s">
        <v>38</v>
      </c>
      <c r="B1" s="438"/>
    </row>
    <row r="2" spans="1:6" ht="25.5" customHeight="1" x14ac:dyDescent="0.2">
      <c r="B2" s="440" t="s">
        <v>438</v>
      </c>
    </row>
    <row r="3" spans="1:6" ht="24.95" customHeight="1" x14ac:dyDescent="0.2">
      <c r="A3" s="441"/>
      <c r="B3" s="448" t="s">
        <v>439</v>
      </c>
    </row>
    <row r="4" spans="1:6" ht="145.9" customHeight="1" x14ac:dyDescent="0.2">
      <c r="A4" s="441"/>
      <c r="B4" s="449" t="s">
        <v>440</v>
      </c>
    </row>
    <row r="5" spans="1:6" ht="12.75" customHeight="1" x14ac:dyDescent="0.2">
      <c r="A5" s="441"/>
      <c r="B5" s="450"/>
    </row>
    <row r="6" spans="1:6" ht="168.75" x14ac:dyDescent="0.2">
      <c r="A6" s="441"/>
      <c r="B6" s="451" t="s">
        <v>441</v>
      </c>
    </row>
    <row r="7" spans="1:6" ht="19.7" customHeight="1" x14ac:dyDescent="0.2">
      <c r="A7" s="441"/>
      <c r="B7" s="452" t="s">
        <v>442</v>
      </c>
    </row>
    <row r="8" spans="1:6" ht="12.75" customHeight="1" x14ac:dyDescent="0.2">
      <c r="A8" s="441"/>
      <c r="B8" s="450"/>
    </row>
    <row r="9" spans="1:6" ht="147" customHeight="1" x14ac:dyDescent="0.2">
      <c r="A9" s="441"/>
      <c r="B9" s="453" t="s">
        <v>443</v>
      </c>
    </row>
    <row r="10" spans="1:6" s="456" customFormat="1" ht="19.7" customHeight="1" x14ac:dyDescent="0.2">
      <c r="A10" s="454"/>
      <c r="B10" s="455" t="s">
        <v>444</v>
      </c>
      <c r="C10" s="454"/>
      <c r="D10" s="454"/>
      <c r="E10" s="454"/>
      <c r="F10" s="454"/>
    </row>
    <row r="11" spans="1:6" s="456" customFormat="1" x14ac:dyDescent="0.2">
      <c r="A11" s="454"/>
      <c r="B11" s="457"/>
      <c r="C11" s="454"/>
      <c r="D11" s="454"/>
      <c r="E11" s="454"/>
      <c r="F11" s="454"/>
    </row>
    <row r="12" spans="1:6" ht="64.5" customHeight="1" x14ac:dyDescent="0.2">
      <c r="A12" s="441"/>
      <c r="B12" s="451" t="s">
        <v>445</v>
      </c>
      <c r="C12" s="441"/>
      <c r="D12" s="441"/>
      <c r="E12" s="441"/>
      <c r="F12" s="441"/>
    </row>
    <row r="13" spans="1:6" ht="61.5" customHeight="1" x14ac:dyDescent="0.2">
      <c r="A13" s="441"/>
      <c r="B13" s="458" t="s">
        <v>446</v>
      </c>
      <c r="C13" s="441"/>
      <c r="D13" s="441"/>
      <c r="E13" s="441"/>
      <c r="F13" s="441"/>
    </row>
    <row r="14" spans="1:6" ht="99.2" customHeight="1" x14ac:dyDescent="0.2">
      <c r="A14" s="441"/>
      <c r="B14" s="449" t="s">
        <v>447</v>
      </c>
      <c r="C14" s="441"/>
      <c r="D14" s="441"/>
      <c r="E14" s="441"/>
      <c r="F14" s="441"/>
    </row>
    <row r="15" spans="1:6" ht="19.7" customHeight="1" x14ac:dyDescent="0.2">
      <c r="A15" s="441"/>
      <c r="B15" s="455" t="s">
        <v>448</v>
      </c>
      <c r="C15" s="441"/>
      <c r="D15" s="441"/>
      <c r="E15" s="441"/>
      <c r="F15" s="441"/>
    </row>
    <row r="16" spans="1:6" x14ac:dyDescent="0.2">
      <c r="A16" s="441"/>
      <c r="B16" s="451"/>
      <c r="C16" s="441"/>
      <c r="D16" s="441"/>
      <c r="E16" s="441"/>
      <c r="F16" s="441"/>
    </row>
    <row r="17" spans="1:6" x14ac:dyDescent="0.2">
      <c r="A17" s="441"/>
      <c r="C17" s="441"/>
      <c r="D17" s="441"/>
      <c r="E17" s="441"/>
      <c r="F17" s="441"/>
    </row>
    <row r="18" spans="1:6" x14ac:dyDescent="0.2">
      <c r="A18" s="441"/>
      <c r="B18" s="451"/>
      <c r="C18" s="441"/>
      <c r="D18" s="441"/>
      <c r="E18" s="441"/>
      <c r="F18" s="441"/>
    </row>
    <row r="19" spans="1:6" x14ac:dyDescent="0.2">
      <c r="A19" s="441"/>
      <c r="B19" s="449"/>
      <c r="C19" s="441"/>
      <c r="D19" s="441"/>
      <c r="E19" s="441"/>
      <c r="F19" s="441"/>
    </row>
    <row r="20" spans="1:6" x14ac:dyDescent="0.2">
      <c r="A20" s="441"/>
      <c r="B20" s="451"/>
      <c r="C20" s="441"/>
      <c r="D20" s="441"/>
      <c r="E20" s="441"/>
      <c r="F20" s="441"/>
    </row>
    <row r="21" spans="1:6" x14ac:dyDescent="0.2">
      <c r="A21" s="441"/>
      <c r="B21" s="451"/>
      <c r="C21" s="441"/>
      <c r="D21" s="441"/>
      <c r="E21" s="441"/>
      <c r="F21" s="441"/>
    </row>
    <row r="22" spans="1:6" x14ac:dyDescent="0.2">
      <c r="A22" s="441"/>
      <c r="C22" s="441"/>
      <c r="D22" s="441"/>
      <c r="E22" s="441"/>
      <c r="F22" s="441"/>
    </row>
    <row r="23" spans="1:6" x14ac:dyDescent="0.2">
      <c r="A23" s="441"/>
      <c r="B23" s="451"/>
      <c r="C23" s="441"/>
      <c r="D23" s="441"/>
      <c r="E23" s="441"/>
      <c r="F23" s="441"/>
    </row>
    <row r="24" spans="1:6" x14ac:dyDescent="0.2">
      <c r="A24" s="441"/>
      <c r="B24" s="451"/>
      <c r="C24" s="441"/>
      <c r="D24" s="441"/>
      <c r="E24" s="441"/>
      <c r="F24" s="441"/>
    </row>
    <row r="25" spans="1:6" x14ac:dyDescent="0.2">
      <c r="A25" s="441"/>
      <c r="B25" s="441"/>
      <c r="C25" s="441"/>
      <c r="D25" s="441"/>
      <c r="E25" s="441"/>
      <c r="F25" s="441"/>
    </row>
    <row r="26" spans="1:6" x14ac:dyDescent="0.2">
      <c r="A26" s="459"/>
      <c r="B26" s="451"/>
      <c r="C26" s="459"/>
      <c r="D26" s="459"/>
      <c r="E26" s="459"/>
      <c r="F26" s="459"/>
    </row>
    <row r="27" spans="1:6" x14ac:dyDescent="0.2">
      <c r="A27" s="441"/>
      <c r="B27" s="451"/>
      <c r="C27" s="441"/>
      <c r="D27" s="441"/>
      <c r="E27" s="441"/>
      <c r="F27" s="441"/>
    </row>
    <row r="28" spans="1:6" x14ac:dyDescent="0.2">
      <c r="A28" s="441"/>
      <c r="B28" s="45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5"/>
      <c r="B32" s="441"/>
      <c r="C32" s="441"/>
      <c r="D32" s="441"/>
      <c r="E32" s="441"/>
      <c r="F32" s="441"/>
    </row>
    <row r="33" spans="1:6" x14ac:dyDescent="0.2">
      <c r="A33" s="446"/>
      <c r="B33" s="441"/>
      <c r="C33" s="441"/>
      <c r="D33" s="441"/>
      <c r="E33" s="441"/>
      <c r="F33" s="441"/>
    </row>
    <row r="34" spans="1:6" x14ac:dyDescent="0.2">
      <c r="A34" s="441"/>
      <c r="B34" s="441"/>
      <c r="C34" s="441"/>
      <c r="D34" s="441"/>
      <c r="E34" s="441"/>
      <c r="F34" s="441"/>
    </row>
    <row r="35" spans="1:6" x14ac:dyDescent="0.2">
      <c r="A35" s="441"/>
      <c r="B35" s="441"/>
      <c r="C35" s="441"/>
      <c r="D35" s="441"/>
      <c r="E35" s="441"/>
      <c r="F35" s="441"/>
    </row>
    <row r="36" spans="1:6" x14ac:dyDescent="0.2">
      <c r="A36" s="441"/>
      <c r="B36" s="441"/>
      <c r="C36" s="441"/>
      <c r="D36" s="441"/>
      <c r="E36" s="441"/>
      <c r="F36" s="441"/>
    </row>
    <row r="37" spans="1:6"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7"/>
      <c r="C40" s="441"/>
      <c r="D40" s="441"/>
      <c r="E40" s="441"/>
      <c r="F40" s="441"/>
    </row>
    <row r="41" spans="1:6" x14ac:dyDescent="0.2">
      <c r="A41" s="447"/>
      <c r="B41" s="441"/>
      <c r="C41" s="447"/>
      <c r="D41" s="447"/>
      <c r="E41" s="447"/>
      <c r="F41" s="447"/>
    </row>
    <row r="42" spans="1:6" x14ac:dyDescent="0.2">
      <c r="A42" s="441"/>
      <c r="B42" s="441"/>
      <c r="C42" s="441"/>
      <c r="D42" s="441"/>
      <c r="E42" s="441"/>
      <c r="F42" s="441"/>
    </row>
    <row r="43" spans="1:6" x14ac:dyDescent="0.2">
      <c r="A43" s="441"/>
      <c r="B43" s="441"/>
      <c r="C43" s="441"/>
      <c r="D43" s="441"/>
      <c r="E43" s="441"/>
      <c r="F43" s="441"/>
    </row>
    <row r="44" spans="1:6"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row r="290" spans="1:6" x14ac:dyDescent="0.2">
      <c r="A290" s="441"/>
      <c r="B290" s="441"/>
      <c r="C290" s="441"/>
      <c r="D290" s="441"/>
      <c r="E290" s="441"/>
      <c r="F290" s="441"/>
    </row>
    <row r="291" spans="1:6" x14ac:dyDescent="0.2">
      <c r="A291" s="441"/>
      <c r="B291" s="441"/>
      <c r="C291" s="441"/>
      <c r="D291" s="441"/>
      <c r="E291" s="441"/>
      <c r="F291" s="441"/>
    </row>
    <row r="292" spans="1:6" x14ac:dyDescent="0.2">
      <c r="A292" s="441"/>
      <c r="B292" s="441"/>
      <c r="C292" s="441"/>
      <c r="D292" s="441"/>
      <c r="E292" s="441"/>
      <c r="F292" s="441"/>
    </row>
    <row r="293" spans="1:6" x14ac:dyDescent="0.2">
      <c r="A293" s="441"/>
      <c r="B293" s="441"/>
      <c r="C293" s="441"/>
      <c r="D293" s="441"/>
      <c r="E293" s="441"/>
      <c r="F293" s="441"/>
    </row>
    <row r="294" spans="1:6" x14ac:dyDescent="0.2">
      <c r="A294" s="441"/>
      <c r="B294" s="441"/>
      <c r="C294" s="441"/>
      <c r="D294" s="441"/>
      <c r="E294" s="441"/>
      <c r="F294" s="441"/>
    </row>
    <row r="295" spans="1:6" x14ac:dyDescent="0.2">
      <c r="A295" s="441"/>
      <c r="B295" s="441"/>
      <c r="C295" s="441"/>
      <c r="D295" s="441"/>
      <c r="E295" s="441"/>
      <c r="F295" s="441"/>
    </row>
    <row r="296" spans="1:6" x14ac:dyDescent="0.2">
      <c r="A296" s="441"/>
      <c r="B296" s="441"/>
      <c r="C296" s="441"/>
      <c r="D296" s="441"/>
      <c r="E296" s="441"/>
      <c r="F296" s="441"/>
    </row>
    <row r="297" spans="1:6" x14ac:dyDescent="0.2">
      <c r="A297" s="441"/>
      <c r="C297" s="441"/>
      <c r="D297" s="441"/>
      <c r="E297" s="441"/>
      <c r="F297" s="441"/>
    </row>
  </sheetData>
  <mergeCells count="1">
    <mergeCell ref="A1:B1"/>
  </mergeCells>
  <hyperlinks>
    <hyperlink ref="B10" r:id="rId1" xr:uid="{253B0573-DA3C-4210-987E-B837CCD7A2F9}"/>
    <hyperlink ref="B15" r:id="rId2" xr:uid="{5EB84BB3-88A0-4ADD-8F4E-E8497923D897}"/>
    <hyperlink ref="B7" r:id="rId3" xr:uid="{1D3CDC0B-6448-4961-85E9-144059D9A8E6}"/>
  </hyperlinks>
  <pageMargins left="0.70866141732283472" right="0.70866141732283472" top="0.78740157480314965" bottom="0.78740157480314965" header="0.31496062992125984" footer="0.31496062992125984"/>
  <pageSetup paperSize="9" scale="48" fitToHeight="0" orientation="portrait" r:id="rId4"/>
  <rowBreaks count="1" manualBreakCount="1">
    <brk id="10" max="1" man="1"/>
  </rowBreaks>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660B3-E49C-4011-98CE-EBB982EFA5A0}">
  <sheetPr codeName="Tabelle26"/>
  <dimension ref="A1:B285"/>
  <sheetViews>
    <sheetView showGridLines="0" zoomScaleNormal="100" workbookViewId="0"/>
  </sheetViews>
  <sheetFormatPr baseColWidth="10" defaultColWidth="11.42578125" defaultRowHeight="14.25" x14ac:dyDescent="0.2"/>
  <cols>
    <col min="1" max="1" width="2.140625" style="462" customWidth="1"/>
    <col min="2" max="2" width="87.42578125" style="462" customWidth="1"/>
    <col min="3" max="3" width="4.85546875" style="462" customWidth="1"/>
    <col min="4" max="16384" width="11.42578125" style="462"/>
  </cols>
  <sheetData>
    <row r="1" spans="1:2" ht="39.75" customHeight="1" x14ac:dyDescent="0.2">
      <c r="A1" s="460"/>
      <c r="B1" s="461" t="s">
        <v>38</v>
      </c>
    </row>
    <row r="2" spans="1:2" ht="14.25" customHeight="1" x14ac:dyDescent="0.2">
      <c r="B2" s="463" t="s">
        <v>449</v>
      </c>
    </row>
    <row r="3" spans="1:2" ht="6" customHeight="1" x14ac:dyDescent="0.2">
      <c r="B3" s="463"/>
    </row>
    <row r="4" spans="1:2" ht="37.5" customHeight="1" x14ac:dyDescent="0.2">
      <c r="A4" s="464"/>
      <c r="B4" s="465" t="s">
        <v>450</v>
      </c>
    </row>
    <row r="5" spans="1:2" ht="64.5" customHeight="1" x14ac:dyDescent="0.2">
      <c r="A5" s="464"/>
      <c r="B5" s="466" t="s">
        <v>451</v>
      </c>
    </row>
    <row r="6" spans="1:2" ht="102" customHeight="1" x14ac:dyDescent="0.2">
      <c r="A6" s="464"/>
      <c r="B6" s="466" t="s">
        <v>452</v>
      </c>
    </row>
    <row r="7" spans="1:2" ht="26.25" customHeight="1" x14ac:dyDescent="0.2">
      <c r="A7" s="464"/>
      <c r="B7" s="467" t="s">
        <v>453</v>
      </c>
    </row>
    <row r="8" spans="1:2" x14ac:dyDescent="0.2">
      <c r="A8" s="464"/>
      <c r="B8" s="468" t="s">
        <v>454</v>
      </c>
    </row>
    <row r="9" spans="1:2" ht="36" customHeight="1" x14ac:dyDescent="0.2">
      <c r="A9" s="469"/>
      <c r="B9" s="464"/>
    </row>
    <row r="10" spans="1:2" ht="101.25" customHeight="1" x14ac:dyDescent="0.2">
      <c r="A10" s="470"/>
      <c r="B10" s="468"/>
    </row>
    <row r="11" spans="1:2" ht="101.25" customHeight="1" x14ac:dyDescent="0.2">
      <c r="A11" s="470"/>
      <c r="B11" s="466" t="s">
        <v>455</v>
      </c>
    </row>
    <row r="12" spans="1:2" ht="87" customHeight="1" x14ac:dyDescent="0.2">
      <c r="A12" s="470"/>
      <c r="B12" s="466" t="s">
        <v>456</v>
      </c>
    </row>
    <row r="13" spans="1:2" ht="9.9499999999999993" customHeight="1" x14ac:dyDescent="0.2">
      <c r="A13" s="470"/>
      <c r="B13" s="466"/>
    </row>
    <row r="14" spans="1:2" ht="38.25" customHeight="1" x14ac:dyDescent="0.2">
      <c r="A14" s="470"/>
      <c r="B14" s="466" t="s">
        <v>457</v>
      </c>
    </row>
    <row r="15" spans="1:2" ht="30.75" customHeight="1" x14ac:dyDescent="0.2">
      <c r="A15" s="470"/>
      <c r="B15" s="466" t="s">
        <v>458</v>
      </c>
    </row>
    <row r="16" spans="1:2" ht="129" customHeight="1" x14ac:dyDescent="0.2">
      <c r="A16" s="470"/>
      <c r="B16" s="466"/>
    </row>
    <row r="17" spans="1:2" ht="75" customHeight="1" x14ac:dyDescent="0.2">
      <c r="A17" s="470"/>
      <c r="B17" s="466" t="s">
        <v>459</v>
      </c>
    </row>
    <row r="18" spans="1:2" ht="9.9499999999999993" customHeight="1" x14ac:dyDescent="0.2">
      <c r="A18" s="464"/>
      <c r="B18" s="464"/>
    </row>
    <row r="19" spans="1:2" ht="106.5" customHeight="1" x14ac:dyDescent="0.2">
      <c r="A19" s="470"/>
      <c r="B19" s="466" t="s">
        <v>460</v>
      </c>
    </row>
    <row r="20" spans="1:2" ht="9.9499999999999993" customHeight="1" x14ac:dyDescent="0.2">
      <c r="A20" s="464"/>
      <c r="B20" s="464"/>
    </row>
    <row r="21" spans="1:2" ht="194.25" customHeight="1" x14ac:dyDescent="0.2">
      <c r="A21" s="470"/>
      <c r="B21" s="466" t="s">
        <v>461</v>
      </c>
    </row>
    <row r="22" spans="1:2" ht="9.9499999999999993" customHeight="1" x14ac:dyDescent="0.2">
      <c r="A22" s="464"/>
      <c r="B22" s="464"/>
    </row>
    <row r="23" spans="1:2" ht="89.25" customHeight="1" x14ac:dyDescent="0.2">
      <c r="A23" s="470"/>
      <c r="B23" s="466" t="s">
        <v>462</v>
      </c>
    </row>
    <row r="24" spans="1:2" ht="103.5" customHeight="1" x14ac:dyDescent="0.2">
      <c r="A24" s="470"/>
      <c r="B24" s="466" t="s">
        <v>463</v>
      </c>
    </row>
    <row r="25" spans="1:2" ht="9.9499999999999993" customHeight="1" x14ac:dyDescent="0.2">
      <c r="A25" s="464"/>
      <c r="B25" s="464"/>
    </row>
    <row r="26" spans="1:2" ht="23.25" customHeight="1" x14ac:dyDescent="0.2">
      <c r="A26" s="470"/>
      <c r="B26" s="466" t="s">
        <v>464</v>
      </c>
    </row>
    <row r="27" spans="1:2" ht="9.9499999999999993" customHeight="1" x14ac:dyDescent="0.2">
      <c r="A27" s="464"/>
      <c r="B27" s="464"/>
    </row>
    <row r="28" spans="1:2" ht="105.75" customHeight="1" x14ac:dyDescent="0.2">
      <c r="A28" s="470"/>
      <c r="B28" s="466" t="s">
        <v>465</v>
      </c>
    </row>
    <row r="29" spans="1:2" ht="23.25" customHeight="1" x14ac:dyDescent="0.2">
      <c r="A29" s="470"/>
      <c r="B29" s="466" t="s">
        <v>466</v>
      </c>
    </row>
    <row r="30" spans="1:2" x14ac:dyDescent="0.2">
      <c r="A30" s="470"/>
      <c r="B30" s="471" t="s">
        <v>467</v>
      </c>
    </row>
    <row r="31" spans="1:2" ht="8.1" customHeight="1" x14ac:dyDescent="0.2">
      <c r="A31" s="464"/>
      <c r="B31" s="464"/>
    </row>
    <row r="32" spans="1:2" ht="13.5" customHeight="1" x14ac:dyDescent="0.2">
      <c r="A32" s="464"/>
      <c r="B32" s="464"/>
    </row>
    <row r="33" spans="1:2" x14ac:dyDescent="0.2">
      <c r="A33" s="464"/>
      <c r="B33" s="464"/>
    </row>
    <row r="34" spans="1:2" x14ac:dyDescent="0.2">
      <c r="A34" s="464"/>
      <c r="B34" s="464"/>
    </row>
    <row r="35" spans="1:2" x14ac:dyDescent="0.2">
      <c r="A35" s="464"/>
      <c r="B35" s="464"/>
    </row>
    <row r="36" spans="1:2" x14ac:dyDescent="0.2">
      <c r="A36" s="464"/>
      <c r="B36" s="464"/>
    </row>
    <row r="37" spans="1:2" x14ac:dyDescent="0.2">
      <c r="A37" s="464"/>
      <c r="B37" s="464"/>
    </row>
    <row r="38" spans="1:2" x14ac:dyDescent="0.2">
      <c r="A38" s="464"/>
      <c r="B38" s="464"/>
    </row>
    <row r="39" spans="1:2" ht="16.5" customHeight="1" x14ac:dyDescent="0.2">
      <c r="A39" s="464"/>
      <c r="B39" s="464"/>
    </row>
    <row r="40" spans="1:2" x14ac:dyDescent="0.2">
      <c r="A40" s="464"/>
      <c r="B40" s="464"/>
    </row>
    <row r="41" spans="1:2" x14ac:dyDescent="0.2">
      <c r="A41" s="464"/>
      <c r="B41" s="464"/>
    </row>
    <row r="42" spans="1:2" x14ac:dyDescent="0.2">
      <c r="A42" s="464"/>
      <c r="B42" s="464"/>
    </row>
    <row r="43" spans="1:2" x14ac:dyDescent="0.2">
      <c r="A43" s="464"/>
      <c r="B43" s="464"/>
    </row>
    <row r="44" spans="1:2" x14ac:dyDescent="0.2">
      <c r="A44" s="464"/>
      <c r="B44" s="464"/>
    </row>
    <row r="45" spans="1:2" x14ac:dyDescent="0.2">
      <c r="A45" s="464"/>
      <c r="B45" s="464"/>
    </row>
    <row r="46" spans="1:2" x14ac:dyDescent="0.2">
      <c r="A46" s="464"/>
      <c r="B46" s="464"/>
    </row>
    <row r="47" spans="1:2" x14ac:dyDescent="0.2">
      <c r="A47" s="464"/>
      <c r="B47" s="464"/>
    </row>
    <row r="48" spans="1:2" x14ac:dyDescent="0.2">
      <c r="A48" s="464"/>
      <c r="B48" s="464"/>
    </row>
    <row r="49" spans="1:2" x14ac:dyDescent="0.2">
      <c r="A49" s="464"/>
      <c r="B49" s="464"/>
    </row>
    <row r="50" spans="1:2" x14ac:dyDescent="0.2">
      <c r="A50" s="464"/>
      <c r="B50" s="464"/>
    </row>
    <row r="51" spans="1:2" x14ac:dyDescent="0.2">
      <c r="A51" s="464"/>
      <c r="B51" s="464"/>
    </row>
    <row r="52" spans="1:2" x14ac:dyDescent="0.2">
      <c r="A52" s="464"/>
      <c r="B52" s="464"/>
    </row>
    <row r="53" spans="1:2" x14ac:dyDescent="0.2">
      <c r="A53" s="464"/>
      <c r="B53" s="464"/>
    </row>
    <row r="54" spans="1:2" x14ac:dyDescent="0.2">
      <c r="A54" s="464"/>
      <c r="B54" s="464"/>
    </row>
    <row r="55" spans="1:2" x14ac:dyDescent="0.2">
      <c r="A55" s="464"/>
      <c r="B55" s="464"/>
    </row>
    <row r="56" spans="1:2" x14ac:dyDescent="0.2">
      <c r="A56" s="464"/>
      <c r="B56" s="464"/>
    </row>
    <row r="57" spans="1:2" x14ac:dyDescent="0.2">
      <c r="A57" s="464"/>
      <c r="B57" s="464"/>
    </row>
    <row r="58" spans="1:2" x14ac:dyDescent="0.2">
      <c r="A58" s="464"/>
      <c r="B58" s="464"/>
    </row>
    <row r="59" spans="1:2" x14ac:dyDescent="0.2">
      <c r="A59" s="464"/>
      <c r="B59" s="464"/>
    </row>
    <row r="60" spans="1:2" x14ac:dyDescent="0.2">
      <c r="A60" s="464"/>
      <c r="B60" s="464"/>
    </row>
    <row r="61" spans="1:2" x14ac:dyDescent="0.2">
      <c r="A61" s="464"/>
      <c r="B61" s="464"/>
    </row>
    <row r="62" spans="1:2" x14ac:dyDescent="0.2">
      <c r="A62" s="464"/>
      <c r="B62" s="464"/>
    </row>
    <row r="63" spans="1:2" x14ac:dyDescent="0.2">
      <c r="A63" s="464"/>
      <c r="B63" s="464"/>
    </row>
    <row r="64" spans="1:2" x14ac:dyDescent="0.2">
      <c r="A64" s="464"/>
      <c r="B64" s="464"/>
    </row>
    <row r="65" spans="1:2" x14ac:dyDescent="0.2">
      <c r="A65" s="464"/>
      <c r="B65" s="464"/>
    </row>
    <row r="66" spans="1:2" x14ac:dyDescent="0.2">
      <c r="A66" s="464"/>
      <c r="B66" s="464"/>
    </row>
    <row r="67" spans="1:2" x14ac:dyDescent="0.2">
      <c r="A67" s="464"/>
      <c r="B67" s="464"/>
    </row>
    <row r="68" spans="1:2" x14ac:dyDescent="0.2">
      <c r="A68" s="464"/>
      <c r="B68" s="464"/>
    </row>
    <row r="69" spans="1:2" x14ac:dyDescent="0.2">
      <c r="A69" s="464"/>
      <c r="B69" s="464"/>
    </row>
    <row r="70" spans="1:2" x14ac:dyDescent="0.2">
      <c r="A70" s="464"/>
      <c r="B70" s="464"/>
    </row>
    <row r="71" spans="1:2" x14ac:dyDescent="0.2">
      <c r="A71" s="464"/>
      <c r="B71" s="464"/>
    </row>
    <row r="72" spans="1:2" x14ac:dyDescent="0.2">
      <c r="A72" s="464"/>
      <c r="B72" s="464"/>
    </row>
    <row r="73" spans="1:2" x14ac:dyDescent="0.2">
      <c r="A73" s="464"/>
      <c r="B73" s="464"/>
    </row>
    <row r="74" spans="1:2" x14ac:dyDescent="0.2">
      <c r="A74" s="464"/>
      <c r="B74" s="464"/>
    </row>
    <row r="75" spans="1:2" x14ac:dyDescent="0.2">
      <c r="A75" s="464"/>
      <c r="B75" s="464"/>
    </row>
    <row r="76" spans="1:2" x14ac:dyDescent="0.2">
      <c r="A76" s="464"/>
      <c r="B76" s="464"/>
    </row>
    <row r="77" spans="1:2" x14ac:dyDescent="0.2">
      <c r="A77" s="464"/>
      <c r="B77" s="464"/>
    </row>
    <row r="78" spans="1:2" x14ac:dyDescent="0.2">
      <c r="A78" s="464"/>
      <c r="B78" s="464"/>
    </row>
    <row r="79" spans="1:2" x14ac:dyDescent="0.2">
      <c r="A79" s="464"/>
      <c r="B79" s="464"/>
    </row>
    <row r="80" spans="1:2" x14ac:dyDescent="0.2">
      <c r="A80" s="464"/>
      <c r="B80" s="464"/>
    </row>
    <row r="81" spans="1:2" x14ac:dyDescent="0.2">
      <c r="A81" s="464"/>
      <c r="B81" s="464"/>
    </row>
    <row r="82" spans="1:2" x14ac:dyDescent="0.2">
      <c r="A82" s="464"/>
      <c r="B82" s="464"/>
    </row>
    <row r="83" spans="1:2" x14ac:dyDescent="0.2">
      <c r="A83" s="464"/>
      <c r="B83" s="464"/>
    </row>
    <row r="84" spans="1:2" x14ac:dyDescent="0.2">
      <c r="A84" s="464"/>
      <c r="B84" s="464"/>
    </row>
    <row r="85" spans="1:2" x14ac:dyDescent="0.2">
      <c r="A85" s="464"/>
      <c r="B85" s="464"/>
    </row>
    <row r="86" spans="1:2" x14ac:dyDescent="0.2">
      <c r="A86" s="464"/>
      <c r="B86" s="464"/>
    </row>
    <row r="87" spans="1:2" x14ac:dyDescent="0.2">
      <c r="A87" s="464"/>
      <c r="B87" s="464"/>
    </row>
    <row r="88" spans="1:2" x14ac:dyDescent="0.2">
      <c r="A88" s="464"/>
      <c r="B88" s="464"/>
    </row>
    <row r="89" spans="1:2" x14ac:dyDescent="0.2">
      <c r="A89" s="464"/>
      <c r="B89" s="464"/>
    </row>
    <row r="90" spans="1:2" x14ac:dyDescent="0.2">
      <c r="A90" s="464"/>
      <c r="B90" s="464"/>
    </row>
    <row r="91" spans="1:2" x14ac:dyDescent="0.2">
      <c r="A91" s="464"/>
      <c r="B91" s="464"/>
    </row>
    <row r="92" spans="1:2" x14ac:dyDescent="0.2">
      <c r="A92" s="464"/>
      <c r="B92" s="464"/>
    </row>
    <row r="93" spans="1:2" x14ac:dyDescent="0.2">
      <c r="A93" s="464"/>
      <c r="B93" s="464"/>
    </row>
    <row r="94" spans="1:2" x14ac:dyDescent="0.2">
      <c r="A94" s="464"/>
      <c r="B94" s="464"/>
    </row>
    <row r="95" spans="1:2" x14ac:dyDescent="0.2">
      <c r="A95" s="464"/>
      <c r="B95" s="464"/>
    </row>
    <row r="96" spans="1:2" x14ac:dyDescent="0.2">
      <c r="A96" s="464"/>
      <c r="B96" s="464"/>
    </row>
    <row r="97" spans="1:2" x14ac:dyDescent="0.2">
      <c r="A97" s="464"/>
      <c r="B97" s="464"/>
    </row>
    <row r="98" spans="1:2" x14ac:dyDescent="0.2">
      <c r="A98" s="464"/>
      <c r="B98" s="464"/>
    </row>
    <row r="99" spans="1:2" x14ac:dyDescent="0.2">
      <c r="A99" s="464"/>
      <c r="B99" s="464"/>
    </row>
    <row r="100" spans="1:2" x14ac:dyDescent="0.2">
      <c r="A100" s="464"/>
      <c r="B100" s="464"/>
    </row>
    <row r="101" spans="1:2" x14ac:dyDescent="0.2">
      <c r="A101" s="464"/>
      <c r="B101" s="464"/>
    </row>
    <row r="102" spans="1:2" x14ac:dyDescent="0.2">
      <c r="A102" s="464"/>
      <c r="B102" s="464"/>
    </row>
    <row r="103" spans="1:2" x14ac:dyDescent="0.2">
      <c r="A103" s="464"/>
      <c r="B103" s="464"/>
    </row>
    <row r="104" spans="1:2" x14ac:dyDescent="0.2">
      <c r="A104" s="464"/>
      <c r="B104" s="464"/>
    </row>
    <row r="105" spans="1:2" x14ac:dyDescent="0.2">
      <c r="A105" s="464"/>
      <c r="B105" s="464"/>
    </row>
    <row r="106" spans="1:2" x14ac:dyDescent="0.2">
      <c r="A106" s="464"/>
      <c r="B106" s="464"/>
    </row>
    <row r="107" spans="1:2" x14ac:dyDescent="0.2">
      <c r="A107" s="464"/>
      <c r="B107" s="464"/>
    </row>
    <row r="108" spans="1:2" x14ac:dyDescent="0.2">
      <c r="A108" s="464"/>
      <c r="B108" s="464"/>
    </row>
    <row r="109" spans="1:2" x14ac:dyDescent="0.2">
      <c r="A109" s="464"/>
      <c r="B109" s="464"/>
    </row>
    <row r="110" spans="1:2" x14ac:dyDescent="0.2">
      <c r="A110" s="464"/>
      <c r="B110" s="464"/>
    </row>
    <row r="111" spans="1:2" x14ac:dyDescent="0.2">
      <c r="A111" s="464"/>
      <c r="B111" s="464"/>
    </row>
    <row r="112" spans="1:2" x14ac:dyDescent="0.2">
      <c r="A112" s="464"/>
      <c r="B112" s="464"/>
    </row>
    <row r="113" spans="1:2" x14ac:dyDescent="0.2">
      <c r="A113" s="464"/>
      <c r="B113" s="464"/>
    </row>
    <row r="114" spans="1:2" x14ac:dyDescent="0.2">
      <c r="A114" s="464"/>
      <c r="B114" s="464"/>
    </row>
    <row r="115" spans="1:2" x14ac:dyDescent="0.2">
      <c r="A115" s="464"/>
      <c r="B115" s="464"/>
    </row>
    <row r="116" spans="1:2" x14ac:dyDescent="0.2">
      <c r="A116" s="464"/>
      <c r="B116" s="464"/>
    </row>
    <row r="117" spans="1:2" x14ac:dyDescent="0.2">
      <c r="A117" s="464"/>
      <c r="B117" s="464"/>
    </row>
    <row r="118" spans="1:2" x14ac:dyDescent="0.2">
      <c r="A118" s="464"/>
      <c r="B118" s="464"/>
    </row>
    <row r="119" spans="1:2" x14ac:dyDescent="0.2">
      <c r="A119" s="464"/>
      <c r="B119" s="464"/>
    </row>
    <row r="120" spans="1:2" x14ac:dyDescent="0.2">
      <c r="A120" s="464"/>
      <c r="B120" s="464"/>
    </row>
    <row r="121" spans="1:2" x14ac:dyDescent="0.2">
      <c r="A121" s="464"/>
      <c r="B121" s="464"/>
    </row>
    <row r="122" spans="1:2" x14ac:dyDescent="0.2">
      <c r="A122" s="464"/>
      <c r="B122" s="464"/>
    </row>
    <row r="123" spans="1:2" x14ac:dyDescent="0.2">
      <c r="A123" s="464"/>
      <c r="B123" s="464"/>
    </row>
    <row r="124" spans="1:2" x14ac:dyDescent="0.2">
      <c r="A124" s="464"/>
      <c r="B124" s="464"/>
    </row>
    <row r="125" spans="1:2" x14ac:dyDescent="0.2">
      <c r="A125" s="464"/>
      <c r="B125" s="464"/>
    </row>
    <row r="126" spans="1:2" x14ac:dyDescent="0.2">
      <c r="A126" s="464"/>
      <c r="B126" s="464"/>
    </row>
    <row r="127" spans="1:2" x14ac:dyDescent="0.2">
      <c r="A127" s="464"/>
      <c r="B127" s="464"/>
    </row>
    <row r="128" spans="1:2" x14ac:dyDescent="0.2">
      <c r="A128" s="464"/>
      <c r="B128" s="464"/>
    </row>
    <row r="129" spans="1:2" x14ac:dyDescent="0.2">
      <c r="A129" s="464"/>
      <c r="B129" s="464"/>
    </row>
    <row r="130" spans="1:2" x14ac:dyDescent="0.2">
      <c r="A130" s="464"/>
      <c r="B130" s="464"/>
    </row>
    <row r="131" spans="1:2" x14ac:dyDescent="0.2">
      <c r="A131" s="464"/>
      <c r="B131" s="464"/>
    </row>
    <row r="132" spans="1:2" x14ac:dyDescent="0.2">
      <c r="A132" s="464"/>
      <c r="B132" s="464"/>
    </row>
    <row r="133" spans="1:2" x14ac:dyDescent="0.2">
      <c r="A133" s="464"/>
      <c r="B133" s="464"/>
    </row>
    <row r="134" spans="1:2" x14ac:dyDescent="0.2">
      <c r="A134" s="464"/>
      <c r="B134" s="464"/>
    </row>
    <row r="135" spans="1:2" x14ac:dyDescent="0.2">
      <c r="A135" s="464"/>
      <c r="B135" s="464"/>
    </row>
    <row r="136" spans="1:2" x14ac:dyDescent="0.2">
      <c r="A136" s="464"/>
      <c r="B136" s="464"/>
    </row>
    <row r="137" spans="1:2" x14ac:dyDescent="0.2">
      <c r="A137" s="464"/>
      <c r="B137" s="464"/>
    </row>
    <row r="138" spans="1:2" x14ac:dyDescent="0.2">
      <c r="A138" s="464"/>
      <c r="B138" s="464"/>
    </row>
    <row r="139" spans="1:2" x14ac:dyDescent="0.2">
      <c r="A139" s="464"/>
      <c r="B139" s="464"/>
    </row>
    <row r="140" spans="1:2" x14ac:dyDescent="0.2">
      <c r="A140" s="464"/>
      <c r="B140" s="464"/>
    </row>
    <row r="141" spans="1:2" x14ac:dyDescent="0.2">
      <c r="A141" s="464"/>
      <c r="B141" s="464"/>
    </row>
    <row r="142" spans="1:2" x14ac:dyDescent="0.2">
      <c r="A142" s="464"/>
      <c r="B142" s="464"/>
    </row>
    <row r="143" spans="1:2" x14ac:dyDescent="0.2">
      <c r="A143" s="464"/>
      <c r="B143" s="464"/>
    </row>
    <row r="144" spans="1:2" x14ac:dyDescent="0.2">
      <c r="A144" s="464"/>
      <c r="B144" s="464"/>
    </row>
    <row r="145" spans="1:2" x14ac:dyDescent="0.2">
      <c r="A145" s="464"/>
      <c r="B145" s="464"/>
    </row>
    <row r="146" spans="1:2" x14ac:dyDescent="0.2">
      <c r="A146" s="464"/>
      <c r="B146" s="464"/>
    </row>
    <row r="147" spans="1:2" x14ac:dyDescent="0.2">
      <c r="A147" s="464"/>
      <c r="B147" s="464"/>
    </row>
    <row r="148" spans="1:2" x14ac:dyDescent="0.2">
      <c r="A148" s="464"/>
      <c r="B148" s="464"/>
    </row>
    <row r="149" spans="1:2" x14ac:dyDescent="0.2">
      <c r="A149" s="464"/>
      <c r="B149" s="464"/>
    </row>
    <row r="150" spans="1:2" x14ac:dyDescent="0.2">
      <c r="A150" s="464"/>
      <c r="B150" s="464"/>
    </row>
    <row r="151" spans="1:2" x14ac:dyDescent="0.2">
      <c r="A151" s="464"/>
      <c r="B151" s="464"/>
    </row>
    <row r="152" spans="1:2" x14ac:dyDescent="0.2">
      <c r="A152" s="464"/>
      <c r="B152" s="464"/>
    </row>
    <row r="153" spans="1:2" x14ac:dyDescent="0.2">
      <c r="A153" s="464"/>
      <c r="B153" s="464"/>
    </row>
    <row r="154" spans="1:2" x14ac:dyDescent="0.2">
      <c r="A154" s="464"/>
      <c r="B154" s="464"/>
    </row>
    <row r="155" spans="1:2" x14ac:dyDescent="0.2">
      <c r="A155" s="464"/>
      <c r="B155" s="464"/>
    </row>
    <row r="156" spans="1:2" x14ac:dyDescent="0.2">
      <c r="A156" s="464"/>
      <c r="B156" s="464"/>
    </row>
    <row r="157" spans="1:2" x14ac:dyDescent="0.2">
      <c r="A157" s="464"/>
      <c r="B157" s="464"/>
    </row>
    <row r="158" spans="1:2" x14ac:dyDescent="0.2">
      <c r="A158" s="464"/>
      <c r="B158" s="464"/>
    </row>
    <row r="159" spans="1:2" x14ac:dyDescent="0.2">
      <c r="A159" s="464"/>
      <c r="B159" s="464"/>
    </row>
    <row r="160" spans="1:2" x14ac:dyDescent="0.2">
      <c r="A160" s="464"/>
      <c r="B160" s="464"/>
    </row>
    <row r="161" spans="1:2" x14ac:dyDescent="0.2">
      <c r="A161" s="464"/>
      <c r="B161" s="464"/>
    </row>
    <row r="162" spans="1:2" x14ac:dyDescent="0.2">
      <c r="A162" s="464"/>
      <c r="B162" s="464"/>
    </row>
    <row r="163" spans="1:2" x14ac:dyDescent="0.2">
      <c r="A163" s="464"/>
      <c r="B163" s="464"/>
    </row>
    <row r="164" spans="1:2" x14ac:dyDescent="0.2">
      <c r="A164" s="464"/>
      <c r="B164" s="464"/>
    </row>
    <row r="165" spans="1:2" x14ac:dyDescent="0.2">
      <c r="A165" s="464"/>
      <c r="B165" s="464"/>
    </row>
    <row r="166" spans="1:2" x14ac:dyDescent="0.2">
      <c r="A166" s="464"/>
      <c r="B166" s="464"/>
    </row>
    <row r="167" spans="1:2" x14ac:dyDescent="0.2">
      <c r="A167" s="464"/>
      <c r="B167" s="464"/>
    </row>
    <row r="168" spans="1:2" x14ac:dyDescent="0.2">
      <c r="A168" s="464"/>
      <c r="B168" s="464"/>
    </row>
    <row r="169" spans="1:2" x14ac:dyDescent="0.2">
      <c r="A169" s="464"/>
      <c r="B169" s="464"/>
    </row>
    <row r="170" spans="1:2" x14ac:dyDescent="0.2">
      <c r="A170" s="464"/>
      <c r="B170" s="464"/>
    </row>
    <row r="171" spans="1:2" x14ac:dyDescent="0.2">
      <c r="A171" s="464"/>
      <c r="B171" s="464"/>
    </row>
    <row r="172" spans="1:2" x14ac:dyDescent="0.2">
      <c r="A172" s="464"/>
      <c r="B172" s="464"/>
    </row>
    <row r="173" spans="1:2" x14ac:dyDescent="0.2">
      <c r="A173" s="464"/>
      <c r="B173" s="464"/>
    </row>
    <row r="174" spans="1:2" x14ac:dyDescent="0.2">
      <c r="A174" s="464"/>
      <c r="B174" s="464"/>
    </row>
    <row r="175" spans="1:2" x14ac:dyDescent="0.2">
      <c r="A175" s="464"/>
      <c r="B175" s="464"/>
    </row>
    <row r="176" spans="1:2" x14ac:dyDescent="0.2">
      <c r="A176" s="464"/>
      <c r="B176" s="464"/>
    </row>
    <row r="177" spans="1:2" x14ac:dyDescent="0.2">
      <c r="A177" s="464"/>
      <c r="B177" s="464"/>
    </row>
    <row r="178" spans="1:2" x14ac:dyDescent="0.2">
      <c r="A178" s="464"/>
      <c r="B178" s="464"/>
    </row>
    <row r="179" spans="1:2" x14ac:dyDescent="0.2">
      <c r="A179" s="464"/>
      <c r="B179" s="464"/>
    </row>
    <row r="180" spans="1:2" x14ac:dyDescent="0.2">
      <c r="A180" s="464"/>
      <c r="B180" s="464"/>
    </row>
    <row r="181" spans="1:2" x14ac:dyDescent="0.2">
      <c r="A181" s="464"/>
      <c r="B181" s="464"/>
    </row>
    <row r="182" spans="1:2" x14ac:dyDescent="0.2">
      <c r="A182" s="464"/>
      <c r="B182" s="464"/>
    </row>
    <row r="183" spans="1:2" x14ac:dyDescent="0.2">
      <c r="A183" s="464"/>
      <c r="B183" s="464"/>
    </row>
    <row r="184" spans="1:2" x14ac:dyDescent="0.2">
      <c r="A184" s="464"/>
      <c r="B184" s="464"/>
    </row>
    <row r="185" spans="1:2" x14ac:dyDescent="0.2">
      <c r="A185" s="464"/>
      <c r="B185" s="464"/>
    </row>
    <row r="186" spans="1:2" x14ac:dyDescent="0.2">
      <c r="A186" s="464"/>
      <c r="B186" s="464"/>
    </row>
    <row r="187" spans="1:2" x14ac:dyDescent="0.2">
      <c r="A187" s="464"/>
      <c r="B187" s="464"/>
    </row>
    <row r="188" spans="1:2" x14ac:dyDescent="0.2">
      <c r="A188" s="464"/>
      <c r="B188" s="464"/>
    </row>
    <row r="189" spans="1:2" x14ac:dyDescent="0.2">
      <c r="A189" s="464"/>
      <c r="B189" s="464"/>
    </row>
    <row r="190" spans="1:2" x14ac:dyDescent="0.2">
      <c r="A190" s="464"/>
      <c r="B190" s="464"/>
    </row>
    <row r="191" spans="1:2" x14ac:dyDescent="0.2">
      <c r="A191" s="464"/>
      <c r="B191" s="464"/>
    </row>
    <row r="192" spans="1:2" x14ac:dyDescent="0.2">
      <c r="A192" s="464"/>
      <c r="B192" s="464"/>
    </row>
    <row r="193" spans="1:2" x14ac:dyDescent="0.2">
      <c r="A193" s="464"/>
      <c r="B193" s="464"/>
    </row>
    <row r="194" spans="1:2" x14ac:dyDescent="0.2">
      <c r="A194" s="464"/>
      <c r="B194" s="464"/>
    </row>
    <row r="195" spans="1:2" x14ac:dyDescent="0.2">
      <c r="A195" s="464"/>
      <c r="B195" s="464"/>
    </row>
    <row r="196" spans="1:2" x14ac:dyDescent="0.2">
      <c r="A196" s="464"/>
      <c r="B196" s="464"/>
    </row>
    <row r="197" spans="1:2" x14ac:dyDescent="0.2">
      <c r="A197" s="464"/>
      <c r="B197" s="464"/>
    </row>
    <row r="198" spans="1:2" x14ac:dyDescent="0.2">
      <c r="A198" s="464"/>
      <c r="B198" s="464"/>
    </row>
    <row r="199" spans="1:2" x14ac:dyDescent="0.2">
      <c r="A199" s="464"/>
      <c r="B199" s="464"/>
    </row>
    <row r="200" spans="1:2" x14ac:dyDescent="0.2">
      <c r="A200" s="464"/>
      <c r="B200" s="464"/>
    </row>
    <row r="201" spans="1:2" x14ac:dyDescent="0.2">
      <c r="A201" s="464"/>
      <c r="B201" s="464"/>
    </row>
    <row r="202" spans="1:2" x14ac:dyDescent="0.2">
      <c r="A202" s="464"/>
      <c r="B202" s="464"/>
    </row>
    <row r="203" spans="1:2" x14ac:dyDescent="0.2">
      <c r="A203" s="464"/>
      <c r="B203" s="464"/>
    </row>
    <row r="204" spans="1:2" x14ac:dyDescent="0.2">
      <c r="A204" s="464"/>
      <c r="B204" s="464"/>
    </row>
    <row r="205" spans="1:2" x14ac:dyDescent="0.2">
      <c r="A205" s="464"/>
      <c r="B205" s="464"/>
    </row>
    <row r="206" spans="1:2" x14ac:dyDescent="0.2">
      <c r="A206" s="464"/>
      <c r="B206" s="464"/>
    </row>
    <row r="207" spans="1:2" x14ac:dyDescent="0.2">
      <c r="A207" s="464"/>
      <c r="B207" s="464"/>
    </row>
    <row r="208" spans="1:2" x14ac:dyDescent="0.2">
      <c r="A208" s="464"/>
      <c r="B208" s="464"/>
    </row>
    <row r="209" spans="1:2" x14ac:dyDescent="0.2">
      <c r="A209" s="464"/>
      <c r="B209" s="464"/>
    </row>
    <row r="210" spans="1:2" x14ac:dyDescent="0.2">
      <c r="A210" s="464"/>
      <c r="B210" s="464"/>
    </row>
    <row r="211" spans="1:2" x14ac:dyDescent="0.2">
      <c r="A211" s="464"/>
      <c r="B211" s="464"/>
    </row>
    <row r="212" spans="1:2" x14ac:dyDescent="0.2">
      <c r="A212" s="464"/>
      <c r="B212" s="464"/>
    </row>
    <row r="213" spans="1:2" x14ac:dyDescent="0.2">
      <c r="A213" s="464"/>
      <c r="B213" s="464"/>
    </row>
    <row r="214" spans="1:2" x14ac:dyDescent="0.2">
      <c r="A214" s="464"/>
      <c r="B214" s="464"/>
    </row>
    <row r="215" spans="1:2" x14ac:dyDescent="0.2">
      <c r="A215" s="464"/>
      <c r="B215" s="464"/>
    </row>
    <row r="216" spans="1:2" x14ac:dyDescent="0.2">
      <c r="A216" s="464"/>
      <c r="B216" s="464"/>
    </row>
    <row r="217" spans="1:2" x14ac:dyDescent="0.2">
      <c r="A217" s="464"/>
      <c r="B217" s="464"/>
    </row>
    <row r="218" spans="1:2" x14ac:dyDescent="0.2">
      <c r="A218" s="464"/>
      <c r="B218" s="464"/>
    </row>
    <row r="219" spans="1:2" x14ac:dyDescent="0.2">
      <c r="A219" s="464"/>
      <c r="B219" s="464"/>
    </row>
    <row r="220" spans="1:2" x14ac:dyDescent="0.2">
      <c r="A220" s="464"/>
      <c r="B220" s="464"/>
    </row>
    <row r="221" spans="1:2" x14ac:dyDescent="0.2">
      <c r="A221" s="464"/>
      <c r="B221" s="464"/>
    </row>
    <row r="222" spans="1:2" x14ac:dyDescent="0.2">
      <c r="A222" s="464"/>
      <c r="B222" s="464"/>
    </row>
    <row r="223" spans="1:2" x14ac:dyDescent="0.2">
      <c r="A223" s="464"/>
      <c r="B223" s="464"/>
    </row>
    <row r="224" spans="1:2" x14ac:dyDescent="0.2">
      <c r="A224" s="464"/>
      <c r="B224" s="464"/>
    </row>
    <row r="225" spans="1:2" x14ac:dyDescent="0.2">
      <c r="A225" s="464"/>
      <c r="B225" s="464"/>
    </row>
    <row r="226" spans="1:2" x14ac:dyDescent="0.2">
      <c r="A226" s="464"/>
      <c r="B226" s="464"/>
    </row>
    <row r="227" spans="1:2" x14ac:dyDescent="0.2">
      <c r="A227" s="464"/>
      <c r="B227" s="464"/>
    </row>
    <row r="228" spans="1:2" x14ac:dyDescent="0.2">
      <c r="A228" s="464"/>
      <c r="B228" s="464"/>
    </row>
    <row r="229" spans="1:2" x14ac:dyDescent="0.2">
      <c r="A229" s="464"/>
      <c r="B229" s="464"/>
    </row>
    <row r="230" spans="1:2" x14ac:dyDescent="0.2">
      <c r="A230" s="464"/>
      <c r="B230" s="464"/>
    </row>
    <row r="231" spans="1:2" x14ac:dyDescent="0.2">
      <c r="A231" s="464"/>
      <c r="B231" s="464"/>
    </row>
    <row r="232" spans="1:2" x14ac:dyDescent="0.2">
      <c r="A232" s="464"/>
      <c r="B232" s="464"/>
    </row>
    <row r="233" spans="1:2" x14ac:dyDescent="0.2">
      <c r="A233" s="464"/>
      <c r="B233" s="464"/>
    </row>
    <row r="234" spans="1:2" x14ac:dyDescent="0.2">
      <c r="A234" s="464"/>
      <c r="B234" s="464"/>
    </row>
    <row r="235" spans="1:2" x14ac:dyDescent="0.2">
      <c r="A235" s="464"/>
      <c r="B235" s="464"/>
    </row>
    <row r="236" spans="1:2" x14ac:dyDescent="0.2">
      <c r="A236" s="464"/>
      <c r="B236" s="464"/>
    </row>
    <row r="237" spans="1:2" x14ac:dyDescent="0.2">
      <c r="A237" s="464"/>
      <c r="B237" s="464"/>
    </row>
    <row r="238" spans="1:2" x14ac:dyDescent="0.2">
      <c r="A238" s="464"/>
      <c r="B238" s="464"/>
    </row>
    <row r="239" spans="1:2" x14ac:dyDescent="0.2">
      <c r="A239" s="464"/>
      <c r="B239" s="464"/>
    </row>
    <row r="240" spans="1:2" x14ac:dyDescent="0.2">
      <c r="A240" s="464"/>
      <c r="B240" s="464"/>
    </row>
    <row r="241" spans="1:2" x14ac:dyDescent="0.2">
      <c r="A241" s="464"/>
      <c r="B241" s="464"/>
    </row>
    <row r="242" spans="1:2" x14ac:dyDescent="0.2">
      <c r="A242" s="464"/>
      <c r="B242" s="464"/>
    </row>
    <row r="243" spans="1:2" x14ac:dyDescent="0.2">
      <c r="A243" s="464"/>
      <c r="B243" s="464"/>
    </row>
    <row r="244" spans="1:2" x14ac:dyDescent="0.2">
      <c r="A244" s="464"/>
      <c r="B244" s="464"/>
    </row>
    <row r="245" spans="1:2" x14ac:dyDescent="0.2">
      <c r="A245" s="464"/>
      <c r="B245" s="464"/>
    </row>
    <row r="246" spans="1:2" x14ac:dyDescent="0.2">
      <c r="A246" s="464"/>
      <c r="B246" s="464"/>
    </row>
    <row r="247" spans="1:2" x14ac:dyDescent="0.2">
      <c r="A247" s="464"/>
      <c r="B247" s="464"/>
    </row>
    <row r="248" spans="1:2" x14ac:dyDescent="0.2">
      <c r="A248" s="464"/>
      <c r="B248" s="464"/>
    </row>
    <row r="249" spans="1:2" x14ac:dyDescent="0.2">
      <c r="A249" s="464"/>
      <c r="B249" s="464"/>
    </row>
    <row r="250" spans="1:2" x14ac:dyDescent="0.2">
      <c r="A250" s="464"/>
      <c r="B250" s="464"/>
    </row>
    <row r="251" spans="1:2" x14ac:dyDescent="0.2">
      <c r="A251" s="464"/>
      <c r="B251" s="464"/>
    </row>
    <row r="252" spans="1:2" x14ac:dyDescent="0.2">
      <c r="A252" s="464"/>
      <c r="B252" s="464"/>
    </row>
    <row r="253" spans="1:2" x14ac:dyDescent="0.2">
      <c r="A253" s="464"/>
      <c r="B253" s="464"/>
    </row>
    <row r="254" spans="1:2" x14ac:dyDescent="0.2">
      <c r="A254" s="464"/>
      <c r="B254" s="464"/>
    </row>
    <row r="255" spans="1:2" x14ac:dyDescent="0.2">
      <c r="A255" s="464"/>
      <c r="B255" s="464"/>
    </row>
    <row r="256" spans="1:2" x14ac:dyDescent="0.2">
      <c r="A256" s="464"/>
      <c r="B256" s="464"/>
    </row>
    <row r="257" spans="1:2" x14ac:dyDescent="0.2">
      <c r="A257" s="464"/>
      <c r="B257" s="464"/>
    </row>
    <row r="258" spans="1:2" x14ac:dyDescent="0.2">
      <c r="A258" s="464"/>
      <c r="B258" s="464"/>
    </row>
    <row r="259" spans="1:2" x14ac:dyDescent="0.2">
      <c r="A259" s="464"/>
      <c r="B259" s="464"/>
    </row>
    <row r="260" spans="1:2" x14ac:dyDescent="0.2">
      <c r="A260" s="464"/>
      <c r="B260" s="464"/>
    </row>
    <row r="261" spans="1:2" x14ac:dyDescent="0.2">
      <c r="A261" s="464"/>
      <c r="B261" s="464"/>
    </row>
    <row r="262" spans="1:2" x14ac:dyDescent="0.2">
      <c r="A262" s="464"/>
      <c r="B262" s="464"/>
    </row>
    <row r="263" spans="1:2" x14ac:dyDescent="0.2">
      <c r="A263" s="464"/>
      <c r="B263" s="464"/>
    </row>
    <row r="264" spans="1:2" x14ac:dyDescent="0.2">
      <c r="A264" s="464"/>
      <c r="B264" s="464"/>
    </row>
    <row r="265" spans="1:2" x14ac:dyDescent="0.2">
      <c r="A265" s="464"/>
      <c r="B265" s="464"/>
    </row>
    <row r="266" spans="1:2" x14ac:dyDescent="0.2">
      <c r="A266" s="464"/>
      <c r="B266" s="464"/>
    </row>
    <row r="267" spans="1:2" x14ac:dyDescent="0.2">
      <c r="A267" s="464"/>
      <c r="B267" s="464"/>
    </row>
    <row r="268" spans="1:2" x14ac:dyDescent="0.2">
      <c r="A268" s="464"/>
      <c r="B268" s="464"/>
    </row>
    <row r="269" spans="1:2" x14ac:dyDescent="0.2">
      <c r="A269" s="464"/>
      <c r="B269" s="464"/>
    </row>
    <row r="270" spans="1:2" x14ac:dyDescent="0.2">
      <c r="A270" s="464"/>
      <c r="B270" s="464"/>
    </row>
    <row r="271" spans="1:2" x14ac:dyDescent="0.2">
      <c r="A271" s="464"/>
      <c r="B271" s="464"/>
    </row>
    <row r="272" spans="1:2" x14ac:dyDescent="0.2">
      <c r="A272" s="464"/>
      <c r="B272" s="464"/>
    </row>
    <row r="273" spans="1:2" x14ac:dyDescent="0.2">
      <c r="A273" s="464"/>
      <c r="B273" s="464"/>
    </row>
    <row r="274" spans="1:2" x14ac:dyDescent="0.2">
      <c r="A274" s="464"/>
      <c r="B274" s="464"/>
    </row>
    <row r="275" spans="1:2" x14ac:dyDescent="0.2">
      <c r="A275" s="464"/>
      <c r="B275" s="464"/>
    </row>
    <row r="276" spans="1:2" x14ac:dyDescent="0.2">
      <c r="A276" s="464"/>
      <c r="B276" s="464"/>
    </row>
    <row r="277" spans="1:2" x14ac:dyDescent="0.2">
      <c r="A277" s="464"/>
      <c r="B277" s="464"/>
    </row>
    <row r="278" spans="1:2" x14ac:dyDescent="0.2">
      <c r="A278" s="464"/>
      <c r="B278" s="464"/>
    </row>
    <row r="279" spans="1:2" x14ac:dyDescent="0.2">
      <c r="A279" s="464"/>
      <c r="B279" s="464"/>
    </row>
    <row r="280" spans="1:2" x14ac:dyDescent="0.2">
      <c r="A280" s="464"/>
      <c r="B280" s="464"/>
    </row>
    <row r="281" spans="1:2" x14ac:dyDescent="0.2">
      <c r="A281" s="464"/>
      <c r="B281" s="464"/>
    </row>
    <row r="282" spans="1:2" x14ac:dyDescent="0.2">
      <c r="A282" s="464"/>
      <c r="B282" s="464"/>
    </row>
    <row r="283" spans="1:2" x14ac:dyDescent="0.2">
      <c r="A283" s="464"/>
      <c r="B283" s="464"/>
    </row>
    <row r="284" spans="1:2" x14ac:dyDescent="0.2">
      <c r="A284" s="464"/>
      <c r="B284" s="464"/>
    </row>
    <row r="285" spans="1:2" x14ac:dyDescent="0.2">
      <c r="B285" s="464"/>
    </row>
  </sheetData>
  <hyperlinks>
    <hyperlink ref="B30" r:id="rId1" xr:uid="{4038A906-48BB-4E37-AC20-1694926C2740}"/>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A617D-E379-4EE8-A573-DACE122A95BA}">
  <sheetPr codeName="Tabelle20">
    <tabColor indexed="53"/>
  </sheetPr>
  <dimension ref="A1:N84"/>
  <sheetViews>
    <sheetView zoomScale="70" zoomScaleNormal="70" workbookViewId="0"/>
  </sheetViews>
  <sheetFormatPr baseColWidth="10" defaultRowHeight="15" customHeight="1" x14ac:dyDescent="0.2"/>
  <cols>
    <col min="1" max="1" width="15.7109375" style="485" customWidth="1"/>
    <col min="2" max="4" width="15.7109375" customWidth="1"/>
    <col min="5" max="7" width="15.7109375" style="476" customWidth="1"/>
    <col min="8" max="8" width="15.7109375" customWidth="1"/>
    <col min="9" max="14" width="15.7109375" style="476" customWidth="1"/>
  </cols>
  <sheetData>
    <row r="1" spans="1:14" ht="15" customHeight="1" x14ac:dyDescent="0.2">
      <c r="A1"/>
      <c r="E1"/>
      <c r="F1"/>
      <c r="G1"/>
      <c r="I1"/>
      <c r="J1"/>
      <c r="K1"/>
      <c r="L1"/>
      <c r="M1"/>
      <c r="N1"/>
    </row>
    <row r="2" spans="1:14" ht="15" customHeight="1" x14ac:dyDescent="0.2">
      <c r="A2" s="414" t="s">
        <v>48</v>
      </c>
      <c r="E2"/>
      <c r="F2"/>
      <c r="G2"/>
      <c r="I2"/>
      <c r="J2"/>
      <c r="K2"/>
      <c r="L2"/>
      <c r="M2"/>
      <c r="N2"/>
    </row>
    <row r="3" spans="1:14" ht="15" customHeight="1" x14ac:dyDescent="0.2">
      <c r="A3"/>
      <c r="E3"/>
      <c r="F3"/>
      <c r="G3"/>
      <c r="I3"/>
      <c r="J3"/>
      <c r="K3"/>
      <c r="L3"/>
      <c r="M3"/>
      <c r="N3"/>
    </row>
    <row r="4" spans="1:14" ht="15" customHeight="1" x14ac:dyDescent="0.2">
      <c r="A4"/>
      <c r="B4" s="472" t="s">
        <v>468</v>
      </c>
      <c r="C4" s="472"/>
      <c r="D4" s="472" t="s">
        <v>469</v>
      </c>
      <c r="E4" s="472"/>
      <c r="F4" s="472" t="s">
        <v>470</v>
      </c>
      <c r="G4" s="472"/>
      <c r="H4" s="472" t="s">
        <v>471</v>
      </c>
      <c r="I4" s="472"/>
      <c r="J4" s="472" t="s">
        <v>472</v>
      </c>
      <c r="K4" s="472"/>
      <c r="L4" s="472"/>
      <c r="M4" s="472"/>
      <c r="N4" s="472"/>
    </row>
    <row r="5" spans="1:14" ht="15" customHeight="1" x14ac:dyDescent="0.2">
      <c r="A5"/>
      <c r="B5" t="s">
        <v>473</v>
      </c>
      <c r="C5" t="s">
        <v>474</v>
      </c>
      <c r="D5" t="s">
        <v>473</v>
      </c>
      <c r="E5" t="s">
        <v>474</v>
      </c>
      <c r="F5" t="s">
        <v>473</v>
      </c>
      <c r="G5" t="s">
        <v>474</v>
      </c>
      <c r="H5" t="s">
        <v>473</v>
      </c>
      <c r="I5" t="s">
        <v>474</v>
      </c>
      <c r="J5" t="s">
        <v>475</v>
      </c>
      <c r="K5" t="s">
        <v>476</v>
      </c>
      <c r="L5" t="s">
        <v>477</v>
      </c>
      <c r="M5" t="s">
        <v>478</v>
      </c>
      <c r="N5" t="s">
        <v>479</v>
      </c>
    </row>
    <row r="6" spans="1:14" ht="15" customHeight="1" x14ac:dyDescent="0.2">
      <c r="A6" s="473" t="s">
        <v>480</v>
      </c>
      <c r="B6" s="474">
        <f>'Tabelle 2.3'!J11</f>
        <v>-0.38518814757126246</v>
      </c>
      <c r="C6" s="475">
        <f>'Tabelle 3.3'!J11</f>
        <v>-0.78275716788256422</v>
      </c>
      <c r="D6" s="476">
        <f t="shared" ref="D6:E9" si="0">IF(OR(AND(B6&gt;=-50,B6&lt;=50),ISNUMBER(B6)=FALSE),B6,"")</f>
        <v>-0.38518814757126246</v>
      </c>
      <c r="E6" s="476">
        <f t="shared" si="0"/>
        <v>-0.78275716788256422</v>
      </c>
      <c r="F6" t="str">
        <f t="shared" ref="F6:G9" si="1">IF(ISNUMBER(B6)=FALSE,"",IF(B6&lt;-50,"&lt; -50",IF(B6&gt;50,"&gt; 50","")))</f>
        <v/>
      </c>
      <c r="G6" t="str">
        <f t="shared" si="1"/>
        <v/>
      </c>
      <c r="H6" s="476" t="str">
        <f t="shared" ref="H6:I9" si="2">IF(B6&lt;-50,0.75,IF(B6&gt;50,-0.75,""))</f>
        <v/>
      </c>
      <c r="I6" s="476" t="str">
        <f t="shared" si="2"/>
        <v/>
      </c>
      <c r="J6" t="e">
        <f>IF(OR(B6&lt;-50,B6&gt;50),N6,#N/A)</f>
        <v>#N/A</v>
      </c>
      <c r="K6" t="e">
        <f>IF(B6&lt;-50,-45,IF(B6&gt;50,45,#N/A))</f>
        <v>#N/A</v>
      </c>
      <c r="L6" t="e">
        <f>IF(OR(C6&lt;-50,C6&gt;50),N6,#N/A)</f>
        <v>#N/A</v>
      </c>
      <c r="M6" t="e">
        <f>IF(C6&lt;-50,-45,IF(C6&gt;50,45,#N/A))</f>
        <v>#N/A</v>
      </c>
      <c r="N6">
        <v>5</v>
      </c>
    </row>
    <row r="7" spans="1:14" ht="15" customHeight="1" x14ac:dyDescent="0.2">
      <c r="A7" s="473" t="s">
        <v>481</v>
      </c>
      <c r="B7" s="474">
        <f>'Tabelle 2.1'!J25</f>
        <v>-0.11795933974247091</v>
      </c>
      <c r="C7" s="475">
        <f>'Tabelle 3.1'!J23</f>
        <v>-0.57789051610594544</v>
      </c>
      <c r="D7" s="476">
        <f t="shared" si="0"/>
        <v>-0.11795933974247091</v>
      </c>
      <c r="E7" s="476">
        <f>IF(OR(AND(C7&gt;=-50,C7&lt;=50),ISNUMBER(C7)=FALSE),C7,"")</f>
        <v>-0.57789051610594544</v>
      </c>
      <c r="F7" t="str">
        <f t="shared" si="1"/>
        <v/>
      </c>
      <c r="G7" t="str">
        <f>IF(ISNUMBER(C7)=FALSE,"",IF(C7&lt;-50,"&lt; -50",IF(C7&gt;50,"&gt; 50","")))</f>
        <v/>
      </c>
      <c r="H7" s="476" t="str">
        <f t="shared" si="2"/>
        <v/>
      </c>
      <c r="I7" s="476" t="str">
        <f>IF(C7&lt;-50,0.75,IF(C7&gt;50,-0.75,""))</f>
        <v/>
      </c>
      <c r="J7" t="e">
        <f>IF(OR(B7&lt;-50,B7&gt;50),N7,#N/A)</f>
        <v>#N/A</v>
      </c>
      <c r="K7" t="e">
        <f>IF(B7&lt;-50,-45,IF(B7&gt;50,45,#N/A))</f>
        <v>#N/A</v>
      </c>
      <c r="L7" t="e">
        <f>IF(OR(C7&lt;-50,C7&gt;50),N7,#N/A)</f>
        <v>#N/A</v>
      </c>
      <c r="M7" t="e">
        <f>IF(C7&lt;-50,-45,IF(C7&gt;50,45,#N/A))</f>
        <v>#N/A</v>
      </c>
      <c r="N7">
        <v>15</v>
      </c>
    </row>
    <row r="8" spans="1:14" ht="15" customHeight="1" x14ac:dyDescent="0.2">
      <c r="A8" s="473" t="s">
        <v>482</v>
      </c>
      <c r="B8" s="474">
        <f>'Tabelle 2.1'!J38</f>
        <v>2.0004637946786547E-2</v>
      </c>
      <c r="C8" s="475">
        <f>'Tabelle 3.1'!J34</f>
        <v>-0.60483996951772001</v>
      </c>
      <c r="D8" s="476">
        <f t="shared" si="0"/>
        <v>2.0004637946786547E-2</v>
      </c>
      <c r="E8" s="476">
        <f>IF(OR(AND(C8&gt;=-50,C8&lt;=50),ISNUMBER(C8)=FALSE),C8,"")</f>
        <v>-0.60483996951772001</v>
      </c>
      <c r="F8" t="str">
        <f t="shared" si="1"/>
        <v/>
      </c>
      <c r="G8" t="str">
        <f>IF(ISNUMBER(C8)=FALSE,"",IF(C8&lt;-50,"&lt; -50",IF(C8&gt;50,"&gt; 50","")))</f>
        <v/>
      </c>
      <c r="H8" s="476" t="str">
        <f t="shared" si="2"/>
        <v/>
      </c>
      <c r="I8" s="476" t="str">
        <f>IF(C8&lt;-50,0.75,IF(C8&gt;50,-0.75,""))</f>
        <v/>
      </c>
      <c r="J8" t="e">
        <f>IF(OR(B8&lt;-50,B8&gt;50),N8,#N/A)</f>
        <v>#N/A</v>
      </c>
      <c r="K8" t="e">
        <f>IF(B8&lt;-50,-45,IF(B8&gt;50,45,#N/A))</f>
        <v>#N/A</v>
      </c>
      <c r="L8" t="e">
        <f>IF(OR(C8&lt;-50,C8&gt;50),N8,#N/A)</f>
        <v>#N/A</v>
      </c>
      <c r="M8" t="e">
        <f>IF(C8&lt;-50,-45,IF(C8&gt;50,45,#N/A))</f>
        <v>#N/A</v>
      </c>
      <c r="N8">
        <v>25</v>
      </c>
    </row>
    <row r="9" spans="1:14" ht="15" customHeight="1" x14ac:dyDescent="0.2">
      <c r="A9" s="473" t="s">
        <v>483</v>
      </c>
      <c r="B9" s="474">
        <f>'Tabelle 2.1'!J51</f>
        <v>-9.3722224403616675E-2</v>
      </c>
      <c r="C9" s="475">
        <f>'Tabelle 3.1'!J45</f>
        <v>-0.45400908070601026</v>
      </c>
      <c r="D9" s="476">
        <f t="shared" si="0"/>
        <v>-9.3722224403616675E-2</v>
      </c>
      <c r="E9" s="476">
        <f t="shared" si="0"/>
        <v>-0.45400908070601026</v>
      </c>
      <c r="F9" t="str">
        <f t="shared" si="1"/>
        <v/>
      </c>
      <c r="G9" t="str">
        <f t="shared" si="1"/>
        <v/>
      </c>
      <c r="H9" s="476" t="str">
        <f t="shared" si="2"/>
        <v/>
      </c>
      <c r="I9" s="476" t="str">
        <f t="shared" si="2"/>
        <v/>
      </c>
      <c r="J9" t="e">
        <f>IF(OR(B9&lt;-50,B9&gt;50),N9,#N/A)</f>
        <v>#N/A</v>
      </c>
      <c r="K9" t="e">
        <f>IF(B9&lt;-50,-45,IF(B9&gt;50,45,#N/A))</f>
        <v>#N/A</v>
      </c>
      <c r="L9" t="e">
        <f>IF(OR(C9&lt;-50,C9&gt;50),N9,#N/A)</f>
        <v>#N/A</v>
      </c>
      <c r="M9" t="e">
        <f>IF(C9&lt;-50,-45,IF(C9&gt;50,45,#N/A))</f>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477" t="s">
        <v>484</v>
      </c>
      <c r="B12" s="472" t="s">
        <v>468</v>
      </c>
      <c r="C12" s="472"/>
      <c r="D12" s="472" t="s">
        <v>469</v>
      </c>
      <c r="E12" s="472"/>
      <c r="F12" s="472" t="s">
        <v>470</v>
      </c>
      <c r="G12" s="472"/>
      <c r="H12" s="472" t="s">
        <v>471</v>
      </c>
      <c r="I12" s="472"/>
      <c r="J12" s="472" t="s">
        <v>472</v>
      </c>
      <c r="K12" s="472"/>
      <c r="L12" s="472"/>
      <c r="M12" s="472"/>
      <c r="N12" s="472"/>
    </row>
    <row r="13" spans="1:14" ht="15" customHeight="1" x14ac:dyDescent="0.2">
      <c r="A13" s="477"/>
      <c r="B13" t="s">
        <v>473</v>
      </c>
      <c r="C13" t="s">
        <v>474</v>
      </c>
      <c r="D13" t="s">
        <v>473</v>
      </c>
      <c r="E13" t="s">
        <v>474</v>
      </c>
      <c r="F13" t="s">
        <v>473</v>
      </c>
      <c r="G13" t="s">
        <v>474</v>
      </c>
      <c r="H13" t="s">
        <v>473</v>
      </c>
      <c r="I13" t="s">
        <v>474</v>
      </c>
      <c r="J13" t="s">
        <v>475</v>
      </c>
      <c r="K13" t="s">
        <v>476</v>
      </c>
      <c r="L13" t="s">
        <v>477</v>
      </c>
      <c r="M13" t="s">
        <v>478</v>
      </c>
      <c r="N13" t="s">
        <v>479</v>
      </c>
    </row>
    <row r="14" spans="1:14" ht="15" customHeight="1" x14ac:dyDescent="0.2">
      <c r="A14">
        <v>1</v>
      </c>
      <c r="B14" s="474">
        <f>'Tabelle 2.3'!J11</f>
        <v>-0.38518814757126246</v>
      </c>
      <c r="C14" s="475">
        <f>'Tabelle 3.3'!J11</f>
        <v>-0.78275716788256422</v>
      </c>
      <c r="D14" s="476">
        <f>IF(OR(AND(B14&gt;=-50,B14&lt;=50),ISNUMBER(B14)=FALSE),B14,"")</f>
        <v>-0.38518814757126246</v>
      </c>
      <c r="E14" s="476">
        <f>IF(OR(AND(C14&gt;=-50,C14&lt;=50),ISNUMBER(C14)=FALSE),C14,"")</f>
        <v>-0.78275716788256422</v>
      </c>
      <c r="F14" t="str">
        <f>IF(ISNUMBER(B14)=FALSE,"",IF(B14&lt;-50,"&lt; -50",IF(B14&gt;50,"&gt; 50","")))</f>
        <v/>
      </c>
      <c r="G14" t="str">
        <f>IF(ISNUMBER(C14)=FALSE,"",IF(C14&lt;-50,"&lt; -50",IF(C14&gt;50,"&gt; 50","")))</f>
        <v/>
      </c>
      <c r="H14" s="476" t="str">
        <f>IF(B14&lt;-50,0.75,IF(B14&gt;50,-0.75,""))</f>
        <v/>
      </c>
      <c r="I14" s="476" t="str">
        <f>IF(C14&lt;-50,0.75,IF(C14&gt;50,-0.75,""))</f>
        <v/>
      </c>
      <c r="J14" t="e">
        <f>IF(OR(B14&lt;-50,B14&gt;50),N14,#N/A)</f>
        <v>#N/A</v>
      </c>
      <c r="K14" t="e">
        <f>IF(B14&lt;-50,-45,IF(B14&gt;50,45,#N/A))</f>
        <v>#N/A</v>
      </c>
      <c r="L14" t="e">
        <f>IF(OR(C14&lt;-50,C14&gt;50),N14,#N/A)</f>
        <v>#N/A</v>
      </c>
      <c r="M14" t="e">
        <f>IF(C14&lt;-50,-45,IF(C14&gt;50,45,#N/A))</f>
        <v>#N/A</v>
      </c>
      <c r="N14">
        <v>5</v>
      </c>
    </row>
    <row r="15" spans="1:14" ht="15" customHeight="1" x14ac:dyDescent="0.2">
      <c r="A15">
        <v>2</v>
      </c>
      <c r="B15" s="474">
        <f>'Tabelle 2.3'!J12</f>
        <v>0.27586206896551724</v>
      </c>
      <c r="C15" s="475">
        <f>'Tabelle 3.3'!J12</f>
        <v>0.55309734513274333</v>
      </c>
      <c r="D15" s="476">
        <f t="shared" ref="D15:E46" si="3">IF(OR(AND(B15&gt;=-50,B15&lt;=50),ISNUMBER(B15)=FALSE),B15,"")</f>
        <v>0.27586206896551724</v>
      </c>
      <c r="E15" s="476">
        <f t="shared" si="3"/>
        <v>0.55309734513274333</v>
      </c>
      <c r="F15" t="str">
        <f t="shared" ref="F15:G46" si="4">IF(ISNUMBER(B15)=FALSE,"",IF(B15&lt;-50,"&lt; -50",IF(B15&gt;50,"&gt; 50","")))</f>
        <v/>
      </c>
      <c r="G15" t="str">
        <f t="shared" si="4"/>
        <v/>
      </c>
      <c r="H15" s="476" t="str">
        <f t="shared" ref="H15:I46" si="5">IF(B15&lt;-50,0.75,IF(B15&gt;50,-0.75,""))</f>
        <v/>
      </c>
      <c r="I15" s="476" t="str">
        <f t="shared" si="5"/>
        <v/>
      </c>
      <c r="J15" t="e">
        <f t="shared" ref="J15:J46" si="6">IF(OR(B15&lt;-50,B15&gt;50),N15,#N/A)</f>
        <v>#N/A</v>
      </c>
      <c r="K15" t="e">
        <f t="shared" ref="K15:K46" si="7">IF(B15&lt;-50,-45,IF(B15&gt;50,45,#N/A))</f>
        <v>#N/A</v>
      </c>
      <c r="L15" t="e">
        <f t="shared" ref="L15:L46" si="8">IF(OR(C15&lt;-50,C15&gt;50),N15,#N/A)</f>
        <v>#N/A</v>
      </c>
      <c r="M15" t="e">
        <f t="shared" ref="M15:M46" si="9">IF(C15&lt;-50,-45,IF(C15&gt;50,45,#N/A))</f>
        <v>#N/A</v>
      </c>
      <c r="N15">
        <v>15</v>
      </c>
    </row>
    <row r="16" spans="1:14" ht="15" customHeight="1" x14ac:dyDescent="0.2">
      <c r="A16">
        <v>3</v>
      </c>
      <c r="B16" s="474">
        <f>'Tabelle 2.3'!J13</f>
        <v>2.8571428571428572</v>
      </c>
      <c r="C16" s="475">
        <f>'Tabelle 3.3'!J13</f>
        <v>3.8383838383838382</v>
      </c>
      <c r="D16" s="476">
        <f t="shared" si="3"/>
        <v>2.8571428571428572</v>
      </c>
      <c r="E16" s="476">
        <f t="shared" si="3"/>
        <v>3.8383838383838382</v>
      </c>
      <c r="F16" t="str">
        <f t="shared" si="4"/>
        <v/>
      </c>
      <c r="G16" t="str">
        <f t="shared" si="4"/>
        <v/>
      </c>
      <c r="H16" s="476" t="str">
        <f t="shared" si="5"/>
        <v/>
      </c>
      <c r="I16" s="476" t="str">
        <f t="shared" si="5"/>
        <v/>
      </c>
      <c r="J16" t="e">
        <f t="shared" si="6"/>
        <v>#N/A</v>
      </c>
      <c r="K16" t="e">
        <f t="shared" si="7"/>
        <v>#N/A</v>
      </c>
      <c r="L16" t="e">
        <f t="shared" si="8"/>
        <v>#N/A</v>
      </c>
      <c r="M16" t="e">
        <f t="shared" si="9"/>
        <v>#N/A</v>
      </c>
      <c r="N16">
        <v>25</v>
      </c>
    </row>
    <row r="17" spans="1:14" ht="15" customHeight="1" x14ac:dyDescent="0.2">
      <c r="A17">
        <v>4</v>
      </c>
      <c r="B17" s="474">
        <f>'Tabelle 2.3'!J14</f>
        <v>-2.6326264497975429</v>
      </c>
      <c r="C17" s="475">
        <f>'Tabelle 3.3'!J14</f>
        <v>-3.3949191685912239</v>
      </c>
      <c r="D17" s="476">
        <f t="shared" si="3"/>
        <v>-2.6326264497975429</v>
      </c>
      <c r="E17" s="476">
        <f t="shared" si="3"/>
        <v>-3.3949191685912239</v>
      </c>
      <c r="F17" t="str">
        <f t="shared" si="4"/>
        <v/>
      </c>
      <c r="G17" t="str">
        <f t="shared" si="4"/>
        <v/>
      </c>
      <c r="H17" s="476" t="str">
        <f t="shared" si="5"/>
        <v/>
      </c>
      <c r="I17" s="476" t="str">
        <f t="shared" si="5"/>
        <v/>
      </c>
      <c r="J17" t="e">
        <f t="shared" si="6"/>
        <v>#N/A</v>
      </c>
      <c r="K17" t="e">
        <f t="shared" si="7"/>
        <v>#N/A</v>
      </c>
      <c r="L17" t="e">
        <f t="shared" si="8"/>
        <v>#N/A</v>
      </c>
      <c r="M17" t="e">
        <f t="shared" si="9"/>
        <v>#N/A</v>
      </c>
      <c r="N17">
        <v>36</v>
      </c>
    </row>
    <row r="18" spans="1:14" ht="15" customHeight="1" x14ac:dyDescent="0.2">
      <c r="A18">
        <v>5</v>
      </c>
      <c r="B18" s="474">
        <f>'Tabelle 2.3'!J15</f>
        <v>-0.46361880231809399</v>
      </c>
      <c r="C18" s="475">
        <f>'Tabelle 3.3'!J15</f>
        <v>-0.87064676616915426</v>
      </c>
      <c r="D18" s="476">
        <f t="shared" si="3"/>
        <v>-0.46361880231809399</v>
      </c>
      <c r="E18" s="476">
        <f t="shared" si="3"/>
        <v>-0.87064676616915426</v>
      </c>
      <c r="F18" t="str">
        <f t="shared" si="4"/>
        <v/>
      </c>
      <c r="G18" t="str">
        <f t="shared" si="4"/>
        <v/>
      </c>
      <c r="H18" s="476" t="str">
        <f t="shared" si="5"/>
        <v/>
      </c>
      <c r="I18" s="476" t="str">
        <f t="shared" si="5"/>
        <v/>
      </c>
      <c r="J18" t="e">
        <f t="shared" si="6"/>
        <v>#N/A</v>
      </c>
      <c r="K18" t="e">
        <f t="shared" si="7"/>
        <v>#N/A</v>
      </c>
      <c r="L18" t="e">
        <f t="shared" si="8"/>
        <v>#N/A</v>
      </c>
      <c r="M18" t="e">
        <f t="shared" si="9"/>
        <v>#N/A</v>
      </c>
      <c r="N18">
        <v>46</v>
      </c>
    </row>
    <row r="19" spans="1:14" ht="15" customHeight="1" x14ac:dyDescent="0.2">
      <c r="A19">
        <v>6</v>
      </c>
      <c r="B19" s="474">
        <f>'Tabelle 2.3'!J16</f>
        <v>-3.1424888919038088</v>
      </c>
      <c r="C19" s="475">
        <f>'Tabelle 3.3'!J16</f>
        <v>-5.2983081032947466</v>
      </c>
      <c r="D19" s="476">
        <f t="shared" si="3"/>
        <v>-3.1424888919038088</v>
      </c>
      <c r="E19" s="476">
        <f t="shared" si="3"/>
        <v>-5.2983081032947466</v>
      </c>
      <c r="F19" t="str">
        <f t="shared" si="4"/>
        <v/>
      </c>
      <c r="G19" t="str">
        <f t="shared" si="4"/>
        <v/>
      </c>
      <c r="H19" s="476" t="str">
        <f t="shared" si="5"/>
        <v/>
      </c>
      <c r="I19" s="476" t="str">
        <f t="shared" si="5"/>
        <v/>
      </c>
      <c r="J19" t="e">
        <f t="shared" si="6"/>
        <v>#N/A</v>
      </c>
      <c r="K19" t="e">
        <f t="shared" si="7"/>
        <v>#N/A</v>
      </c>
      <c r="L19" t="e">
        <f t="shared" si="8"/>
        <v>#N/A</v>
      </c>
      <c r="M19" t="e">
        <f t="shared" si="9"/>
        <v>#N/A</v>
      </c>
      <c r="N19">
        <v>56</v>
      </c>
    </row>
    <row r="20" spans="1:14" ht="15" customHeight="1" x14ac:dyDescent="0.2">
      <c r="A20">
        <v>7</v>
      </c>
      <c r="B20" s="474">
        <f>'Tabelle 2.3'!J17</f>
        <v>-0.47354670150228606</v>
      </c>
      <c r="C20" s="475">
        <f>'Tabelle 3.3'!J17</f>
        <v>-2.9411764705882355</v>
      </c>
      <c r="D20" s="476">
        <f t="shared" si="3"/>
        <v>-0.47354670150228606</v>
      </c>
      <c r="E20" s="476">
        <f t="shared" si="3"/>
        <v>-2.9411764705882355</v>
      </c>
      <c r="F20" t="str">
        <f t="shared" si="4"/>
        <v/>
      </c>
      <c r="G20" t="str">
        <f t="shared" si="4"/>
        <v/>
      </c>
      <c r="H20" s="476" t="str">
        <f t="shared" si="5"/>
        <v/>
      </c>
      <c r="I20" s="476" t="str">
        <f t="shared" si="5"/>
        <v/>
      </c>
      <c r="J20" t="e">
        <f t="shared" si="6"/>
        <v>#N/A</v>
      </c>
      <c r="K20" t="e">
        <f t="shared" si="7"/>
        <v>#N/A</v>
      </c>
      <c r="L20" t="e">
        <f t="shared" si="8"/>
        <v>#N/A</v>
      </c>
      <c r="M20" t="e">
        <f t="shared" si="9"/>
        <v>#N/A</v>
      </c>
      <c r="N20">
        <v>67</v>
      </c>
    </row>
    <row r="21" spans="1:14" ht="15" customHeight="1" x14ac:dyDescent="0.2">
      <c r="A21">
        <v>8</v>
      </c>
      <c r="B21" s="474">
        <f>'Tabelle 2.3'!J18</f>
        <v>-1.4187773757379547</v>
      </c>
      <c r="C21" s="475">
        <f>'Tabelle 3.3'!J18</f>
        <v>1.25</v>
      </c>
      <c r="D21" s="476">
        <f t="shared" si="3"/>
        <v>-1.4187773757379547</v>
      </c>
      <c r="E21" s="476">
        <f t="shared" si="3"/>
        <v>1.25</v>
      </c>
      <c r="F21" t="str">
        <f t="shared" si="4"/>
        <v/>
      </c>
      <c r="G21" t="str">
        <f t="shared" si="4"/>
        <v/>
      </c>
      <c r="H21" s="476" t="str">
        <f t="shared" si="5"/>
        <v/>
      </c>
      <c r="I21" s="476" t="str">
        <f t="shared" si="5"/>
        <v/>
      </c>
      <c r="J21" t="e">
        <f t="shared" si="6"/>
        <v>#N/A</v>
      </c>
      <c r="K21" t="e">
        <f t="shared" si="7"/>
        <v>#N/A</v>
      </c>
      <c r="L21" t="e">
        <f t="shared" si="8"/>
        <v>#N/A</v>
      </c>
      <c r="M21" t="e">
        <f t="shared" si="9"/>
        <v>#N/A</v>
      </c>
      <c r="N21">
        <v>77</v>
      </c>
    </row>
    <row r="22" spans="1:14" ht="15" customHeight="1" x14ac:dyDescent="0.2">
      <c r="A22">
        <v>9</v>
      </c>
      <c r="B22" s="474">
        <f>'Tabelle 2.3'!J19</f>
        <v>-0.19279320633463393</v>
      </c>
      <c r="C22" s="475">
        <f>'Tabelle 3.3'!J19</f>
        <v>-2.7468152866242037</v>
      </c>
      <c r="D22" s="476">
        <f t="shared" si="3"/>
        <v>-0.19279320633463393</v>
      </c>
      <c r="E22" s="476">
        <f t="shared" si="3"/>
        <v>-2.7468152866242037</v>
      </c>
      <c r="F22" t="str">
        <f t="shared" si="4"/>
        <v/>
      </c>
      <c r="G22" t="str">
        <f t="shared" si="4"/>
        <v/>
      </c>
      <c r="H22" s="476" t="str">
        <f t="shared" si="5"/>
        <v/>
      </c>
      <c r="I22" s="476" t="str">
        <f t="shared" si="5"/>
        <v/>
      </c>
      <c r="J22" t="e">
        <f t="shared" si="6"/>
        <v>#N/A</v>
      </c>
      <c r="K22" t="e">
        <f t="shared" si="7"/>
        <v>#N/A</v>
      </c>
      <c r="L22" t="e">
        <f t="shared" si="8"/>
        <v>#N/A</v>
      </c>
      <c r="M22" t="e">
        <f t="shared" si="9"/>
        <v>#N/A</v>
      </c>
      <c r="N22">
        <v>87</v>
      </c>
    </row>
    <row r="23" spans="1:14" ht="15" customHeight="1" x14ac:dyDescent="0.2">
      <c r="A23">
        <v>10</v>
      </c>
      <c r="B23" s="474">
        <f>'Tabelle 2.3'!J20</f>
        <v>2.7649769585253456</v>
      </c>
      <c r="C23" s="475">
        <f>'Tabelle 3.3'!J20</f>
        <v>-5.7179987004548405</v>
      </c>
      <c r="D23" s="476">
        <f t="shared" si="3"/>
        <v>2.7649769585253456</v>
      </c>
      <c r="E23" s="476">
        <f t="shared" si="3"/>
        <v>-5.7179987004548405</v>
      </c>
      <c r="F23" t="str">
        <f t="shared" si="4"/>
        <v/>
      </c>
      <c r="G23" t="str">
        <f t="shared" si="4"/>
        <v/>
      </c>
      <c r="H23" s="476" t="str">
        <f t="shared" si="5"/>
        <v/>
      </c>
      <c r="I23" s="476" t="str">
        <f t="shared" si="5"/>
        <v/>
      </c>
      <c r="J23" t="e">
        <f t="shared" si="6"/>
        <v>#N/A</v>
      </c>
      <c r="K23" t="e">
        <f t="shared" si="7"/>
        <v>#N/A</v>
      </c>
      <c r="L23" t="e">
        <f t="shared" si="8"/>
        <v>#N/A</v>
      </c>
      <c r="M23" t="e">
        <f t="shared" si="9"/>
        <v>#N/A</v>
      </c>
      <c r="N23">
        <v>98</v>
      </c>
    </row>
    <row r="24" spans="1:14" ht="15" customHeight="1" x14ac:dyDescent="0.2">
      <c r="A24">
        <v>11</v>
      </c>
      <c r="B24" s="474">
        <f>'Tabelle 2.3'!J21</f>
        <v>4.338214976512849</v>
      </c>
      <c r="C24" s="475">
        <f>'Tabelle 3.3'!J21</f>
        <v>-0.71834279986635485</v>
      </c>
      <c r="D24" s="476">
        <f t="shared" si="3"/>
        <v>4.338214976512849</v>
      </c>
      <c r="E24" s="476">
        <f t="shared" si="3"/>
        <v>-0.71834279986635485</v>
      </c>
      <c r="F24" t="str">
        <f t="shared" si="4"/>
        <v/>
      </c>
      <c r="G24" t="str">
        <f t="shared" si="4"/>
        <v/>
      </c>
      <c r="H24" s="476" t="str">
        <f t="shared" si="5"/>
        <v/>
      </c>
      <c r="I24" s="476" t="str">
        <f t="shared" si="5"/>
        <v/>
      </c>
      <c r="J24" t="e">
        <f t="shared" si="6"/>
        <v>#N/A</v>
      </c>
      <c r="K24" t="e">
        <f t="shared" si="7"/>
        <v>#N/A</v>
      </c>
      <c r="L24" t="e">
        <f t="shared" si="8"/>
        <v>#N/A</v>
      </c>
      <c r="M24" t="e">
        <f t="shared" si="9"/>
        <v>#N/A</v>
      </c>
      <c r="N24">
        <v>108</v>
      </c>
    </row>
    <row r="25" spans="1:14" ht="15" customHeight="1" x14ac:dyDescent="0.2">
      <c r="A25">
        <v>12</v>
      </c>
      <c r="B25" s="474">
        <f>'Tabelle 2.3'!J22</f>
        <v>-4.0237055520898313</v>
      </c>
      <c r="C25" s="475">
        <f>'Tabelle 3.3'!J22</f>
        <v>2.6960784313725492</v>
      </c>
      <c r="D25" s="476">
        <f t="shared" si="3"/>
        <v>-4.0237055520898313</v>
      </c>
      <c r="E25" s="476">
        <f t="shared" si="3"/>
        <v>2.6960784313725492</v>
      </c>
      <c r="F25" t="str">
        <f t="shared" si="4"/>
        <v/>
      </c>
      <c r="G25" t="str">
        <f t="shared" si="4"/>
        <v/>
      </c>
      <c r="H25" s="476" t="str">
        <f t="shared" si="5"/>
        <v/>
      </c>
      <c r="I25" s="476" t="str">
        <f t="shared" si="5"/>
        <v/>
      </c>
      <c r="J25" t="e">
        <f t="shared" si="6"/>
        <v>#N/A</v>
      </c>
      <c r="K25" t="e">
        <f t="shared" si="7"/>
        <v>#N/A</v>
      </c>
      <c r="L25" t="e">
        <f t="shared" si="8"/>
        <v>#N/A</v>
      </c>
      <c r="M25" t="e">
        <f t="shared" si="9"/>
        <v>#N/A</v>
      </c>
      <c r="N25">
        <v>118</v>
      </c>
    </row>
    <row r="26" spans="1:14" ht="15" customHeight="1" x14ac:dyDescent="0.2">
      <c r="A26">
        <v>13</v>
      </c>
      <c r="B26" s="474">
        <f>'Tabelle 2.3'!J23</f>
        <v>1.0938017898574743</v>
      </c>
      <c r="C26" s="475">
        <f>'Tabelle 3.3'!J23</f>
        <v>-5.105633802816901</v>
      </c>
      <c r="D26" s="476">
        <f t="shared" si="3"/>
        <v>1.0938017898574743</v>
      </c>
      <c r="E26" s="476">
        <f t="shared" si="3"/>
        <v>-5.105633802816901</v>
      </c>
      <c r="F26" t="str">
        <f t="shared" si="4"/>
        <v/>
      </c>
      <c r="G26" t="str">
        <f t="shared" si="4"/>
        <v/>
      </c>
      <c r="H26" s="476" t="str">
        <f t="shared" si="5"/>
        <v/>
      </c>
      <c r="I26" s="476" t="str">
        <f t="shared" si="5"/>
        <v/>
      </c>
      <c r="J26" t="e">
        <f t="shared" si="6"/>
        <v>#N/A</v>
      </c>
      <c r="K26" t="e">
        <f t="shared" si="7"/>
        <v>#N/A</v>
      </c>
      <c r="L26" t="e">
        <f t="shared" si="8"/>
        <v>#N/A</v>
      </c>
      <c r="M26" t="e">
        <f t="shared" si="9"/>
        <v>#N/A</v>
      </c>
      <c r="N26">
        <v>129</v>
      </c>
    </row>
    <row r="27" spans="1:14" ht="15" customHeight="1" x14ac:dyDescent="0.2">
      <c r="A27">
        <v>14</v>
      </c>
      <c r="B27" s="474">
        <f>'Tabelle 2.3'!J24</f>
        <v>0.95312196070803346</v>
      </c>
      <c r="C27" s="475">
        <f>'Tabelle 3.3'!J24</f>
        <v>8.5836909871244635E-2</v>
      </c>
      <c r="D27" s="476">
        <f t="shared" si="3"/>
        <v>0.95312196070803346</v>
      </c>
      <c r="E27" s="476">
        <f t="shared" si="3"/>
        <v>8.5836909871244635E-2</v>
      </c>
      <c r="F27" t="str">
        <f t="shared" si="4"/>
        <v/>
      </c>
      <c r="G27" t="str">
        <f t="shared" si="4"/>
        <v/>
      </c>
      <c r="H27" s="476" t="str">
        <f t="shared" si="5"/>
        <v/>
      </c>
      <c r="I27" s="476" t="str">
        <f t="shared" si="5"/>
        <v/>
      </c>
      <c r="J27" t="e">
        <f t="shared" si="6"/>
        <v>#N/A</v>
      </c>
      <c r="K27" t="e">
        <f t="shared" si="7"/>
        <v>#N/A</v>
      </c>
      <c r="L27" t="e">
        <f t="shared" si="8"/>
        <v>#N/A</v>
      </c>
      <c r="M27" t="e">
        <f t="shared" si="9"/>
        <v>#N/A</v>
      </c>
      <c r="N27">
        <v>139</v>
      </c>
    </row>
    <row r="28" spans="1:14" ht="15" customHeight="1" x14ac:dyDescent="0.2">
      <c r="A28">
        <v>15</v>
      </c>
      <c r="B28" s="474">
        <f>'Tabelle 2.3'!J25</f>
        <v>1.9400588707519402</v>
      </c>
      <c r="C28" s="475">
        <f>'Tabelle 3.3'!J25</f>
        <v>1.9678805700067858</v>
      </c>
      <c r="D28" s="476">
        <f t="shared" si="3"/>
        <v>1.9400588707519402</v>
      </c>
      <c r="E28" s="476">
        <f t="shared" si="3"/>
        <v>1.9678805700067858</v>
      </c>
      <c r="F28" t="str">
        <f t="shared" si="4"/>
        <v/>
      </c>
      <c r="G28" t="str">
        <f t="shared" si="4"/>
        <v/>
      </c>
      <c r="H28" s="476" t="str">
        <f t="shared" si="5"/>
        <v/>
      </c>
      <c r="I28" s="476" t="str">
        <f t="shared" si="5"/>
        <v/>
      </c>
      <c r="J28" t="e">
        <f t="shared" si="6"/>
        <v>#N/A</v>
      </c>
      <c r="K28" t="e">
        <f t="shared" si="7"/>
        <v>#N/A</v>
      </c>
      <c r="L28" t="e">
        <f t="shared" si="8"/>
        <v>#N/A</v>
      </c>
      <c r="M28" t="e">
        <f t="shared" si="9"/>
        <v>#N/A</v>
      </c>
      <c r="N28">
        <v>149</v>
      </c>
    </row>
    <row r="29" spans="1:14" ht="15" customHeight="1" x14ac:dyDescent="0.2">
      <c r="A29">
        <v>16</v>
      </c>
      <c r="B29" s="474">
        <f>'Tabelle 2.3'!J26</f>
        <v>0.7303370786516854</v>
      </c>
      <c r="C29" s="475">
        <f>'Tabelle 3.3'!J26</f>
        <v>1.7641597028783658</v>
      </c>
      <c r="D29" s="476">
        <f t="shared" si="3"/>
        <v>0.7303370786516854</v>
      </c>
      <c r="E29" s="476">
        <f t="shared" si="3"/>
        <v>1.7641597028783658</v>
      </c>
      <c r="F29" t="str">
        <f t="shared" si="4"/>
        <v/>
      </c>
      <c r="G29" t="str">
        <f t="shared" si="4"/>
        <v/>
      </c>
      <c r="H29" s="476" t="str">
        <f t="shared" si="5"/>
        <v/>
      </c>
      <c r="I29" s="476" t="str">
        <f t="shared" si="5"/>
        <v/>
      </c>
      <c r="J29" t="e">
        <f t="shared" si="6"/>
        <v>#N/A</v>
      </c>
      <c r="K29" t="e">
        <f t="shared" si="7"/>
        <v>#N/A</v>
      </c>
      <c r="L29" t="e">
        <f t="shared" si="8"/>
        <v>#N/A</v>
      </c>
      <c r="M29" t="e">
        <f t="shared" si="9"/>
        <v>#N/A</v>
      </c>
      <c r="N29">
        <v>160</v>
      </c>
    </row>
    <row r="30" spans="1:14" ht="15" customHeight="1" x14ac:dyDescent="0.2">
      <c r="A30">
        <v>17</v>
      </c>
      <c r="B30" s="474">
        <f>'Tabelle 2.3'!J27</f>
        <v>4.9671977507029057</v>
      </c>
      <c r="C30" s="475">
        <f>'Tabelle 3.3'!J27</f>
        <v>9.7345132743362832</v>
      </c>
      <c r="D30" s="476">
        <f t="shared" si="3"/>
        <v>4.9671977507029057</v>
      </c>
      <c r="E30" s="476">
        <f t="shared" si="3"/>
        <v>9.7345132743362832</v>
      </c>
      <c r="F30" t="str">
        <f t="shared" si="4"/>
        <v/>
      </c>
      <c r="G30" t="str">
        <f t="shared" si="4"/>
        <v/>
      </c>
      <c r="H30" s="476" t="str">
        <f t="shared" si="5"/>
        <v/>
      </c>
      <c r="I30" s="476" t="str">
        <f t="shared" si="5"/>
        <v/>
      </c>
      <c r="J30" t="e">
        <f t="shared" si="6"/>
        <v>#N/A</v>
      </c>
      <c r="K30" t="e">
        <f t="shared" si="7"/>
        <v>#N/A</v>
      </c>
      <c r="L30" t="e">
        <f t="shared" si="8"/>
        <v>#N/A</v>
      </c>
      <c r="M30" t="e">
        <f t="shared" si="9"/>
        <v>#N/A</v>
      </c>
      <c r="N30">
        <v>170</v>
      </c>
    </row>
    <row r="31" spans="1:14" ht="15" customHeight="1" x14ac:dyDescent="0.2">
      <c r="A31">
        <v>18</v>
      </c>
      <c r="B31" s="474">
        <f>'Tabelle 2.3'!J28</f>
        <v>4.0478956304172993</v>
      </c>
      <c r="C31" s="475">
        <f>'Tabelle 3.3'!J28</f>
        <v>-2.366345311130587</v>
      </c>
      <c r="D31" s="476">
        <f t="shared" si="3"/>
        <v>4.0478956304172993</v>
      </c>
      <c r="E31" s="476">
        <f t="shared" si="3"/>
        <v>-2.366345311130587</v>
      </c>
      <c r="F31" t="str">
        <f t="shared" si="4"/>
        <v/>
      </c>
      <c r="G31" t="str">
        <f t="shared" si="4"/>
        <v/>
      </c>
      <c r="H31" s="476" t="str">
        <f t="shared" si="5"/>
        <v/>
      </c>
      <c r="I31" s="476" t="str">
        <f t="shared" si="5"/>
        <v/>
      </c>
      <c r="J31" t="e">
        <f t="shared" si="6"/>
        <v>#N/A</v>
      </c>
      <c r="K31" t="e">
        <f t="shared" si="7"/>
        <v>#N/A</v>
      </c>
      <c r="L31" t="e">
        <f t="shared" si="8"/>
        <v>#N/A</v>
      </c>
      <c r="M31" t="e">
        <f t="shared" si="9"/>
        <v>#N/A</v>
      </c>
      <c r="N31">
        <v>180</v>
      </c>
    </row>
    <row r="32" spans="1:14" ht="15" customHeight="1" x14ac:dyDescent="0.2">
      <c r="A32">
        <v>19</v>
      </c>
      <c r="B32" s="474">
        <f>'Tabelle 2.3'!J29</f>
        <v>1.541882876204596</v>
      </c>
      <c r="C32" s="475">
        <f>'Tabelle 3.3'!J29</f>
        <v>-0.46656298600311041</v>
      </c>
      <c r="D32" s="476">
        <f t="shared" si="3"/>
        <v>1.541882876204596</v>
      </c>
      <c r="E32" s="476">
        <f t="shared" si="3"/>
        <v>-0.46656298600311041</v>
      </c>
      <c r="F32" t="str">
        <f t="shared" si="4"/>
        <v/>
      </c>
      <c r="G32" t="str">
        <f t="shared" si="4"/>
        <v/>
      </c>
      <c r="H32" s="476" t="str">
        <f t="shared" si="5"/>
        <v/>
      </c>
      <c r="I32" s="476" t="str">
        <f t="shared" si="5"/>
        <v/>
      </c>
      <c r="J32" t="e">
        <f t="shared" si="6"/>
        <v>#N/A</v>
      </c>
      <c r="K32" t="e">
        <f t="shared" si="7"/>
        <v>#N/A</v>
      </c>
      <c r="L32" t="e">
        <f t="shared" si="8"/>
        <v>#N/A</v>
      </c>
      <c r="M32" t="e">
        <f t="shared" si="9"/>
        <v>#N/A</v>
      </c>
      <c r="N32">
        <v>191</v>
      </c>
    </row>
    <row r="33" spans="1:14" ht="15" customHeight="1" x14ac:dyDescent="0.2">
      <c r="A33">
        <v>20</v>
      </c>
      <c r="B33" s="474">
        <f>'Tabelle 2.3'!J30</f>
        <v>-0.96958647551172616</v>
      </c>
      <c r="C33" s="475">
        <f>'Tabelle 3.3'!J30</f>
        <v>-0.898876404494382</v>
      </c>
      <c r="D33" s="476">
        <f t="shared" si="3"/>
        <v>-0.96958647551172616</v>
      </c>
      <c r="E33" s="476">
        <f t="shared" si="3"/>
        <v>-0.898876404494382</v>
      </c>
      <c r="F33" t="str">
        <f t="shared" si="4"/>
        <v/>
      </c>
      <c r="G33" t="str">
        <f t="shared" si="4"/>
        <v/>
      </c>
      <c r="H33" s="476" t="str">
        <f t="shared" si="5"/>
        <v/>
      </c>
      <c r="I33" s="476" t="str">
        <f t="shared" si="5"/>
        <v/>
      </c>
      <c r="J33" t="e">
        <f t="shared" si="6"/>
        <v>#N/A</v>
      </c>
      <c r="K33" t="e">
        <f t="shared" si="7"/>
        <v>#N/A</v>
      </c>
      <c r="L33" t="e">
        <f t="shared" si="8"/>
        <v>#N/A</v>
      </c>
      <c r="M33" t="e">
        <f t="shared" si="9"/>
        <v>#N/A</v>
      </c>
      <c r="N33">
        <v>201</v>
      </c>
    </row>
    <row r="34" spans="1:14" ht="15" customHeight="1" x14ac:dyDescent="0.2">
      <c r="A34">
        <v>21</v>
      </c>
      <c r="B34" s="474">
        <f>'Tabelle 2.3'!J31</f>
        <v>2.7399481193255513</v>
      </c>
      <c r="C34" s="475">
        <f>'Tabelle 3.3'!J31</f>
        <v>3.757828810020877</v>
      </c>
      <c r="D34" s="476">
        <f t="shared" si="3"/>
        <v>2.7399481193255513</v>
      </c>
      <c r="E34" s="476">
        <f t="shared" si="3"/>
        <v>3.757828810020877</v>
      </c>
      <c r="F34" t="str">
        <f t="shared" si="4"/>
        <v/>
      </c>
      <c r="G34" t="str">
        <f t="shared" si="4"/>
        <v/>
      </c>
      <c r="H34" s="476" t="str">
        <f t="shared" si="5"/>
        <v/>
      </c>
      <c r="I34" s="476" t="str">
        <f t="shared" si="5"/>
        <v/>
      </c>
      <c r="J34" t="e">
        <f t="shared" si="6"/>
        <v>#N/A</v>
      </c>
      <c r="K34" t="e">
        <f t="shared" si="7"/>
        <v>#N/A</v>
      </c>
      <c r="L34" t="e">
        <f t="shared" si="8"/>
        <v>#N/A</v>
      </c>
      <c r="M34" t="e">
        <f t="shared" si="9"/>
        <v>#N/A</v>
      </c>
      <c r="N34">
        <v>211</v>
      </c>
    </row>
    <row r="35" spans="1:14" ht="15" customHeight="1" x14ac:dyDescent="0.2">
      <c r="A35">
        <v>22</v>
      </c>
      <c r="B35" s="474">
        <f>'Tabelle 2.3'!J32</f>
        <v>0.10240655401945725</v>
      </c>
      <c r="C35" s="475">
        <f>'Tabelle 3.3'!J32</f>
        <v>1.4135021097046414</v>
      </c>
      <c r="D35" s="476">
        <f t="shared" si="3"/>
        <v>0.10240655401945725</v>
      </c>
      <c r="E35" s="476">
        <f t="shared" si="3"/>
        <v>1.4135021097046414</v>
      </c>
      <c r="F35" t="str">
        <f t="shared" si="4"/>
        <v/>
      </c>
      <c r="G35" t="str">
        <f t="shared" si="4"/>
        <v/>
      </c>
      <c r="H35" s="476" t="str">
        <f t="shared" si="5"/>
        <v/>
      </c>
      <c r="I35" s="476" t="str">
        <f t="shared" si="5"/>
        <v/>
      </c>
      <c r="J35" t="e">
        <f t="shared" si="6"/>
        <v>#N/A</v>
      </c>
      <c r="K35" t="e">
        <f t="shared" si="7"/>
        <v>#N/A</v>
      </c>
      <c r="L35" t="e">
        <f t="shared" si="8"/>
        <v>#N/A</v>
      </c>
      <c r="M35" t="e">
        <f t="shared" si="9"/>
        <v>#N/A</v>
      </c>
      <c r="N35">
        <v>222</v>
      </c>
    </row>
    <row r="36" spans="1:14" ht="15" customHeight="1" x14ac:dyDescent="0.2">
      <c r="A36">
        <v>23</v>
      </c>
      <c r="B36" s="474" t="str">
        <f>'Tabelle 2.3'!J33</f>
        <v>*</v>
      </c>
      <c r="C36" s="475" t="str">
        <f>'Tabelle 3.3'!J33</f>
        <v>*</v>
      </c>
      <c r="D36" s="476" t="str">
        <f t="shared" si="3"/>
        <v>*</v>
      </c>
      <c r="E36" s="476" t="str">
        <f t="shared" si="3"/>
        <v>*</v>
      </c>
      <c r="F36" t="str">
        <f t="shared" si="4"/>
        <v/>
      </c>
      <c r="G36" t="str">
        <f t="shared" si="4"/>
        <v/>
      </c>
      <c r="H36" s="476">
        <f t="shared" si="5"/>
        <v>-0.75</v>
      </c>
      <c r="I36" s="476">
        <f t="shared" si="5"/>
        <v>-0.75</v>
      </c>
      <c r="J36">
        <f t="shared" si="6"/>
        <v>232</v>
      </c>
      <c r="K36">
        <f t="shared" si="7"/>
        <v>45</v>
      </c>
      <c r="L36">
        <f t="shared" si="8"/>
        <v>232</v>
      </c>
      <c r="M36">
        <f t="shared" si="9"/>
        <v>45</v>
      </c>
      <c r="N36">
        <v>232</v>
      </c>
    </row>
    <row r="37" spans="1:14" ht="15" customHeight="1" x14ac:dyDescent="0.2">
      <c r="A37">
        <v>24</v>
      </c>
      <c r="B37" s="474"/>
      <c r="C37" s="475"/>
      <c r="D37" s="476">
        <f t="shared" si="3"/>
        <v>0</v>
      </c>
      <c r="E37" s="476">
        <f t="shared" si="3"/>
        <v>0</v>
      </c>
      <c r="F37"/>
      <c r="G37"/>
      <c r="H37" s="476"/>
      <c r="J37"/>
      <c r="K37"/>
      <c r="L37"/>
      <c r="M37"/>
      <c r="N37"/>
    </row>
    <row r="38" spans="1:14" ht="15" customHeight="1" x14ac:dyDescent="0.2">
      <c r="A38">
        <v>25</v>
      </c>
      <c r="B38" s="474">
        <f>'Tabelle 2.3'!J35</f>
        <v>0.27586206896551724</v>
      </c>
      <c r="C38" s="475">
        <f>'Tabelle 3.3'!J35</f>
        <v>0.55309734513274333</v>
      </c>
      <c r="D38" s="476">
        <f t="shared" si="3"/>
        <v>0.27586206896551724</v>
      </c>
      <c r="E38" s="476">
        <f t="shared" si="3"/>
        <v>0.55309734513274333</v>
      </c>
      <c r="F38" t="str">
        <f t="shared" si="4"/>
        <v/>
      </c>
      <c r="G38" t="str">
        <f t="shared" si="4"/>
        <v/>
      </c>
      <c r="H38" s="476" t="str">
        <f t="shared" si="5"/>
        <v/>
      </c>
      <c r="I38" s="476" t="str">
        <f t="shared" si="5"/>
        <v/>
      </c>
      <c r="J38" t="e">
        <f t="shared" si="6"/>
        <v>#N/A</v>
      </c>
      <c r="K38" t="e">
        <f t="shared" si="7"/>
        <v>#N/A</v>
      </c>
      <c r="L38" t="e">
        <f t="shared" si="8"/>
        <v>#N/A</v>
      </c>
      <c r="M38" t="e">
        <f t="shared" si="9"/>
        <v>#N/A</v>
      </c>
      <c r="N38">
        <v>242</v>
      </c>
    </row>
    <row r="39" spans="1:14" ht="15" customHeight="1" x14ac:dyDescent="0.2">
      <c r="A39">
        <v>26</v>
      </c>
      <c r="B39" s="474">
        <f>'Tabelle 2.3'!J36</f>
        <v>-2.3104533785588997</v>
      </c>
      <c r="C39" s="475">
        <f>'Tabelle 3.3'!J36</f>
        <v>-1.4459556191839655</v>
      </c>
      <c r="D39" s="476">
        <f t="shared" si="3"/>
        <v>-2.3104533785588997</v>
      </c>
      <c r="E39" s="476">
        <f t="shared" si="3"/>
        <v>-1.4459556191839655</v>
      </c>
      <c r="F39" t="str">
        <f t="shared" si="4"/>
        <v/>
      </c>
      <c r="G39" t="str">
        <f t="shared" si="4"/>
        <v/>
      </c>
      <c r="H39" s="476" t="str">
        <f t="shared" si="5"/>
        <v/>
      </c>
      <c r="I39" s="476" t="str">
        <f t="shared" si="5"/>
        <v/>
      </c>
      <c r="J39" t="e">
        <f t="shared" si="6"/>
        <v>#N/A</v>
      </c>
      <c r="K39" t="e">
        <f t="shared" si="7"/>
        <v>#N/A</v>
      </c>
      <c r="L39" t="e">
        <f t="shared" si="8"/>
        <v>#N/A</v>
      </c>
      <c r="M39" t="e">
        <f t="shared" si="9"/>
        <v>#N/A</v>
      </c>
      <c r="N39">
        <v>253</v>
      </c>
    </row>
    <row r="40" spans="1:14" ht="15" customHeight="1" x14ac:dyDescent="0.2">
      <c r="A40">
        <v>27</v>
      </c>
      <c r="B40" s="474">
        <f>'Tabelle 2.3'!J37</f>
        <v>1.2148455286128093</v>
      </c>
      <c r="C40" s="475">
        <f>'Tabelle 3.3'!J37</f>
        <v>-0.69071167490862184</v>
      </c>
      <c r="D40" s="476">
        <f t="shared" si="3"/>
        <v>1.2148455286128093</v>
      </c>
      <c r="E40" s="476">
        <f t="shared" si="3"/>
        <v>-0.69071167490862184</v>
      </c>
      <c r="F40" t="str">
        <f t="shared" si="4"/>
        <v/>
      </c>
      <c r="G40" t="str">
        <f t="shared" si="4"/>
        <v/>
      </c>
      <c r="H40" s="476" t="str">
        <f t="shared" si="5"/>
        <v/>
      </c>
      <c r="I40" s="476" t="str">
        <f t="shared" si="5"/>
        <v/>
      </c>
      <c r="J40" t="e">
        <f t="shared" si="6"/>
        <v>#N/A</v>
      </c>
      <c r="K40" t="e">
        <f t="shared" si="7"/>
        <v>#N/A</v>
      </c>
      <c r="L40" t="e">
        <f t="shared" si="8"/>
        <v>#N/A</v>
      </c>
      <c r="M40" t="e">
        <f t="shared" si="9"/>
        <v>#N/A</v>
      </c>
      <c r="N40">
        <v>263</v>
      </c>
    </row>
    <row r="41" spans="1:14" ht="15" customHeight="1" x14ac:dyDescent="0.2">
      <c r="A41">
        <v>28</v>
      </c>
      <c r="B41" s="474" t="e">
        <f>'Tabelle 2.3'!#REF!</f>
        <v>#REF!</v>
      </c>
      <c r="C41" s="475" t="e">
        <f>'Tabelle 3.3'!#REF!</f>
        <v>#REF!</v>
      </c>
      <c r="D41" s="476" t="e">
        <f t="shared" si="3"/>
        <v>#REF!</v>
      </c>
      <c r="E41" s="476" t="e">
        <f t="shared" si="3"/>
        <v>#REF!</v>
      </c>
      <c r="F41" t="str">
        <f t="shared" si="4"/>
        <v/>
      </c>
      <c r="G41" t="str">
        <f t="shared" si="4"/>
        <v/>
      </c>
      <c r="H41" s="476" t="e">
        <f t="shared" si="5"/>
        <v>#REF!</v>
      </c>
      <c r="I41" s="476" t="e">
        <f t="shared" si="5"/>
        <v>#REF!</v>
      </c>
      <c r="J41" t="e">
        <f t="shared" si="6"/>
        <v>#REF!</v>
      </c>
      <c r="K41" t="e">
        <f t="shared" si="7"/>
        <v>#REF!</v>
      </c>
      <c r="L41" t="e">
        <f t="shared" si="8"/>
        <v>#REF!</v>
      </c>
      <c r="M41" t="e">
        <f t="shared" si="9"/>
        <v>#REF!</v>
      </c>
      <c r="N41">
        <v>273</v>
      </c>
    </row>
    <row r="42" spans="1:14" ht="15" customHeight="1" x14ac:dyDescent="0.2">
      <c r="A42">
        <v>29</v>
      </c>
      <c r="B42" s="474" t="e">
        <f>'Tabelle 2.3'!#REF!</f>
        <v>#REF!</v>
      </c>
      <c r="C42" s="475" t="e">
        <f>'Tabelle 3.3'!#REF!</f>
        <v>#REF!</v>
      </c>
      <c r="D42" s="476" t="e">
        <f t="shared" si="3"/>
        <v>#REF!</v>
      </c>
      <c r="E42" s="476" t="e">
        <f t="shared" si="3"/>
        <v>#REF!</v>
      </c>
      <c r="F42" t="str">
        <f t="shared" si="4"/>
        <v/>
      </c>
      <c r="G42" t="str">
        <f t="shared" si="4"/>
        <v/>
      </c>
      <c r="H42" s="476" t="e">
        <f t="shared" si="5"/>
        <v>#REF!</v>
      </c>
      <c r="I42" s="476" t="e">
        <f t="shared" si="5"/>
        <v>#REF!</v>
      </c>
      <c r="J42" t="e">
        <f t="shared" si="6"/>
        <v>#REF!</v>
      </c>
      <c r="K42" t="e">
        <f t="shared" si="7"/>
        <v>#REF!</v>
      </c>
      <c r="L42" t="e">
        <f t="shared" si="8"/>
        <v>#REF!</v>
      </c>
      <c r="M42" t="e">
        <f t="shared" si="9"/>
        <v>#REF!</v>
      </c>
      <c r="N42">
        <v>284</v>
      </c>
    </row>
    <row r="43" spans="1:14" ht="15" customHeight="1" x14ac:dyDescent="0.2">
      <c r="A43">
        <v>30</v>
      </c>
      <c r="B43" s="474" t="e">
        <f>'Tabelle 2.3'!#REF!</f>
        <v>#REF!</v>
      </c>
      <c r="C43" s="475" t="e">
        <f>'Tabelle 3.3'!#REF!</f>
        <v>#REF!</v>
      </c>
      <c r="D43" s="476" t="e">
        <f t="shared" si="3"/>
        <v>#REF!</v>
      </c>
      <c r="E43" s="476" t="e">
        <f t="shared" si="3"/>
        <v>#REF!</v>
      </c>
      <c r="F43" t="str">
        <f t="shared" si="4"/>
        <v/>
      </c>
      <c r="G43" t="str">
        <f t="shared" si="4"/>
        <v/>
      </c>
      <c r="H43" s="476" t="e">
        <f t="shared" si="5"/>
        <v>#REF!</v>
      </c>
      <c r="I43" s="476" t="e">
        <f t="shared" si="5"/>
        <v>#REF!</v>
      </c>
      <c r="J43" t="e">
        <f t="shared" si="6"/>
        <v>#REF!</v>
      </c>
      <c r="K43" t="e">
        <f t="shared" si="7"/>
        <v>#REF!</v>
      </c>
      <c r="L43" t="e">
        <f t="shared" si="8"/>
        <v>#REF!</v>
      </c>
      <c r="M43" t="e">
        <f t="shared" si="9"/>
        <v>#REF!</v>
      </c>
      <c r="N43">
        <v>294</v>
      </c>
    </row>
    <row r="44" spans="1:14" ht="15" customHeight="1" x14ac:dyDescent="0.2">
      <c r="A44">
        <v>31</v>
      </c>
      <c r="B44" s="474" t="e">
        <f>'Tabelle 2.3'!#REF!</f>
        <v>#REF!</v>
      </c>
      <c r="C44" s="475" t="e">
        <f>'Tabelle 3.3'!#REF!</f>
        <v>#REF!</v>
      </c>
      <c r="D44" s="476" t="e">
        <f t="shared" si="3"/>
        <v>#REF!</v>
      </c>
      <c r="E44" s="476" t="e">
        <f t="shared" si="3"/>
        <v>#REF!</v>
      </c>
      <c r="F44" t="str">
        <f t="shared" si="4"/>
        <v/>
      </c>
      <c r="G44" t="str">
        <f t="shared" si="4"/>
        <v/>
      </c>
      <c r="H44" s="476" t="e">
        <f t="shared" si="5"/>
        <v>#REF!</v>
      </c>
      <c r="I44" s="476" t="e">
        <f t="shared" si="5"/>
        <v>#REF!</v>
      </c>
      <c r="J44" t="e">
        <f t="shared" si="6"/>
        <v>#REF!</v>
      </c>
      <c r="K44" t="e">
        <f t="shared" si="7"/>
        <v>#REF!</v>
      </c>
      <c r="L44" t="e">
        <f t="shared" si="8"/>
        <v>#REF!</v>
      </c>
      <c r="M44" t="e">
        <f t="shared" si="9"/>
        <v>#REF!</v>
      </c>
      <c r="N44">
        <v>304</v>
      </c>
    </row>
    <row r="45" spans="1:14" ht="15" customHeight="1" x14ac:dyDescent="0.2">
      <c r="A45">
        <v>32</v>
      </c>
      <c r="B45" s="474" t="e">
        <f>'Tabelle 2.3'!#REF!</f>
        <v>#REF!</v>
      </c>
      <c r="C45" s="475" t="e">
        <f>'Tabelle 3.3'!#REF!</f>
        <v>#REF!</v>
      </c>
      <c r="D45" s="476" t="e">
        <f t="shared" si="3"/>
        <v>#REF!</v>
      </c>
      <c r="E45" s="476" t="e">
        <f t="shared" si="3"/>
        <v>#REF!</v>
      </c>
      <c r="F45" t="str">
        <f t="shared" si="4"/>
        <v/>
      </c>
      <c r="G45" t="str">
        <f t="shared" si="4"/>
        <v/>
      </c>
      <c r="H45" s="476" t="e">
        <f t="shared" si="5"/>
        <v>#REF!</v>
      </c>
      <c r="I45" s="476" t="e">
        <f t="shared" si="5"/>
        <v>#REF!</v>
      </c>
      <c r="J45" t="e">
        <f t="shared" si="6"/>
        <v>#REF!</v>
      </c>
      <c r="K45" t="e">
        <f t="shared" si="7"/>
        <v>#REF!</v>
      </c>
      <c r="L45" t="e">
        <f t="shared" si="8"/>
        <v>#REF!</v>
      </c>
      <c r="M45" t="e">
        <f t="shared" si="9"/>
        <v>#REF!</v>
      </c>
      <c r="N45">
        <v>315</v>
      </c>
    </row>
    <row r="46" spans="1:14" ht="15" customHeight="1" x14ac:dyDescent="0.2">
      <c r="A46">
        <v>33</v>
      </c>
      <c r="B46" s="474">
        <f>'Tabelle 2.3'!J37</f>
        <v>1.2148455286128093</v>
      </c>
      <c r="C46" s="475">
        <f>'Tabelle 3.3'!J37</f>
        <v>-0.69071167490862184</v>
      </c>
      <c r="D46" s="476">
        <f t="shared" si="3"/>
        <v>1.2148455286128093</v>
      </c>
      <c r="E46" s="476">
        <f t="shared" si="3"/>
        <v>-0.69071167490862184</v>
      </c>
      <c r="F46" t="str">
        <f t="shared" si="4"/>
        <v/>
      </c>
      <c r="G46" t="str">
        <f t="shared" si="4"/>
        <v/>
      </c>
      <c r="H46" s="476" t="str">
        <f t="shared" si="5"/>
        <v/>
      </c>
      <c r="I46" s="476" t="str">
        <f t="shared" si="5"/>
        <v/>
      </c>
      <c r="J46" t="e">
        <f t="shared" si="6"/>
        <v>#N/A</v>
      </c>
      <c r="K46" t="e">
        <f t="shared" si="7"/>
        <v>#N/A</v>
      </c>
      <c r="L46" t="e">
        <f t="shared" si="8"/>
        <v>#N/A</v>
      </c>
      <c r="M46" t="e">
        <f t="shared" si="9"/>
        <v>#N/A</v>
      </c>
      <c r="N46">
        <v>325</v>
      </c>
    </row>
    <row r="47" spans="1:14" ht="15" customHeight="1" x14ac:dyDescent="0.2">
      <c r="A47"/>
      <c r="E47"/>
      <c r="F47"/>
      <c r="G47"/>
      <c r="I47"/>
      <c r="J47"/>
      <c r="K47"/>
      <c r="L47"/>
      <c r="M47"/>
      <c r="N47"/>
    </row>
    <row r="48" spans="1:14" ht="15" customHeight="1" x14ac:dyDescent="0.2">
      <c r="A48"/>
      <c r="D48" s="478"/>
      <c r="E48"/>
      <c r="F48"/>
      <c r="G48"/>
      <c r="I48"/>
      <c r="J48"/>
      <c r="K48"/>
      <c r="L48"/>
      <c r="M48"/>
      <c r="N48"/>
    </row>
    <row r="49" spans="1:14" ht="15" customHeight="1" x14ac:dyDescent="0.2">
      <c r="A49" s="414" t="s">
        <v>485</v>
      </c>
      <c r="E49"/>
      <c r="F49"/>
      <c r="G49"/>
      <c r="I49"/>
      <c r="J49"/>
      <c r="K49"/>
      <c r="L49"/>
      <c r="M49"/>
      <c r="N49"/>
    </row>
    <row r="50" spans="1:14" ht="15" customHeight="1" x14ac:dyDescent="0.2">
      <c r="A50" s="479" t="s">
        <v>486</v>
      </c>
      <c r="B50" s="472" t="s">
        <v>94</v>
      </c>
      <c r="C50" s="472"/>
      <c r="D50" s="472"/>
      <c r="E50" s="480" t="s">
        <v>487</v>
      </c>
      <c r="F50" s="480"/>
      <c r="G50" s="480"/>
      <c r="H50" s="481" t="s">
        <v>488</v>
      </c>
      <c r="I50" s="480" t="s">
        <v>489</v>
      </c>
      <c r="J50" s="480"/>
      <c r="K50" s="480"/>
      <c r="L50" s="387" t="s">
        <v>490</v>
      </c>
      <c r="M50"/>
      <c r="N50"/>
    </row>
    <row r="51" spans="1:14" ht="39.950000000000003" customHeight="1" x14ac:dyDescent="0.2">
      <c r="A51" s="479"/>
      <c r="B51" s="482">
        <v>76479</v>
      </c>
      <c r="C51" s="482">
        <v>75566</v>
      </c>
      <c r="D51" s="482">
        <v>35950</v>
      </c>
      <c r="E51" s="482" t="s">
        <v>473</v>
      </c>
      <c r="F51" s="482" t="s">
        <v>112</v>
      </c>
      <c r="G51" s="482" t="s">
        <v>113</v>
      </c>
      <c r="H51" s="481"/>
      <c r="I51" s="482" t="s">
        <v>473</v>
      </c>
      <c r="J51" s="482" t="s">
        <v>112</v>
      </c>
      <c r="K51" s="482" t="s">
        <v>113</v>
      </c>
      <c r="L51" s="482" t="s">
        <v>491</v>
      </c>
      <c r="M51" s="482"/>
      <c r="N51" s="482"/>
    </row>
    <row r="52" spans="1:14" ht="15" customHeight="1" x14ac:dyDescent="0.2">
      <c r="A52" s="483" t="s">
        <v>492</v>
      </c>
      <c r="B52" s="484">
        <v>183587</v>
      </c>
      <c r="C52" s="484">
        <v>25438</v>
      </c>
      <c r="D52" s="484">
        <v>20007</v>
      </c>
      <c r="E52" s="476">
        <f>IF($A$52=37802,IF(COUNTBLANK(B$52:B$71)&gt;0,#N/A,B52/B$52*100),IF(COUNTBLANK(B$52:B$76)&gt;0,#N/A,B52/B$52*100))</f>
        <v>100</v>
      </c>
      <c r="F52" s="476">
        <f>IF($A$52=37802,IF(COUNTBLANK(C$52:C$71)&gt;0,#N/A,C52/C$52*100),IF(COUNTBLANK(C$52:C$76)&gt;0,#N/A,C52/C$52*100))</f>
        <v>100</v>
      </c>
      <c r="G52" s="476">
        <f>IF($A$52=37802,IF(COUNTBLANK(D$52:D$71)&gt;0,#N/A,D52/D$52*100),IF(COUNTBLANK(D$52:D$76)&gt;0,#N/A,D52/D$52*100))</f>
        <v>100</v>
      </c>
      <c r="H52" s="485" t="str">
        <f>IF(ISERROR(L52)=TRUE,IF(MONTH(A52)=MONTH(MAX(A$52:A$76)),A52,""),"")</f>
        <v/>
      </c>
      <c r="I52" s="476" t="str">
        <f>IF($H52&lt;&gt;"",E52,"")</f>
        <v/>
      </c>
      <c r="J52" s="476" t="str">
        <f>IF($H52&lt;&gt;"",F52,"")</f>
        <v/>
      </c>
      <c r="K52" s="476" t="str">
        <f t="shared" ref="J52:K67" si="10">IF($H52&lt;&gt;"",G52,"")</f>
        <v/>
      </c>
      <c r="L52" s="476" t="e">
        <f>IF(A$52=37802,IF(AND(COUNTBLANK(B$52:B$71)&lt;&gt;0,COUNTBLANK(C$52:C$71)&lt;&gt;0,COUNTBLANK(D$52:D$71)&lt;&gt;0),135,#N/A),IF(AND(COUNTBLANK(B$52:B$76)&lt;&gt;0,COUNTBLANK(C$52:C$76)&lt;&gt;0,COUNTBLANK(D$52:D$76)&lt;&gt;0),135,#N/A))</f>
        <v>#N/A</v>
      </c>
    </row>
    <row r="53" spans="1:14" ht="15" customHeight="1" x14ac:dyDescent="0.2">
      <c r="A53" s="483" t="s">
        <v>493</v>
      </c>
      <c r="B53" s="484">
        <v>182559</v>
      </c>
      <c r="C53" s="484">
        <v>24386</v>
      </c>
      <c r="D53" s="484">
        <v>19260</v>
      </c>
      <c r="E53" s="476">
        <f t="shared" ref="E53:G71" si="11">IF($A$52=37802,IF(COUNTBLANK(B$52:B$71)&gt;0,#N/A,B53/B$52*100),IF(COUNTBLANK(B$52:B$76)&gt;0,#N/A,B53/B$52*100))</f>
        <v>99.440047497916524</v>
      </c>
      <c r="F53" s="476">
        <f t="shared" si="11"/>
        <v>95.864454752732129</v>
      </c>
      <c r="G53" s="476">
        <f t="shared" si="11"/>
        <v>96.266306792622586</v>
      </c>
      <c r="H53" s="485" t="str">
        <f>IF(ISERROR(L53)=TRUE,IF(MONTH(A53)=MONTH(MAX(A$52:A$76)),A53,""),"")</f>
        <v/>
      </c>
      <c r="I53" s="476" t="str">
        <f t="shared" ref="I53:K76" si="12">IF($H53&lt;&gt;"",E53,"")</f>
        <v/>
      </c>
      <c r="J53" s="476" t="str">
        <f t="shared" si="10"/>
        <v/>
      </c>
      <c r="K53" s="476" t="str">
        <f t="shared" si="10"/>
        <v/>
      </c>
      <c r="L53" s="476" t="e">
        <f t="shared" ref="L53:L76" si="13">IF(A$52=37802,IF(AND(COUNTBLANK(B$52:B$71)&lt;&gt;0,COUNTBLANK(C$52:C$71)&lt;&gt;0,COUNTBLANK(D$52:D$71)&lt;&gt;0),135,#N/A),IF(AND(COUNTBLANK(B$52:B$76)&lt;&gt;0,COUNTBLANK(C$52:C$76)&lt;&gt;0,COUNTBLANK(D$52:D$76)&lt;&gt;0),135,#N/A))</f>
        <v>#N/A</v>
      </c>
    </row>
    <row r="54" spans="1:14" ht="15" customHeight="1" x14ac:dyDescent="0.2">
      <c r="A54" s="486" t="s">
        <v>494</v>
      </c>
      <c r="B54" s="484">
        <v>180345</v>
      </c>
      <c r="C54" s="484">
        <v>23985</v>
      </c>
      <c r="D54" s="484">
        <v>18756</v>
      </c>
      <c r="E54" s="476">
        <f t="shared" si="11"/>
        <v>98.234079755102485</v>
      </c>
      <c r="F54" s="476">
        <f t="shared" si="11"/>
        <v>94.288072961710824</v>
      </c>
      <c r="G54" s="476">
        <f t="shared" si="11"/>
        <v>93.747188484030588</v>
      </c>
      <c r="H54" s="485" t="str">
        <f>IF(ISERROR(L54)=TRUE,IF(MONTH(A54)=MONTH(MAX(A$52:A$76)),A54,""),"")</f>
        <v/>
      </c>
      <c r="I54" s="476" t="str">
        <f t="shared" si="12"/>
        <v/>
      </c>
      <c r="J54" s="476" t="str">
        <f t="shared" si="10"/>
        <v/>
      </c>
      <c r="K54" s="476" t="str">
        <f t="shared" si="10"/>
        <v/>
      </c>
      <c r="L54" s="476" t="e">
        <f t="shared" si="13"/>
        <v>#N/A</v>
      </c>
    </row>
    <row r="55" spans="1:14" ht="15" customHeight="1" x14ac:dyDescent="0.2">
      <c r="A55" s="486">
        <v>44075</v>
      </c>
      <c r="B55" s="484">
        <v>182161</v>
      </c>
      <c r="C55" s="484">
        <v>23740</v>
      </c>
      <c r="D55" s="484">
        <v>19356</v>
      </c>
      <c r="E55" s="476">
        <f t="shared" si="11"/>
        <v>99.223256548666299</v>
      </c>
      <c r="F55" s="476">
        <f t="shared" si="11"/>
        <v>93.324946929790073</v>
      </c>
      <c r="G55" s="476">
        <f t="shared" si="11"/>
        <v>96.746138851402009</v>
      </c>
      <c r="H55" s="485">
        <f>IF(ISERROR(L55)=TRUE,IF(MONTH(A55)=MONTH(MAX(A$52:A$76)),A55,""),"")</f>
        <v>44075</v>
      </c>
      <c r="I55" s="476">
        <f t="shared" si="12"/>
        <v>99.223256548666299</v>
      </c>
      <c r="J55" s="476">
        <f t="shared" si="10"/>
        <v>93.324946929790073</v>
      </c>
      <c r="K55" s="476">
        <f t="shared" si="10"/>
        <v>96.746138851402009</v>
      </c>
      <c r="L55" s="476" t="e">
        <f t="shared" si="13"/>
        <v>#N/A</v>
      </c>
    </row>
    <row r="56" spans="1:14" ht="15" customHeight="1" x14ac:dyDescent="0.2">
      <c r="A56" s="486" t="s">
        <v>495</v>
      </c>
      <c r="B56" s="484">
        <v>181992</v>
      </c>
      <c r="C56" s="484">
        <v>23317</v>
      </c>
      <c r="D56" s="484">
        <v>18993</v>
      </c>
      <c r="E56" s="476">
        <f t="shared" si="11"/>
        <v>99.131202100366593</v>
      </c>
      <c r="F56" s="476">
        <f t="shared" si="11"/>
        <v>91.662080352228941</v>
      </c>
      <c r="G56" s="476">
        <f t="shared" si="11"/>
        <v>94.931773879142298</v>
      </c>
      <c r="H56" s="485" t="str">
        <f t="shared" ref="H56:H71" si="14">IF(ISERROR(L56)=TRUE,IF(MONTH(A56)=MONTH(MAX(A$52:A$76)),A56,""),"")</f>
        <v/>
      </c>
      <c r="I56" s="476" t="str">
        <f t="shared" si="12"/>
        <v/>
      </c>
      <c r="J56" s="476" t="str">
        <f t="shared" si="10"/>
        <v/>
      </c>
      <c r="K56" s="476" t="str">
        <f t="shared" si="10"/>
        <v/>
      </c>
      <c r="L56" s="476" t="e">
        <f t="shared" si="13"/>
        <v>#N/A</v>
      </c>
    </row>
    <row r="57" spans="1:14" ht="15" customHeight="1" x14ac:dyDescent="0.2">
      <c r="A57" s="486" t="s">
        <v>496</v>
      </c>
      <c r="B57" s="484">
        <v>181715</v>
      </c>
      <c r="C57" s="484">
        <v>22674</v>
      </c>
      <c r="D57" s="484">
        <v>18746</v>
      </c>
      <c r="E57" s="476">
        <f t="shared" si="11"/>
        <v>98.98031995729545</v>
      </c>
      <c r="F57" s="476">
        <f t="shared" si="11"/>
        <v>89.134365909269604</v>
      </c>
      <c r="G57" s="476">
        <f t="shared" si="11"/>
        <v>93.697205977907728</v>
      </c>
      <c r="H57" s="485" t="str">
        <f t="shared" si="14"/>
        <v/>
      </c>
      <c r="I57" s="476" t="str">
        <f t="shared" si="12"/>
        <v/>
      </c>
      <c r="J57" s="476" t="str">
        <f t="shared" si="10"/>
        <v/>
      </c>
      <c r="K57" s="476" t="str">
        <f t="shared" si="10"/>
        <v/>
      </c>
      <c r="L57" s="476" t="e">
        <f t="shared" si="13"/>
        <v>#N/A</v>
      </c>
    </row>
    <row r="58" spans="1:14" ht="15" customHeight="1" x14ac:dyDescent="0.2">
      <c r="A58" s="486" t="s">
        <v>497</v>
      </c>
      <c r="B58" s="484">
        <v>181946</v>
      </c>
      <c r="C58" s="484">
        <v>23151</v>
      </c>
      <c r="D58" s="484">
        <v>19555</v>
      </c>
      <c r="E58" s="476">
        <f t="shared" si="11"/>
        <v>99.106145860000979</v>
      </c>
      <c r="F58" s="476">
        <f t="shared" si="11"/>
        <v>91.009513326519382</v>
      </c>
      <c r="G58" s="476">
        <f t="shared" si="11"/>
        <v>97.74079072324686</v>
      </c>
      <c r="H58" s="485" t="str">
        <f t="shared" si="14"/>
        <v/>
      </c>
      <c r="I58" s="476" t="str">
        <f t="shared" si="12"/>
        <v/>
      </c>
      <c r="J58" s="476" t="str">
        <f t="shared" si="10"/>
        <v/>
      </c>
      <c r="K58" s="476" t="str">
        <f t="shared" si="10"/>
        <v/>
      </c>
      <c r="L58" s="476" t="e">
        <f t="shared" si="13"/>
        <v>#N/A</v>
      </c>
    </row>
    <row r="59" spans="1:14" ht="15" customHeight="1" x14ac:dyDescent="0.2">
      <c r="A59" s="486">
        <v>44440</v>
      </c>
      <c r="B59" s="484">
        <v>184360</v>
      </c>
      <c r="C59" s="484">
        <v>22998</v>
      </c>
      <c r="D59" s="484">
        <v>20137</v>
      </c>
      <c r="E59" s="476">
        <f t="shared" si="11"/>
        <v>100.42105377831763</v>
      </c>
      <c r="F59" s="476">
        <f t="shared" si="11"/>
        <v>90.408050947401534</v>
      </c>
      <c r="G59" s="476">
        <f t="shared" si="11"/>
        <v>100.64977257959715</v>
      </c>
      <c r="H59" s="485">
        <f t="shared" si="14"/>
        <v>44440</v>
      </c>
      <c r="I59" s="476">
        <f t="shared" si="12"/>
        <v>100.42105377831763</v>
      </c>
      <c r="J59" s="476">
        <f t="shared" si="10"/>
        <v>90.408050947401534</v>
      </c>
      <c r="K59" s="476">
        <f t="shared" si="10"/>
        <v>100.64977257959715</v>
      </c>
      <c r="L59" s="476" t="e">
        <f t="shared" si="13"/>
        <v>#N/A</v>
      </c>
    </row>
    <row r="60" spans="1:14" ht="15" customHeight="1" x14ac:dyDescent="0.2">
      <c r="A60" s="486" t="s">
        <v>498</v>
      </c>
      <c r="B60" s="484">
        <v>184441</v>
      </c>
      <c r="C60" s="484">
        <v>23043</v>
      </c>
      <c r="D60" s="484">
        <v>20089</v>
      </c>
      <c r="E60" s="476">
        <f t="shared" si="11"/>
        <v>100.46517454939621</v>
      </c>
      <c r="F60" s="476">
        <f t="shared" si="11"/>
        <v>90.584951647142077</v>
      </c>
      <c r="G60" s="476">
        <f t="shared" si="11"/>
        <v>100.40985655020742</v>
      </c>
      <c r="H60" s="485" t="str">
        <f t="shared" si="14"/>
        <v/>
      </c>
      <c r="I60" s="476" t="str">
        <f t="shared" si="12"/>
        <v/>
      </c>
      <c r="J60" s="476" t="str">
        <f t="shared" si="10"/>
        <v/>
      </c>
      <c r="K60" s="476" t="str">
        <f t="shared" si="10"/>
        <v/>
      </c>
      <c r="L60" s="476" t="e">
        <f t="shared" si="13"/>
        <v>#N/A</v>
      </c>
    </row>
    <row r="61" spans="1:14" ht="15" customHeight="1" x14ac:dyDescent="0.2">
      <c r="A61" s="486" t="s">
        <v>499</v>
      </c>
      <c r="B61" s="484">
        <v>184986</v>
      </c>
      <c r="C61" s="484">
        <v>22652</v>
      </c>
      <c r="D61" s="484">
        <v>20139</v>
      </c>
      <c r="E61" s="476">
        <f t="shared" si="11"/>
        <v>100.76203652764084</v>
      </c>
      <c r="F61" s="476">
        <f t="shared" si="11"/>
        <v>89.047881122729777</v>
      </c>
      <c r="G61" s="476">
        <f t="shared" si="11"/>
        <v>100.6597690808217</v>
      </c>
      <c r="H61" s="485" t="str">
        <f t="shared" si="14"/>
        <v/>
      </c>
      <c r="I61" s="476" t="str">
        <f t="shared" si="12"/>
        <v/>
      </c>
      <c r="J61" s="476" t="str">
        <f t="shared" si="10"/>
        <v/>
      </c>
      <c r="K61" s="476" t="str">
        <f t="shared" si="10"/>
        <v/>
      </c>
      <c r="L61" s="476" t="e">
        <f t="shared" si="13"/>
        <v>#N/A</v>
      </c>
    </row>
    <row r="62" spans="1:14" ht="15" customHeight="1" x14ac:dyDescent="0.2">
      <c r="A62" s="486" t="s">
        <v>500</v>
      </c>
      <c r="B62" s="484">
        <v>185345</v>
      </c>
      <c r="C62" s="484">
        <v>23285</v>
      </c>
      <c r="D62" s="484">
        <v>20547</v>
      </c>
      <c r="E62" s="476">
        <f t="shared" si="11"/>
        <v>100.95758414266804</v>
      </c>
      <c r="F62" s="476">
        <f t="shared" si="11"/>
        <v>91.536284299080123</v>
      </c>
      <c r="G62" s="476">
        <f t="shared" si="11"/>
        <v>102.69905533063428</v>
      </c>
      <c r="H62" s="485" t="str">
        <f t="shared" si="14"/>
        <v/>
      </c>
      <c r="I62" s="476" t="str">
        <f t="shared" si="12"/>
        <v/>
      </c>
      <c r="J62" s="476" t="str">
        <f t="shared" si="10"/>
        <v/>
      </c>
      <c r="K62" s="476" t="str">
        <f t="shared" si="10"/>
        <v/>
      </c>
      <c r="L62" s="476" t="e">
        <f t="shared" si="13"/>
        <v>#N/A</v>
      </c>
    </row>
    <row r="63" spans="1:14" ht="15" customHeight="1" x14ac:dyDescent="0.2">
      <c r="A63" s="486">
        <v>44805</v>
      </c>
      <c r="B63" s="484">
        <v>187784</v>
      </c>
      <c r="C63" s="484">
        <v>22894</v>
      </c>
      <c r="D63" s="484">
        <v>20859</v>
      </c>
      <c r="E63" s="476">
        <f t="shared" si="11"/>
        <v>102.28610958292255</v>
      </c>
      <c r="F63" s="476">
        <f t="shared" si="11"/>
        <v>89.999213774667822</v>
      </c>
      <c r="G63" s="476">
        <f t="shared" si="11"/>
        <v>104.25850952166742</v>
      </c>
      <c r="H63" s="485">
        <f t="shared" si="14"/>
        <v>44805</v>
      </c>
      <c r="I63" s="476">
        <f t="shared" si="12"/>
        <v>102.28610958292255</v>
      </c>
      <c r="J63" s="476">
        <f t="shared" si="10"/>
        <v>89.999213774667822</v>
      </c>
      <c r="K63" s="476">
        <f t="shared" si="10"/>
        <v>104.25850952166742</v>
      </c>
      <c r="L63" s="476" t="e">
        <f t="shared" si="13"/>
        <v>#N/A</v>
      </c>
    </row>
    <row r="64" spans="1:14" ht="15" customHeight="1" x14ac:dyDescent="0.2">
      <c r="A64" s="486" t="s">
        <v>501</v>
      </c>
      <c r="B64" s="484">
        <v>187594</v>
      </c>
      <c r="C64" s="484">
        <v>23109</v>
      </c>
      <c r="D64" s="484">
        <v>21045</v>
      </c>
      <c r="E64" s="476">
        <f t="shared" si="11"/>
        <v>102.18261641619503</v>
      </c>
      <c r="F64" s="476">
        <f t="shared" si="11"/>
        <v>90.844406006761531</v>
      </c>
      <c r="G64" s="476">
        <f t="shared" si="11"/>
        <v>105.18818413555255</v>
      </c>
      <c r="H64" s="485" t="str">
        <f t="shared" si="14"/>
        <v/>
      </c>
      <c r="I64" s="476" t="str">
        <f t="shared" si="12"/>
        <v/>
      </c>
      <c r="J64" s="476" t="str">
        <f t="shared" si="10"/>
        <v/>
      </c>
      <c r="K64" s="476" t="str">
        <f t="shared" si="10"/>
        <v/>
      </c>
      <c r="L64" s="476" t="e">
        <f t="shared" si="13"/>
        <v>#N/A</v>
      </c>
    </row>
    <row r="65" spans="1:12" ht="15" customHeight="1" x14ac:dyDescent="0.2">
      <c r="A65" s="486" t="s">
        <v>502</v>
      </c>
      <c r="B65" s="484">
        <v>187691</v>
      </c>
      <c r="C65" s="484">
        <v>23064</v>
      </c>
      <c r="D65" s="484">
        <v>21200</v>
      </c>
      <c r="E65" s="476">
        <f t="shared" si="11"/>
        <v>102.23545240131382</v>
      </c>
      <c r="F65" s="476">
        <f t="shared" si="11"/>
        <v>90.667505307020988</v>
      </c>
      <c r="G65" s="476">
        <f t="shared" si="11"/>
        <v>105.96291298045684</v>
      </c>
      <c r="H65" s="485" t="str">
        <f t="shared" si="14"/>
        <v/>
      </c>
      <c r="I65" s="476" t="str">
        <f t="shared" si="12"/>
        <v/>
      </c>
      <c r="J65" s="476" t="str">
        <f t="shared" si="10"/>
        <v/>
      </c>
      <c r="K65" s="476" t="str">
        <f t="shared" si="10"/>
        <v/>
      </c>
      <c r="L65" s="476" t="e">
        <f t="shared" si="13"/>
        <v>#N/A</v>
      </c>
    </row>
    <row r="66" spans="1:12" ht="15" customHeight="1" x14ac:dyDescent="0.2">
      <c r="A66" s="486" t="s">
        <v>503</v>
      </c>
      <c r="B66" s="484">
        <v>187844</v>
      </c>
      <c r="C66" s="484">
        <v>23622</v>
      </c>
      <c r="D66" s="484">
        <v>21679</v>
      </c>
      <c r="E66" s="476">
        <f t="shared" si="11"/>
        <v>102.31879163557332</v>
      </c>
      <c r="F66" s="476">
        <f t="shared" si="11"/>
        <v>92.861073983803749</v>
      </c>
      <c r="G66" s="476">
        <f t="shared" si="11"/>
        <v>108.3570750237417</v>
      </c>
      <c r="H66" s="485" t="str">
        <f t="shared" si="14"/>
        <v/>
      </c>
      <c r="I66" s="476" t="str">
        <f t="shared" si="12"/>
        <v/>
      </c>
      <c r="J66" s="476" t="str">
        <f t="shared" si="10"/>
        <v/>
      </c>
      <c r="K66" s="476" t="str">
        <f t="shared" si="10"/>
        <v/>
      </c>
      <c r="L66" s="476" t="e">
        <f t="shared" si="13"/>
        <v>#N/A</v>
      </c>
    </row>
    <row r="67" spans="1:12" ht="15" customHeight="1" x14ac:dyDescent="0.2">
      <c r="A67" s="486">
        <v>45170</v>
      </c>
      <c r="B67" s="484">
        <v>189938</v>
      </c>
      <c r="C67" s="484">
        <v>23038</v>
      </c>
      <c r="D67" s="484">
        <v>22013</v>
      </c>
      <c r="E67" s="476">
        <f t="shared" si="11"/>
        <v>103.45939527308579</v>
      </c>
      <c r="F67" s="476">
        <f t="shared" si="11"/>
        <v>90.565296013837568</v>
      </c>
      <c r="G67" s="476">
        <f t="shared" si="11"/>
        <v>110.02649072824511</v>
      </c>
      <c r="H67" s="485">
        <f t="shared" si="14"/>
        <v>45170</v>
      </c>
      <c r="I67" s="476">
        <f t="shared" si="12"/>
        <v>103.45939527308579</v>
      </c>
      <c r="J67" s="476">
        <f t="shared" si="10"/>
        <v>90.565296013837568</v>
      </c>
      <c r="K67" s="476">
        <f t="shared" si="10"/>
        <v>110.02649072824511</v>
      </c>
      <c r="L67" s="476" t="e">
        <f t="shared" si="13"/>
        <v>#N/A</v>
      </c>
    </row>
    <row r="68" spans="1:12" ht="15" customHeight="1" x14ac:dyDescent="0.2">
      <c r="A68" s="486" t="s">
        <v>504</v>
      </c>
      <c r="B68" s="484">
        <v>189631</v>
      </c>
      <c r="C68" s="484">
        <v>23120</v>
      </c>
      <c r="D68" s="484">
        <v>21919</v>
      </c>
      <c r="E68" s="476">
        <f t="shared" si="11"/>
        <v>103.29217210368927</v>
      </c>
      <c r="F68" s="476">
        <f t="shared" si="11"/>
        <v>90.887648400031452</v>
      </c>
      <c r="G68" s="476">
        <f t="shared" si="11"/>
        <v>109.55665517069026</v>
      </c>
      <c r="H68" s="485" t="str">
        <f t="shared" si="14"/>
        <v/>
      </c>
      <c r="I68" s="476" t="str">
        <f t="shared" si="12"/>
        <v/>
      </c>
      <c r="J68" s="476" t="str">
        <f t="shared" si="12"/>
        <v/>
      </c>
      <c r="K68" s="476" t="str">
        <f t="shared" si="12"/>
        <v/>
      </c>
      <c r="L68" s="476" t="e">
        <f t="shared" si="13"/>
        <v>#N/A</v>
      </c>
    </row>
    <row r="69" spans="1:12" ht="15" customHeight="1" x14ac:dyDescent="0.2">
      <c r="A69" s="486" t="s">
        <v>505</v>
      </c>
      <c r="B69" s="484">
        <v>189041</v>
      </c>
      <c r="C69" s="484">
        <v>23168</v>
      </c>
      <c r="D69" s="484">
        <v>21686</v>
      </c>
      <c r="E69" s="476">
        <f t="shared" si="11"/>
        <v>102.97079858595653</v>
      </c>
      <c r="F69" s="476">
        <f t="shared" si="11"/>
        <v>91.0763424797547</v>
      </c>
      <c r="G69" s="476">
        <f t="shared" si="11"/>
        <v>108.39206277802769</v>
      </c>
      <c r="H69" s="485" t="str">
        <f t="shared" si="14"/>
        <v/>
      </c>
      <c r="I69" s="476" t="str">
        <f t="shared" si="12"/>
        <v/>
      </c>
      <c r="J69" s="476" t="str">
        <f t="shared" si="12"/>
        <v/>
      </c>
      <c r="K69" s="476" t="str">
        <f t="shared" si="12"/>
        <v/>
      </c>
      <c r="L69" s="476" t="e">
        <f t="shared" si="13"/>
        <v>#N/A</v>
      </c>
    </row>
    <row r="70" spans="1:12" ht="15" customHeight="1" x14ac:dyDescent="0.2">
      <c r="A70" s="486" t="s">
        <v>506</v>
      </c>
      <c r="B70" s="484">
        <v>188580</v>
      </c>
      <c r="C70" s="484">
        <v>23415</v>
      </c>
      <c r="D70" s="484">
        <v>21909</v>
      </c>
      <c r="E70" s="476">
        <f t="shared" si="11"/>
        <v>102.71969148142297</v>
      </c>
      <c r="F70" s="476">
        <f t="shared" si="11"/>
        <v>92.047330764997241</v>
      </c>
      <c r="G70" s="476">
        <f t="shared" si="11"/>
        <v>109.50667266456739</v>
      </c>
      <c r="H70" s="485" t="str">
        <f t="shared" si="14"/>
        <v/>
      </c>
      <c r="I70" s="476" t="str">
        <f t="shared" si="12"/>
        <v/>
      </c>
      <c r="J70" s="476" t="str">
        <f t="shared" si="12"/>
        <v/>
      </c>
      <c r="K70" s="476" t="str">
        <f t="shared" si="12"/>
        <v/>
      </c>
      <c r="L70" s="476" t="e">
        <f t="shared" si="13"/>
        <v>#N/A</v>
      </c>
    </row>
    <row r="71" spans="1:12" ht="15" customHeight="1" x14ac:dyDescent="0.2">
      <c r="A71" s="486">
        <v>45536</v>
      </c>
      <c r="B71" s="484">
        <v>190483</v>
      </c>
      <c r="C71" s="484">
        <v>22673</v>
      </c>
      <c r="D71" s="484">
        <v>22241</v>
      </c>
      <c r="E71" s="476">
        <f t="shared" si="11"/>
        <v>103.75625725133044</v>
      </c>
      <c r="F71" s="476">
        <f t="shared" si="11"/>
        <v>89.130434782608688</v>
      </c>
      <c r="G71" s="476">
        <f t="shared" si="11"/>
        <v>111.16609186784625</v>
      </c>
      <c r="H71" s="485">
        <f t="shared" si="14"/>
        <v>45536</v>
      </c>
      <c r="I71" s="476">
        <f t="shared" si="12"/>
        <v>103.75625725133044</v>
      </c>
      <c r="J71" s="476">
        <f t="shared" si="12"/>
        <v>89.130434782608688</v>
      </c>
      <c r="K71" s="476">
        <f t="shared" si="12"/>
        <v>111.16609186784625</v>
      </c>
      <c r="L71" s="476" t="e">
        <f t="shared" si="13"/>
        <v>#N/A</v>
      </c>
    </row>
    <row r="72" spans="1:12" ht="15" customHeight="1" x14ac:dyDescent="0.2">
      <c r="A72" s="486" t="s">
        <v>507</v>
      </c>
      <c r="B72" s="484">
        <v>190037</v>
      </c>
      <c r="C72" s="484">
        <v>22834</v>
      </c>
      <c r="D72" s="484">
        <v>22263</v>
      </c>
      <c r="E72" s="487">
        <f t="shared" ref="E72:G76" si="15">IF($A$52=37802,IF(COUNTBLANK(B$52:B$71)&gt;0,#N/A,IF(ISBLANK(B72)=FALSE,B72/B$52*100,#N/A)),IF(COUNTBLANK(B$52:B$76)&gt;0,#N/A,B72/B$52*100))</f>
        <v>103.51332065995958</v>
      </c>
      <c r="F72" s="487">
        <f t="shared" si="15"/>
        <v>89.763346175013766</v>
      </c>
      <c r="G72" s="487">
        <f t="shared" si="15"/>
        <v>111.27605338131654</v>
      </c>
      <c r="H72" s="488" t="str">
        <f>IF(A$52=37802,IF(ISERROR(L72)=TRUE,IF(ISBLANK(A72)=FALSE,IF(MONTH(A72)=MONTH(MAX(A$52:A$76)),A72,""),""),""),IF(ISERROR(L72)=TRUE,IF(MONTH(A72)=MONTH(MAX(A$52:A$76)),A72,""),""))</f>
        <v/>
      </c>
      <c r="I72" s="476" t="str">
        <f t="shared" si="12"/>
        <v/>
      </c>
      <c r="J72" s="476" t="str">
        <f t="shared" si="12"/>
        <v/>
      </c>
      <c r="K72" s="476" t="str">
        <f t="shared" si="12"/>
        <v/>
      </c>
      <c r="L72" s="476" t="e">
        <f t="shared" si="13"/>
        <v>#N/A</v>
      </c>
    </row>
    <row r="73" spans="1:12" ht="15" customHeight="1" x14ac:dyDescent="0.2">
      <c r="A73" s="486" t="s">
        <v>508</v>
      </c>
      <c r="B73" s="484">
        <v>188958</v>
      </c>
      <c r="C73" s="484">
        <v>22622</v>
      </c>
      <c r="D73" s="484">
        <v>21988</v>
      </c>
      <c r="E73" s="487">
        <f t="shared" si="15"/>
        <v>102.92558841312294</v>
      </c>
      <c r="F73" s="487">
        <f t="shared" si="15"/>
        <v>88.929947322902748</v>
      </c>
      <c r="G73" s="487">
        <f t="shared" si="15"/>
        <v>109.90153446293797</v>
      </c>
      <c r="H73" s="488" t="str">
        <f>IF(A$52=37802,IF(ISERROR(L73)=TRUE,IF(ISBLANK(A73)=FALSE,IF(MONTH(A73)=MONTH(MAX(A$52:A$76)),A73,""),""),""),IF(ISERROR(L73)=TRUE,IF(MONTH(A73)=MONTH(MAX(A$52:A$76)),A73,""),""))</f>
        <v/>
      </c>
      <c r="I73" s="476" t="str">
        <f t="shared" si="12"/>
        <v/>
      </c>
      <c r="J73" s="476" t="str">
        <f t="shared" si="12"/>
        <v/>
      </c>
      <c r="K73" s="476" t="str">
        <f t="shared" si="12"/>
        <v/>
      </c>
      <c r="L73" s="476" t="e">
        <f t="shared" si="13"/>
        <v>#N/A</v>
      </c>
    </row>
    <row r="74" spans="1:12" ht="15" customHeight="1" x14ac:dyDescent="0.2">
      <c r="A74" s="486" t="s">
        <v>509</v>
      </c>
      <c r="B74" s="484">
        <v>188361</v>
      </c>
      <c r="C74" s="484">
        <v>23068</v>
      </c>
      <c r="D74" s="484">
        <v>22197</v>
      </c>
      <c r="E74" s="487">
        <f t="shared" si="15"/>
        <v>102.6004019892476</v>
      </c>
      <c r="F74" s="487">
        <f t="shared" si="15"/>
        <v>90.683229813664596</v>
      </c>
      <c r="G74" s="487">
        <f t="shared" si="15"/>
        <v>110.94616884090568</v>
      </c>
      <c r="H74" s="488" t="str">
        <f>IF(A$52=37802,IF(ISERROR(L74)=TRUE,IF(ISBLANK(A74)=FALSE,IF(MONTH(A74)=MONTH(MAX(A$52:A$76)),A74,""),""),""),IF(ISERROR(L74)=TRUE,IF(MONTH(A74)=MONTH(MAX(A$52:A$76)),A74,""),""))</f>
        <v/>
      </c>
      <c r="I74" s="476" t="str">
        <f t="shared" si="12"/>
        <v/>
      </c>
      <c r="J74" s="476" t="str">
        <f t="shared" si="12"/>
        <v/>
      </c>
      <c r="K74" s="476" t="str">
        <f t="shared" si="12"/>
        <v/>
      </c>
      <c r="L74" s="476" t="e">
        <f t="shared" si="13"/>
        <v>#N/A</v>
      </c>
    </row>
    <row r="75" spans="1:12" ht="15" customHeight="1" x14ac:dyDescent="0.2">
      <c r="A75" s="486">
        <v>45901</v>
      </c>
      <c r="B75" s="484">
        <v>189905</v>
      </c>
      <c r="C75" s="484">
        <v>22444</v>
      </c>
      <c r="D75" s="484">
        <v>22337</v>
      </c>
      <c r="E75" s="487">
        <f t="shared" si="15"/>
        <v>103.44142014412785</v>
      </c>
      <c r="F75" s="487">
        <f t="shared" si="15"/>
        <v>88.230206777262367</v>
      </c>
      <c r="G75" s="487">
        <f t="shared" si="15"/>
        <v>111.64592392662568</v>
      </c>
      <c r="H75" s="488">
        <f>IF(A$52=37802,IF(ISERROR(L75)=TRUE,IF(ISBLANK(A75)=FALSE,IF(MONTH(A75)=MONTH(MAX(A$52:A$76)),A75,""),""),""),IF(ISERROR(L75)=TRUE,IF(MONTH(A75)=MONTH(MAX(A$52:A$76)),A75,""),""))</f>
        <v>45901</v>
      </c>
      <c r="I75" s="476">
        <f t="shared" si="12"/>
        <v>103.44142014412785</v>
      </c>
      <c r="J75" s="476">
        <f t="shared" si="12"/>
        <v>88.230206777262367</v>
      </c>
      <c r="K75" s="476">
        <f t="shared" si="12"/>
        <v>111.64592392662568</v>
      </c>
      <c r="L75" s="476" t="e">
        <f t="shared" si="13"/>
        <v>#N/A</v>
      </c>
    </row>
    <row r="76" spans="1:12" ht="15" customHeight="1" x14ac:dyDescent="0.2">
      <c r="A76" s="486" t="s">
        <v>510</v>
      </c>
      <c r="B76" s="484">
        <v>189305</v>
      </c>
      <c r="C76" s="489">
        <v>22540</v>
      </c>
      <c r="D76" s="489">
        <v>22204</v>
      </c>
      <c r="E76" s="487">
        <f t="shared" si="15"/>
        <v>103.11459961761997</v>
      </c>
      <c r="F76" s="487">
        <f t="shared" si="15"/>
        <v>88.60759493670885</v>
      </c>
      <c r="G76" s="487">
        <f t="shared" si="15"/>
        <v>110.98115659519168</v>
      </c>
      <c r="H76" s="488" t="str">
        <f>IF(A$52=37802,IF(ISERROR(L76)=TRUE,IF(ISBLANK(A76)=FALSE,IF(MONTH(A76)=MONTH(MAX(A$52:A$76)),A76,""),""),""),IF(ISERROR(L76)=TRUE,IF(MONTH(A76)=MONTH(MAX(A$52:A$76)),A76,""),""))</f>
        <v/>
      </c>
      <c r="I76" s="476" t="str">
        <f t="shared" si="12"/>
        <v/>
      </c>
      <c r="J76" s="476" t="str">
        <f t="shared" si="12"/>
        <v/>
      </c>
      <c r="K76" s="476" t="str">
        <f t="shared" si="12"/>
        <v/>
      </c>
      <c r="L76" s="476" t="e">
        <f t="shared" si="13"/>
        <v>#N/A</v>
      </c>
    </row>
    <row r="78" spans="1:12" ht="15" customHeight="1" x14ac:dyDescent="0.2">
      <c r="I78" s="476">
        <f>IF(I76&lt;&gt;"",I76,IF(I75&lt;&gt;"",I75,IF(I74&lt;&gt;"",I74,IF(I73&lt;&gt;"",I73,IF(I72&lt;&gt;"",I72,IF(I71&lt;&gt;"",I71,""))))))</f>
        <v>103.44142014412785</v>
      </c>
      <c r="J78" s="476">
        <f>IF(J76&lt;&gt;"",J76,IF(J75&lt;&gt;"",J75,IF(J74&lt;&gt;"",J74,IF(J73&lt;&gt;"",J73,IF(J72&lt;&gt;"",J72,IF(J71&lt;&gt;"",J71,""))))))</f>
        <v>88.230206777262367</v>
      </c>
      <c r="K78" s="476">
        <f>IF(K76&lt;&gt;"",K76,IF(K75&lt;&gt;"",K75,IF(K74&lt;&gt;"",K74,IF(K73&lt;&gt;"",K73,IF(K72&lt;&gt;"",K72,IF(K71&lt;&gt;"",K71,""))))))</f>
        <v>111.64592392662568</v>
      </c>
    </row>
    <row r="79" spans="1:12" ht="15" customHeight="1" x14ac:dyDescent="0.2">
      <c r="I79" s="473">
        <f>RANK(I78,$I78:$K78)</f>
        <v>2</v>
      </c>
      <c r="J79" s="473">
        <f>RANK(J78,$I78:$K78)</f>
        <v>3</v>
      </c>
      <c r="K79" s="473">
        <f>RANK(K78,$I78:$K78)</f>
        <v>1</v>
      </c>
    </row>
    <row r="80" spans="1:12" ht="15" customHeight="1" x14ac:dyDescent="0.2">
      <c r="I80" s="476" t="str">
        <f>"SvB: "&amp;IF(I78&gt;100,"+","")&amp;TEXT(I78-100,"0,0")&amp;"%"</f>
        <v>SvB: +3,4%</v>
      </c>
      <c r="J80" s="476" t="str">
        <f>"GeB - ausschließlich: "&amp;IF(J78&gt;100,"+","")&amp;TEXT(J78-100,"0,0")&amp;"%"</f>
        <v>GeB - ausschließlich: -11,8%</v>
      </c>
      <c r="K80" s="476" t="str">
        <f>"GeB - im Nebenjob: "&amp;IF(K78&gt;100,"+","")&amp;TEXT(K78-100,"0,0")&amp;"%"</f>
        <v>GeB - im Nebenjob: +11,6%</v>
      </c>
    </row>
    <row r="82" spans="9:9" ht="15" customHeight="1" x14ac:dyDescent="0.2">
      <c r="I82" s="476" t="str">
        <f>IF(ISERROR(HLOOKUP(1,I$79:K$80,2,FALSE)),"",HLOOKUP(1,I$79:K$80,2,FALSE))</f>
        <v>GeB - im Nebenjob: +11,6%</v>
      </c>
    </row>
    <row r="83" spans="9:9" ht="15" customHeight="1" x14ac:dyDescent="0.2">
      <c r="I83" s="476" t="str">
        <f>IF(ISERROR(HLOOKUP(2,I$79:K$80,2,FALSE)),"",HLOOKUP(2,I$79:K$80,2,FALSE))</f>
        <v>SvB: +3,4%</v>
      </c>
    </row>
    <row r="84" spans="9:9" ht="15" customHeight="1" x14ac:dyDescent="0.2">
      <c r="I84" s="476" t="str">
        <f>IF(ISERROR(HLOOKUP(3,I$79:K$80,2,FALSE)),"",HLOOKUP(3,I$79:K$80,2,FALSE))</f>
        <v>GeB - ausschließlich: -11,8%</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45" orientation="landscape" r:id="rId1"/>
  <headerFooter alignWithMargins="0"/>
  <rowBreaks count="1" manualBreakCount="1">
    <brk id="47" max="1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99CDD-40D1-4015-8254-0C878FAC0EB6}">
  <sheetPr codeName="Tabelle27"/>
  <dimension ref="A1:K63"/>
  <sheetViews>
    <sheetView showGridLines="0" zoomScaleNormal="100" zoomScaleSheetLayoutView="100" workbookViewId="0">
      <selection sqref="A1:G1"/>
    </sheetView>
  </sheetViews>
  <sheetFormatPr baseColWidth="10" defaultRowHeight="16.5" customHeight="1" x14ac:dyDescent="0.2"/>
  <cols>
    <col min="1" max="1" width="2.7109375" style="529" customWidth="1"/>
    <col min="2" max="2" width="17.28515625" style="529" customWidth="1"/>
    <col min="3" max="3" width="23.28515625" style="529" customWidth="1"/>
    <col min="4" max="5" width="11.42578125" style="529" customWidth="1"/>
    <col min="6" max="8" width="11.42578125" style="529"/>
    <col min="9" max="9" width="15.7109375" style="529" customWidth="1"/>
    <col min="10" max="256" width="11.42578125" style="529"/>
    <col min="257" max="257" width="2.7109375" style="529" customWidth="1"/>
    <col min="258" max="258" width="17.28515625" style="529" customWidth="1"/>
    <col min="259" max="259" width="23.28515625" style="529" customWidth="1"/>
    <col min="260" max="261" width="11.42578125" style="529" customWidth="1"/>
    <col min="262" max="264" width="11.42578125" style="529"/>
    <col min="265" max="265" width="15.7109375" style="529" customWidth="1"/>
    <col min="266" max="512" width="11.42578125" style="529"/>
    <col min="513" max="513" width="2.7109375" style="529" customWidth="1"/>
    <col min="514" max="514" width="17.28515625" style="529" customWidth="1"/>
    <col min="515" max="515" width="23.28515625" style="529" customWidth="1"/>
    <col min="516" max="517" width="11.42578125" style="529" customWidth="1"/>
    <col min="518" max="520" width="11.42578125" style="529"/>
    <col min="521" max="521" width="15.7109375" style="529" customWidth="1"/>
    <col min="522" max="768" width="11.42578125" style="529"/>
    <col min="769" max="769" width="2.7109375" style="529" customWidth="1"/>
    <col min="770" max="770" width="17.28515625" style="529" customWidth="1"/>
    <col min="771" max="771" width="23.28515625" style="529" customWidth="1"/>
    <col min="772" max="773" width="11.42578125" style="529" customWidth="1"/>
    <col min="774" max="776" width="11.42578125" style="529"/>
    <col min="777" max="777" width="15.7109375" style="529" customWidth="1"/>
    <col min="778" max="1024" width="11.42578125" style="529"/>
    <col min="1025" max="1025" width="2.7109375" style="529" customWidth="1"/>
    <col min="1026" max="1026" width="17.28515625" style="529" customWidth="1"/>
    <col min="1027" max="1027" width="23.28515625" style="529" customWidth="1"/>
    <col min="1028" max="1029" width="11.42578125" style="529" customWidth="1"/>
    <col min="1030" max="1032" width="11.42578125" style="529"/>
    <col min="1033" max="1033" width="15.7109375" style="529" customWidth="1"/>
    <col min="1034" max="1280" width="11.42578125" style="529"/>
    <col min="1281" max="1281" width="2.7109375" style="529" customWidth="1"/>
    <col min="1282" max="1282" width="17.28515625" style="529" customWidth="1"/>
    <col min="1283" max="1283" width="23.28515625" style="529" customWidth="1"/>
    <col min="1284" max="1285" width="11.42578125" style="529" customWidth="1"/>
    <col min="1286" max="1288" width="11.42578125" style="529"/>
    <col min="1289" max="1289" width="15.7109375" style="529" customWidth="1"/>
    <col min="1290" max="1536" width="11.42578125" style="529"/>
    <col min="1537" max="1537" width="2.7109375" style="529" customWidth="1"/>
    <col min="1538" max="1538" width="17.28515625" style="529" customWidth="1"/>
    <col min="1539" max="1539" width="23.28515625" style="529" customWidth="1"/>
    <col min="1540" max="1541" width="11.42578125" style="529" customWidth="1"/>
    <col min="1542" max="1544" width="11.42578125" style="529"/>
    <col min="1545" max="1545" width="15.7109375" style="529" customWidth="1"/>
    <col min="1546" max="1792" width="11.42578125" style="529"/>
    <col min="1793" max="1793" width="2.7109375" style="529" customWidth="1"/>
    <col min="1794" max="1794" width="17.28515625" style="529" customWidth="1"/>
    <col min="1795" max="1795" width="23.28515625" style="529" customWidth="1"/>
    <col min="1796" max="1797" width="11.42578125" style="529" customWidth="1"/>
    <col min="1798" max="1800" width="11.42578125" style="529"/>
    <col min="1801" max="1801" width="15.7109375" style="529" customWidth="1"/>
    <col min="1802" max="2048" width="11.42578125" style="529"/>
    <col min="2049" max="2049" width="2.7109375" style="529" customWidth="1"/>
    <col min="2050" max="2050" width="17.28515625" style="529" customWidth="1"/>
    <col min="2051" max="2051" width="23.28515625" style="529" customWidth="1"/>
    <col min="2052" max="2053" width="11.42578125" style="529" customWidth="1"/>
    <col min="2054" max="2056" width="11.42578125" style="529"/>
    <col min="2057" max="2057" width="15.7109375" style="529" customWidth="1"/>
    <col min="2058" max="2304" width="11.42578125" style="529"/>
    <col min="2305" max="2305" width="2.7109375" style="529" customWidth="1"/>
    <col min="2306" max="2306" width="17.28515625" style="529" customWidth="1"/>
    <col min="2307" max="2307" width="23.28515625" style="529" customWidth="1"/>
    <col min="2308" max="2309" width="11.42578125" style="529" customWidth="1"/>
    <col min="2310" max="2312" width="11.42578125" style="529"/>
    <col min="2313" max="2313" width="15.7109375" style="529" customWidth="1"/>
    <col min="2314" max="2560" width="11.42578125" style="529"/>
    <col min="2561" max="2561" width="2.7109375" style="529" customWidth="1"/>
    <col min="2562" max="2562" width="17.28515625" style="529" customWidth="1"/>
    <col min="2563" max="2563" width="23.28515625" style="529" customWidth="1"/>
    <col min="2564" max="2565" width="11.42578125" style="529" customWidth="1"/>
    <col min="2566" max="2568" width="11.42578125" style="529"/>
    <col min="2569" max="2569" width="15.7109375" style="529" customWidth="1"/>
    <col min="2570" max="2816" width="11.42578125" style="529"/>
    <col min="2817" max="2817" width="2.7109375" style="529" customWidth="1"/>
    <col min="2818" max="2818" width="17.28515625" style="529" customWidth="1"/>
    <col min="2819" max="2819" width="23.28515625" style="529" customWidth="1"/>
    <col min="2820" max="2821" width="11.42578125" style="529" customWidth="1"/>
    <col min="2822" max="2824" width="11.42578125" style="529"/>
    <col min="2825" max="2825" width="15.7109375" style="529" customWidth="1"/>
    <col min="2826" max="3072" width="11.42578125" style="529"/>
    <col min="3073" max="3073" width="2.7109375" style="529" customWidth="1"/>
    <col min="3074" max="3074" width="17.28515625" style="529" customWidth="1"/>
    <col min="3075" max="3075" width="23.28515625" style="529" customWidth="1"/>
    <col min="3076" max="3077" width="11.42578125" style="529" customWidth="1"/>
    <col min="3078" max="3080" width="11.42578125" style="529"/>
    <col min="3081" max="3081" width="15.7109375" style="529" customWidth="1"/>
    <col min="3082" max="3328" width="11.42578125" style="529"/>
    <col min="3329" max="3329" width="2.7109375" style="529" customWidth="1"/>
    <col min="3330" max="3330" width="17.28515625" style="529" customWidth="1"/>
    <col min="3331" max="3331" width="23.28515625" style="529" customWidth="1"/>
    <col min="3332" max="3333" width="11.42578125" style="529" customWidth="1"/>
    <col min="3334" max="3336" width="11.42578125" style="529"/>
    <col min="3337" max="3337" width="15.7109375" style="529" customWidth="1"/>
    <col min="3338" max="3584" width="11.42578125" style="529"/>
    <col min="3585" max="3585" width="2.7109375" style="529" customWidth="1"/>
    <col min="3586" max="3586" width="17.28515625" style="529" customWidth="1"/>
    <col min="3587" max="3587" width="23.28515625" style="529" customWidth="1"/>
    <col min="3588" max="3589" width="11.42578125" style="529" customWidth="1"/>
    <col min="3590" max="3592" width="11.42578125" style="529"/>
    <col min="3593" max="3593" width="15.7109375" style="529" customWidth="1"/>
    <col min="3594" max="3840" width="11.42578125" style="529"/>
    <col min="3841" max="3841" width="2.7109375" style="529" customWidth="1"/>
    <col min="3842" max="3842" width="17.28515625" style="529" customWidth="1"/>
    <col min="3843" max="3843" width="23.28515625" style="529" customWidth="1"/>
    <col min="3844" max="3845" width="11.42578125" style="529" customWidth="1"/>
    <col min="3846" max="3848" width="11.42578125" style="529"/>
    <col min="3849" max="3849" width="15.7109375" style="529" customWidth="1"/>
    <col min="3850" max="4096" width="11.42578125" style="529"/>
    <col min="4097" max="4097" width="2.7109375" style="529" customWidth="1"/>
    <col min="4098" max="4098" width="17.28515625" style="529" customWidth="1"/>
    <col min="4099" max="4099" width="23.28515625" style="529" customWidth="1"/>
    <col min="4100" max="4101" width="11.42578125" style="529" customWidth="1"/>
    <col min="4102" max="4104" width="11.42578125" style="529"/>
    <col min="4105" max="4105" width="15.7109375" style="529" customWidth="1"/>
    <col min="4106" max="4352" width="11.42578125" style="529"/>
    <col min="4353" max="4353" width="2.7109375" style="529" customWidth="1"/>
    <col min="4354" max="4354" width="17.28515625" style="529" customWidth="1"/>
    <col min="4355" max="4355" width="23.28515625" style="529" customWidth="1"/>
    <col min="4356" max="4357" width="11.42578125" style="529" customWidth="1"/>
    <col min="4358" max="4360" width="11.42578125" style="529"/>
    <col min="4361" max="4361" width="15.7109375" style="529" customWidth="1"/>
    <col min="4362" max="4608" width="11.42578125" style="529"/>
    <col min="4609" max="4609" width="2.7109375" style="529" customWidth="1"/>
    <col min="4610" max="4610" width="17.28515625" style="529" customWidth="1"/>
    <col min="4611" max="4611" width="23.28515625" style="529" customWidth="1"/>
    <col min="4612" max="4613" width="11.42578125" style="529" customWidth="1"/>
    <col min="4614" max="4616" width="11.42578125" style="529"/>
    <col min="4617" max="4617" width="15.7109375" style="529" customWidth="1"/>
    <col min="4618" max="4864" width="11.42578125" style="529"/>
    <col min="4865" max="4865" width="2.7109375" style="529" customWidth="1"/>
    <col min="4866" max="4866" width="17.28515625" style="529" customWidth="1"/>
    <col min="4867" max="4867" width="23.28515625" style="529" customWidth="1"/>
    <col min="4868" max="4869" width="11.42578125" style="529" customWidth="1"/>
    <col min="4870" max="4872" width="11.42578125" style="529"/>
    <col min="4873" max="4873" width="15.7109375" style="529" customWidth="1"/>
    <col min="4874" max="5120" width="11.42578125" style="529"/>
    <col min="5121" max="5121" width="2.7109375" style="529" customWidth="1"/>
    <col min="5122" max="5122" width="17.28515625" style="529" customWidth="1"/>
    <col min="5123" max="5123" width="23.28515625" style="529" customWidth="1"/>
    <col min="5124" max="5125" width="11.42578125" style="529" customWidth="1"/>
    <col min="5126" max="5128" width="11.42578125" style="529"/>
    <col min="5129" max="5129" width="15.7109375" style="529" customWidth="1"/>
    <col min="5130" max="5376" width="11.42578125" style="529"/>
    <col min="5377" max="5377" width="2.7109375" style="529" customWidth="1"/>
    <col min="5378" max="5378" width="17.28515625" style="529" customWidth="1"/>
    <col min="5379" max="5379" width="23.28515625" style="529" customWidth="1"/>
    <col min="5380" max="5381" width="11.42578125" style="529" customWidth="1"/>
    <col min="5382" max="5384" width="11.42578125" style="529"/>
    <col min="5385" max="5385" width="15.7109375" style="529" customWidth="1"/>
    <col min="5386" max="5632" width="11.42578125" style="529"/>
    <col min="5633" max="5633" width="2.7109375" style="529" customWidth="1"/>
    <col min="5634" max="5634" width="17.28515625" style="529" customWidth="1"/>
    <col min="5635" max="5635" width="23.28515625" style="529" customWidth="1"/>
    <col min="5636" max="5637" width="11.42578125" style="529" customWidth="1"/>
    <col min="5638" max="5640" width="11.42578125" style="529"/>
    <col min="5641" max="5641" width="15.7109375" style="529" customWidth="1"/>
    <col min="5642" max="5888" width="11.42578125" style="529"/>
    <col min="5889" max="5889" width="2.7109375" style="529" customWidth="1"/>
    <col min="5890" max="5890" width="17.28515625" style="529" customWidth="1"/>
    <col min="5891" max="5891" width="23.28515625" style="529" customWidth="1"/>
    <col min="5892" max="5893" width="11.42578125" style="529" customWidth="1"/>
    <col min="5894" max="5896" width="11.42578125" style="529"/>
    <col min="5897" max="5897" width="15.7109375" style="529" customWidth="1"/>
    <col min="5898" max="6144" width="11.42578125" style="529"/>
    <col min="6145" max="6145" width="2.7109375" style="529" customWidth="1"/>
    <col min="6146" max="6146" width="17.28515625" style="529" customWidth="1"/>
    <col min="6147" max="6147" width="23.28515625" style="529" customWidth="1"/>
    <col min="6148" max="6149" width="11.42578125" style="529" customWidth="1"/>
    <col min="6150" max="6152" width="11.42578125" style="529"/>
    <col min="6153" max="6153" width="15.7109375" style="529" customWidth="1"/>
    <col min="6154" max="6400" width="11.42578125" style="529"/>
    <col min="6401" max="6401" width="2.7109375" style="529" customWidth="1"/>
    <col min="6402" max="6402" width="17.28515625" style="529" customWidth="1"/>
    <col min="6403" max="6403" width="23.28515625" style="529" customWidth="1"/>
    <col min="6404" max="6405" width="11.42578125" style="529" customWidth="1"/>
    <col min="6406" max="6408" width="11.42578125" style="529"/>
    <col min="6409" max="6409" width="15.7109375" style="529" customWidth="1"/>
    <col min="6410" max="6656" width="11.42578125" style="529"/>
    <col min="6657" max="6657" width="2.7109375" style="529" customWidth="1"/>
    <col min="6658" max="6658" width="17.28515625" style="529" customWidth="1"/>
    <col min="6659" max="6659" width="23.28515625" style="529" customWidth="1"/>
    <col min="6660" max="6661" width="11.42578125" style="529" customWidth="1"/>
    <col min="6662" max="6664" width="11.42578125" style="529"/>
    <col min="6665" max="6665" width="15.7109375" style="529" customWidth="1"/>
    <col min="6666" max="6912" width="11.42578125" style="529"/>
    <col min="6913" max="6913" width="2.7109375" style="529" customWidth="1"/>
    <col min="6914" max="6914" width="17.28515625" style="529" customWidth="1"/>
    <col min="6915" max="6915" width="23.28515625" style="529" customWidth="1"/>
    <col min="6916" max="6917" width="11.42578125" style="529" customWidth="1"/>
    <col min="6918" max="6920" width="11.42578125" style="529"/>
    <col min="6921" max="6921" width="15.7109375" style="529" customWidth="1"/>
    <col min="6922" max="7168" width="11.42578125" style="529"/>
    <col min="7169" max="7169" width="2.7109375" style="529" customWidth="1"/>
    <col min="7170" max="7170" width="17.28515625" style="529" customWidth="1"/>
    <col min="7171" max="7171" width="23.28515625" style="529" customWidth="1"/>
    <col min="7172" max="7173" width="11.42578125" style="529" customWidth="1"/>
    <col min="7174" max="7176" width="11.42578125" style="529"/>
    <col min="7177" max="7177" width="15.7109375" style="529" customWidth="1"/>
    <col min="7178" max="7424" width="11.42578125" style="529"/>
    <col min="7425" max="7425" width="2.7109375" style="529" customWidth="1"/>
    <col min="7426" max="7426" width="17.28515625" style="529" customWidth="1"/>
    <col min="7427" max="7427" width="23.28515625" style="529" customWidth="1"/>
    <col min="7428" max="7429" width="11.42578125" style="529" customWidth="1"/>
    <col min="7430" max="7432" width="11.42578125" style="529"/>
    <col min="7433" max="7433" width="15.7109375" style="529" customWidth="1"/>
    <col min="7434" max="7680" width="11.42578125" style="529"/>
    <col min="7681" max="7681" width="2.7109375" style="529" customWidth="1"/>
    <col min="7682" max="7682" width="17.28515625" style="529" customWidth="1"/>
    <col min="7683" max="7683" width="23.28515625" style="529" customWidth="1"/>
    <col min="7684" max="7685" width="11.42578125" style="529" customWidth="1"/>
    <col min="7686" max="7688" width="11.42578125" style="529"/>
    <col min="7689" max="7689" width="15.7109375" style="529" customWidth="1"/>
    <col min="7690" max="7936" width="11.42578125" style="529"/>
    <col min="7937" max="7937" width="2.7109375" style="529" customWidth="1"/>
    <col min="7938" max="7938" width="17.28515625" style="529" customWidth="1"/>
    <col min="7939" max="7939" width="23.28515625" style="529" customWidth="1"/>
    <col min="7940" max="7941" width="11.42578125" style="529" customWidth="1"/>
    <col min="7942" max="7944" width="11.42578125" style="529"/>
    <col min="7945" max="7945" width="15.7109375" style="529" customWidth="1"/>
    <col min="7946" max="8192" width="11.42578125" style="529"/>
    <col min="8193" max="8193" width="2.7109375" style="529" customWidth="1"/>
    <col min="8194" max="8194" width="17.28515625" style="529" customWidth="1"/>
    <col min="8195" max="8195" width="23.28515625" style="529" customWidth="1"/>
    <col min="8196" max="8197" width="11.42578125" style="529" customWidth="1"/>
    <col min="8198" max="8200" width="11.42578125" style="529"/>
    <col min="8201" max="8201" width="15.7109375" style="529" customWidth="1"/>
    <col min="8202" max="8448" width="11.42578125" style="529"/>
    <col min="8449" max="8449" width="2.7109375" style="529" customWidth="1"/>
    <col min="8450" max="8450" width="17.28515625" style="529" customWidth="1"/>
    <col min="8451" max="8451" width="23.28515625" style="529" customWidth="1"/>
    <col min="8452" max="8453" width="11.42578125" style="529" customWidth="1"/>
    <col min="8454" max="8456" width="11.42578125" style="529"/>
    <col min="8457" max="8457" width="15.7109375" style="529" customWidth="1"/>
    <col min="8458" max="8704" width="11.42578125" style="529"/>
    <col min="8705" max="8705" width="2.7109375" style="529" customWidth="1"/>
    <col min="8706" max="8706" width="17.28515625" style="529" customWidth="1"/>
    <col min="8707" max="8707" width="23.28515625" style="529" customWidth="1"/>
    <col min="8708" max="8709" width="11.42578125" style="529" customWidth="1"/>
    <col min="8710" max="8712" width="11.42578125" style="529"/>
    <col min="8713" max="8713" width="15.7109375" style="529" customWidth="1"/>
    <col min="8714" max="8960" width="11.42578125" style="529"/>
    <col min="8961" max="8961" width="2.7109375" style="529" customWidth="1"/>
    <col min="8962" max="8962" width="17.28515625" style="529" customWidth="1"/>
    <col min="8963" max="8963" width="23.28515625" style="529" customWidth="1"/>
    <col min="8964" max="8965" width="11.42578125" style="529" customWidth="1"/>
    <col min="8966" max="8968" width="11.42578125" style="529"/>
    <col min="8969" max="8969" width="15.7109375" style="529" customWidth="1"/>
    <col min="8970" max="9216" width="11.42578125" style="529"/>
    <col min="9217" max="9217" width="2.7109375" style="529" customWidth="1"/>
    <col min="9218" max="9218" width="17.28515625" style="529" customWidth="1"/>
    <col min="9219" max="9219" width="23.28515625" style="529" customWidth="1"/>
    <col min="9220" max="9221" width="11.42578125" style="529" customWidth="1"/>
    <col min="9222" max="9224" width="11.42578125" style="529"/>
    <col min="9225" max="9225" width="15.7109375" style="529" customWidth="1"/>
    <col min="9226" max="9472" width="11.42578125" style="529"/>
    <col min="9473" max="9473" width="2.7109375" style="529" customWidth="1"/>
    <col min="9474" max="9474" width="17.28515625" style="529" customWidth="1"/>
    <col min="9475" max="9475" width="23.28515625" style="529" customWidth="1"/>
    <col min="9476" max="9477" width="11.42578125" style="529" customWidth="1"/>
    <col min="9478" max="9480" width="11.42578125" style="529"/>
    <col min="9481" max="9481" width="15.7109375" style="529" customWidth="1"/>
    <col min="9482" max="9728" width="11.42578125" style="529"/>
    <col min="9729" max="9729" width="2.7109375" style="529" customWidth="1"/>
    <col min="9730" max="9730" width="17.28515625" style="529" customWidth="1"/>
    <col min="9731" max="9731" width="23.28515625" style="529" customWidth="1"/>
    <col min="9732" max="9733" width="11.42578125" style="529" customWidth="1"/>
    <col min="9734" max="9736" width="11.42578125" style="529"/>
    <col min="9737" max="9737" width="15.7109375" style="529" customWidth="1"/>
    <col min="9738" max="9984" width="11.42578125" style="529"/>
    <col min="9985" max="9985" width="2.7109375" style="529" customWidth="1"/>
    <col min="9986" max="9986" width="17.28515625" style="529" customWidth="1"/>
    <col min="9987" max="9987" width="23.28515625" style="529" customWidth="1"/>
    <col min="9988" max="9989" width="11.42578125" style="529" customWidth="1"/>
    <col min="9990" max="9992" width="11.42578125" style="529"/>
    <col min="9993" max="9993" width="15.7109375" style="529" customWidth="1"/>
    <col min="9994" max="10240" width="11.42578125" style="529"/>
    <col min="10241" max="10241" width="2.7109375" style="529" customWidth="1"/>
    <col min="10242" max="10242" width="17.28515625" style="529" customWidth="1"/>
    <col min="10243" max="10243" width="23.28515625" style="529" customWidth="1"/>
    <col min="10244" max="10245" width="11.42578125" style="529" customWidth="1"/>
    <col min="10246" max="10248" width="11.42578125" style="529"/>
    <col min="10249" max="10249" width="15.7109375" style="529" customWidth="1"/>
    <col min="10250" max="10496" width="11.42578125" style="529"/>
    <col min="10497" max="10497" width="2.7109375" style="529" customWidth="1"/>
    <col min="10498" max="10498" width="17.28515625" style="529" customWidth="1"/>
    <col min="10499" max="10499" width="23.28515625" style="529" customWidth="1"/>
    <col min="10500" max="10501" width="11.42578125" style="529" customWidth="1"/>
    <col min="10502" max="10504" width="11.42578125" style="529"/>
    <col min="10505" max="10505" width="15.7109375" style="529" customWidth="1"/>
    <col min="10506" max="10752" width="11.42578125" style="529"/>
    <col min="10753" max="10753" width="2.7109375" style="529" customWidth="1"/>
    <col min="10754" max="10754" width="17.28515625" style="529" customWidth="1"/>
    <col min="10755" max="10755" width="23.28515625" style="529" customWidth="1"/>
    <col min="10756" max="10757" width="11.42578125" style="529" customWidth="1"/>
    <col min="10758" max="10760" width="11.42578125" style="529"/>
    <col min="10761" max="10761" width="15.7109375" style="529" customWidth="1"/>
    <col min="10762" max="11008" width="11.42578125" style="529"/>
    <col min="11009" max="11009" width="2.7109375" style="529" customWidth="1"/>
    <col min="11010" max="11010" width="17.28515625" style="529" customWidth="1"/>
    <col min="11011" max="11011" width="23.28515625" style="529" customWidth="1"/>
    <col min="11012" max="11013" width="11.42578125" style="529" customWidth="1"/>
    <col min="11014" max="11016" width="11.42578125" style="529"/>
    <col min="11017" max="11017" width="15.7109375" style="529" customWidth="1"/>
    <col min="11018" max="11264" width="11.42578125" style="529"/>
    <col min="11265" max="11265" width="2.7109375" style="529" customWidth="1"/>
    <col min="11266" max="11266" width="17.28515625" style="529" customWidth="1"/>
    <col min="11267" max="11267" width="23.28515625" style="529" customWidth="1"/>
    <col min="11268" max="11269" width="11.42578125" style="529" customWidth="1"/>
    <col min="11270" max="11272" width="11.42578125" style="529"/>
    <col min="11273" max="11273" width="15.7109375" style="529" customWidth="1"/>
    <col min="11274" max="11520" width="11.42578125" style="529"/>
    <col min="11521" max="11521" width="2.7109375" style="529" customWidth="1"/>
    <col min="11522" max="11522" width="17.28515625" style="529" customWidth="1"/>
    <col min="11523" max="11523" width="23.28515625" style="529" customWidth="1"/>
    <col min="11524" max="11525" width="11.42578125" style="529" customWidth="1"/>
    <col min="11526" max="11528" width="11.42578125" style="529"/>
    <col min="11529" max="11529" width="15.7109375" style="529" customWidth="1"/>
    <col min="11530" max="11776" width="11.42578125" style="529"/>
    <col min="11777" max="11777" width="2.7109375" style="529" customWidth="1"/>
    <col min="11778" max="11778" width="17.28515625" style="529" customWidth="1"/>
    <col min="11779" max="11779" width="23.28515625" style="529" customWidth="1"/>
    <col min="11780" max="11781" width="11.42578125" style="529" customWidth="1"/>
    <col min="11782" max="11784" width="11.42578125" style="529"/>
    <col min="11785" max="11785" width="15.7109375" style="529" customWidth="1"/>
    <col min="11786" max="12032" width="11.42578125" style="529"/>
    <col min="12033" max="12033" width="2.7109375" style="529" customWidth="1"/>
    <col min="12034" max="12034" width="17.28515625" style="529" customWidth="1"/>
    <col min="12035" max="12035" width="23.28515625" style="529" customWidth="1"/>
    <col min="12036" max="12037" width="11.42578125" style="529" customWidth="1"/>
    <col min="12038" max="12040" width="11.42578125" style="529"/>
    <col min="12041" max="12041" width="15.7109375" style="529" customWidth="1"/>
    <col min="12042" max="12288" width="11.42578125" style="529"/>
    <col min="12289" max="12289" width="2.7109375" style="529" customWidth="1"/>
    <col min="12290" max="12290" width="17.28515625" style="529" customWidth="1"/>
    <col min="12291" max="12291" width="23.28515625" style="529" customWidth="1"/>
    <col min="12292" max="12293" width="11.42578125" style="529" customWidth="1"/>
    <col min="12294" max="12296" width="11.42578125" style="529"/>
    <col min="12297" max="12297" width="15.7109375" style="529" customWidth="1"/>
    <col min="12298" max="12544" width="11.42578125" style="529"/>
    <col min="12545" max="12545" width="2.7109375" style="529" customWidth="1"/>
    <col min="12546" max="12546" width="17.28515625" style="529" customWidth="1"/>
    <col min="12547" max="12547" width="23.28515625" style="529" customWidth="1"/>
    <col min="12548" max="12549" width="11.42578125" style="529" customWidth="1"/>
    <col min="12550" max="12552" width="11.42578125" style="529"/>
    <col min="12553" max="12553" width="15.7109375" style="529" customWidth="1"/>
    <col min="12554" max="12800" width="11.42578125" style="529"/>
    <col min="12801" max="12801" width="2.7109375" style="529" customWidth="1"/>
    <col min="12802" max="12802" width="17.28515625" style="529" customWidth="1"/>
    <col min="12803" max="12803" width="23.28515625" style="529" customWidth="1"/>
    <col min="12804" max="12805" width="11.42578125" style="529" customWidth="1"/>
    <col min="12806" max="12808" width="11.42578125" style="529"/>
    <col min="12809" max="12809" width="15.7109375" style="529" customWidth="1"/>
    <col min="12810" max="13056" width="11.42578125" style="529"/>
    <col min="13057" max="13057" width="2.7109375" style="529" customWidth="1"/>
    <col min="13058" max="13058" width="17.28515625" style="529" customWidth="1"/>
    <col min="13059" max="13059" width="23.28515625" style="529" customWidth="1"/>
    <col min="13060" max="13061" width="11.42578125" style="529" customWidth="1"/>
    <col min="13062" max="13064" width="11.42578125" style="529"/>
    <col min="13065" max="13065" width="15.7109375" style="529" customWidth="1"/>
    <col min="13066" max="13312" width="11.42578125" style="529"/>
    <col min="13313" max="13313" width="2.7109375" style="529" customWidth="1"/>
    <col min="13314" max="13314" width="17.28515625" style="529" customWidth="1"/>
    <col min="13315" max="13315" width="23.28515625" style="529" customWidth="1"/>
    <col min="13316" max="13317" width="11.42578125" style="529" customWidth="1"/>
    <col min="13318" max="13320" width="11.42578125" style="529"/>
    <col min="13321" max="13321" width="15.7109375" style="529" customWidth="1"/>
    <col min="13322" max="13568" width="11.42578125" style="529"/>
    <col min="13569" max="13569" width="2.7109375" style="529" customWidth="1"/>
    <col min="13570" max="13570" width="17.28515625" style="529" customWidth="1"/>
    <col min="13571" max="13571" width="23.28515625" style="529" customWidth="1"/>
    <col min="13572" max="13573" width="11.42578125" style="529" customWidth="1"/>
    <col min="13574" max="13576" width="11.42578125" style="529"/>
    <col min="13577" max="13577" width="15.7109375" style="529" customWidth="1"/>
    <col min="13578" max="13824" width="11.42578125" style="529"/>
    <col min="13825" max="13825" width="2.7109375" style="529" customWidth="1"/>
    <col min="13826" max="13826" width="17.28515625" style="529" customWidth="1"/>
    <col min="13827" max="13827" width="23.28515625" style="529" customWidth="1"/>
    <col min="13828" max="13829" width="11.42578125" style="529" customWidth="1"/>
    <col min="13830" max="13832" width="11.42578125" style="529"/>
    <col min="13833" max="13833" width="15.7109375" style="529" customWidth="1"/>
    <col min="13834" max="14080" width="11.42578125" style="529"/>
    <col min="14081" max="14081" width="2.7109375" style="529" customWidth="1"/>
    <col min="14082" max="14082" width="17.28515625" style="529" customWidth="1"/>
    <col min="14083" max="14083" width="23.28515625" style="529" customWidth="1"/>
    <col min="14084" max="14085" width="11.42578125" style="529" customWidth="1"/>
    <col min="14086" max="14088" width="11.42578125" style="529"/>
    <col min="14089" max="14089" width="15.7109375" style="529" customWidth="1"/>
    <col min="14090" max="14336" width="11.42578125" style="529"/>
    <col min="14337" max="14337" width="2.7109375" style="529" customWidth="1"/>
    <col min="14338" max="14338" width="17.28515625" style="529" customWidth="1"/>
    <col min="14339" max="14339" width="23.28515625" style="529" customWidth="1"/>
    <col min="14340" max="14341" width="11.42578125" style="529" customWidth="1"/>
    <col min="14342" max="14344" width="11.42578125" style="529"/>
    <col min="14345" max="14345" width="15.7109375" style="529" customWidth="1"/>
    <col min="14346" max="14592" width="11.42578125" style="529"/>
    <col min="14593" max="14593" width="2.7109375" style="529" customWidth="1"/>
    <col min="14594" max="14594" width="17.28515625" style="529" customWidth="1"/>
    <col min="14595" max="14595" width="23.28515625" style="529" customWidth="1"/>
    <col min="14596" max="14597" width="11.42578125" style="529" customWidth="1"/>
    <col min="14598" max="14600" width="11.42578125" style="529"/>
    <col min="14601" max="14601" width="15.7109375" style="529" customWidth="1"/>
    <col min="14602" max="14848" width="11.42578125" style="529"/>
    <col min="14849" max="14849" width="2.7109375" style="529" customWidth="1"/>
    <col min="14850" max="14850" width="17.28515625" style="529" customWidth="1"/>
    <col min="14851" max="14851" width="23.28515625" style="529" customWidth="1"/>
    <col min="14852" max="14853" width="11.42578125" style="529" customWidth="1"/>
    <col min="14854" max="14856" width="11.42578125" style="529"/>
    <col min="14857" max="14857" width="15.7109375" style="529" customWidth="1"/>
    <col min="14858" max="15104" width="11.42578125" style="529"/>
    <col min="15105" max="15105" width="2.7109375" style="529" customWidth="1"/>
    <col min="15106" max="15106" width="17.28515625" style="529" customWidth="1"/>
    <col min="15107" max="15107" width="23.28515625" style="529" customWidth="1"/>
    <col min="15108" max="15109" width="11.42578125" style="529" customWidth="1"/>
    <col min="15110" max="15112" width="11.42578125" style="529"/>
    <col min="15113" max="15113" width="15.7109375" style="529" customWidth="1"/>
    <col min="15114" max="15360" width="11.42578125" style="529"/>
    <col min="15361" max="15361" width="2.7109375" style="529" customWidth="1"/>
    <col min="15362" max="15362" width="17.28515625" style="529" customWidth="1"/>
    <col min="15363" max="15363" width="23.28515625" style="529" customWidth="1"/>
    <col min="15364" max="15365" width="11.42578125" style="529" customWidth="1"/>
    <col min="15366" max="15368" width="11.42578125" style="529"/>
    <col min="15369" max="15369" width="15.7109375" style="529" customWidth="1"/>
    <col min="15370" max="15616" width="11.42578125" style="529"/>
    <col min="15617" max="15617" width="2.7109375" style="529" customWidth="1"/>
    <col min="15618" max="15618" width="17.28515625" style="529" customWidth="1"/>
    <col min="15619" max="15619" width="23.28515625" style="529" customWidth="1"/>
    <col min="15620" max="15621" width="11.42578125" style="529" customWidth="1"/>
    <col min="15622" max="15624" width="11.42578125" style="529"/>
    <col min="15625" max="15625" width="15.7109375" style="529" customWidth="1"/>
    <col min="15626" max="15872" width="11.42578125" style="529"/>
    <col min="15873" max="15873" width="2.7109375" style="529" customWidth="1"/>
    <col min="15874" max="15874" width="17.28515625" style="529" customWidth="1"/>
    <col min="15875" max="15875" width="23.28515625" style="529" customWidth="1"/>
    <col min="15876" max="15877" width="11.42578125" style="529" customWidth="1"/>
    <col min="15878" max="15880" width="11.42578125" style="529"/>
    <col min="15881" max="15881" width="15.7109375" style="529" customWidth="1"/>
    <col min="15882" max="16128" width="11.42578125" style="529"/>
    <col min="16129" max="16129" width="2.7109375" style="529" customWidth="1"/>
    <col min="16130" max="16130" width="17.28515625" style="529" customWidth="1"/>
    <col min="16131" max="16131" width="23.28515625" style="529" customWidth="1"/>
    <col min="16132" max="16133" width="11.42578125" style="529" customWidth="1"/>
    <col min="16134" max="16136" width="11.42578125" style="529"/>
    <col min="16137" max="16137" width="15.7109375" style="529" customWidth="1"/>
    <col min="16138" max="16384" width="11.42578125" style="529"/>
  </cols>
  <sheetData>
    <row r="1" spans="1:11" s="491" customFormat="1" ht="32.25" customHeight="1" x14ac:dyDescent="0.2">
      <c r="A1" s="490"/>
      <c r="B1" s="490"/>
      <c r="C1" s="490"/>
      <c r="D1" s="490"/>
      <c r="E1" s="490"/>
      <c r="F1" s="490"/>
      <c r="G1" s="490"/>
      <c r="I1" s="492"/>
    </row>
    <row r="2" spans="1:11" s="494" customFormat="1" ht="13.15" customHeight="1" x14ac:dyDescent="0.2">
      <c r="A2" s="493"/>
      <c r="G2" s="495" t="s">
        <v>511</v>
      </c>
      <c r="H2" s="496"/>
      <c r="I2" s="496"/>
      <c r="K2" s="492"/>
    </row>
    <row r="3" spans="1:11" s="491" customFormat="1" ht="19.5" customHeight="1" x14ac:dyDescent="0.25">
      <c r="A3" s="497" t="s">
        <v>512</v>
      </c>
      <c r="D3" s="498"/>
    </row>
    <row r="4" spans="1:11" s="494" customFormat="1" ht="19.5" customHeight="1" x14ac:dyDescent="0.2">
      <c r="A4" s="493"/>
      <c r="G4" s="499"/>
      <c r="H4" s="496"/>
      <c r="I4" s="496"/>
    </row>
    <row r="5" spans="1:11" s="494" customFormat="1" ht="13.15" customHeight="1" x14ac:dyDescent="0.2">
      <c r="A5" s="493"/>
      <c r="G5" s="499"/>
      <c r="H5" s="496"/>
      <c r="I5" s="496"/>
    </row>
    <row r="6" spans="1:11" s="494" customFormat="1" ht="13.15" customHeight="1" x14ac:dyDescent="0.2">
      <c r="A6" s="500" t="s">
        <v>513</v>
      </c>
      <c r="B6" s="501"/>
      <c r="C6" s="501"/>
      <c r="D6" s="501"/>
      <c r="E6" s="501"/>
      <c r="F6" s="500"/>
      <c r="G6" s="500"/>
      <c r="H6" s="496"/>
      <c r="I6" s="496"/>
    </row>
    <row r="7" spans="1:11" s="494" customFormat="1" ht="13.15" customHeight="1" x14ac:dyDescent="0.2">
      <c r="A7" s="493"/>
      <c r="G7" s="499"/>
      <c r="H7" s="496"/>
      <c r="I7" s="496"/>
    </row>
    <row r="8" spans="1:11" s="499" customFormat="1" ht="13.15" customHeight="1" x14ac:dyDescent="0.2">
      <c r="B8" s="502" t="s">
        <v>514</v>
      </c>
      <c r="C8" s="503"/>
      <c r="D8" s="503"/>
      <c r="E8" s="504"/>
      <c r="F8" s="505"/>
      <c r="G8" s="505"/>
      <c r="H8" s="496"/>
      <c r="I8" s="496"/>
    </row>
    <row r="9" spans="1:11" s="499" customFormat="1" ht="13.15" customHeight="1" x14ac:dyDescent="0.2">
      <c r="A9" s="506"/>
      <c r="B9" s="507" t="s">
        <v>515</v>
      </c>
      <c r="C9" s="507"/>
      <c r="D9" s="508"/>
      <c r="E9" s="509"/>
      <c r="F9" s="509"/>
      <c r="H9" s="496"/>
      <c r="I9" s="496"/>
    </row>
    <row r="10" spans="1:11" s="499" customFormat="1" ht="13.15" customHeight="1" x14ac:dyDescent="0.2">
      <c r="A10" s="506"/>
      <c r="B10" s="510" t="s">
        <v>516</v>
      </c>
      <c r="C10" s="510"/>
      <c r="D10" s="511"/>
      <c r="E10" s="512"/>
      <c r="G10" s="513"/>
      <c r="H10" s="496"/>
      <c r="I10" s="496"/>
    </row>
    <row r="11" spans="1:11" s="499" customFormat="1" ht="13.15" customHeight="1" x14ac:dyDescent="0.2">
      <c r="A11" s="506"/>
      <c r="B11" s="514" t="s">
        <v>517</v>
      </c>
      <c r="C11" s="507"/>
      <c r="D11" s="511"/>
      <c r="E11" s="512"/>
      <c r="G11" s="513"/>
      <c r="H11" s="515"/>
      <c r="I11" s="515"/>
    </row>
    <row r="12" spans="1:11" s="499" customFormat="1" ht="13.15" customHeight="1" x14ac:dyDescent="0.2">
      <c r="A12" s="506"/>
      <c r="B12" s="516" t="s">
        <v>518</v>
      </c>
      <c r="C12" s="516"/>
      <c r="D12" s="511"/>
      <c r="E12" s="512"/>
      <c r="G12" s="513"/>
      <c r="H12" s="515"/>
      <c r="I12" s="515"/>
    </row>
    <row r="13" spans="1:11" s="499" customFormat="1" ht="13.15" customHeight="1" x14ac:dyDescent="0.2">
      <c r="A13" s="506"/>
      <c r="B13" s="516" t="s">
        <v>519</v>
      </c>
      <c r="C13" s="516"/>
      <c r="D13" s="511"/>
      <c r="E13" s="512"/>
      <c r="G13" s="513"/>
    </row>
    <row r="14" spans="1:11" s="499" customFormat="1" ht="13.15" customHeight="1" x14ac:dyDescent="0.2">
      <c r="A14" s="506"/>
      <c r="B14" s="516" t="s">
        <v>520</v>
      </c>
      <c r="C14" s="516"/>
      <c r="D14" s="511"/>
      <c r="E14" s="512"/>
      <c r="G14" s="513"/>
    </row>
    <row r="15" spans="1:11" s="499" customFormat="1" ht="13.15" customHeight="1" x14ac:dyDescent="0.2">
      <c r="A15" s="506"/>
      <c r="B15" s="516" t="s">
        <v>521</v>
      </c>
      <c r="C15" s="516"/>
      <c r="D15" s="511"/>
      <c r="E15" s="512"/>
      <c r="G15" s="513"/>
    </row>
    <row r="16" spans="1:11" s="499" customFormat="1" ht="13.15" customHeight="1" x14ac:dyDescent="0.2">
      <c r="A16" s="506"/>
      <c r="B16" s="517" t="s">
        <v>522</v>
      </c>
      <c r="C16" s="517"/>
      <c r="D16" s="511"/>
      <c r="E16" s="512"/>
      <c r="G16" s="513"/>
    </row>
    <row r="17" spans="1:7" s="499" customFormat="1" ht="13.15" customHeight="1" x14ac:dyDescent="0.2">
      <c r="A17" s="506"/>
      <c r="B17" s="517"/>
      <c r="C17" s="517"/>
      <c r="D17" s="511"/>
      <c r="E17" s="512"/>
      <c r="G17" s="513"/>
    </row>
    <row r="18" spans="1:7" s="499" customFormat="1" ht="13.15" customHeight="1" x14ac:dyDescent="0.2">
      <c r="B18" s="502" t="s">
        <v>523</v>
      </c>
      <c r="C18" s="518"/>
      <c r="D18" s="511"/>
      <c r="E18" s="512"/>
      <c r="G18" s="513"/>
    </row>
    <row r="19" spans="1:7" s="499" customFormat="1" ht="13.15" customHeight="1" x14ac:dyDescent="0.2">
      <c r="A19" s="506"/>
      <c r="B19" s="514" t="s">
        <v>524</v>
      </c>
      <c r="C19" s="507"/>
      <c r="D19" s="511"/>
      <c r="E19" s="512"/>
      <c r="G19" s="513"/>
    </row>
    <row r="20" spans="1:7" s="499" customFormat="1" ht="13.15" customHeight="1" x14ac:dyDescent="0.2">
      <c r="A20" s="506"/>
      <c r="B20" s="517" t="s">
        <v>525</v>
      </c>
      <c r="C20" s="517"/>
      <c r="D20" s="511"/>
      <c r="E20" s="512"/>
      <c r="G20" s="513"/>
    </row>
    <row r="21" spans="1:7" s="499" customFormat="1" ht="13.15" customHeight="1" x14ac:dyDescent="0.2">
      <c r="A21" s="506"/>
      <c r="B21" s="516" t="s">
        <v>526</v>
      </c>
      <c r="C21" s="516"/>
      <c r="D21" s="511"/>
      <c r="E21" s="512"/>
      <c r="G21" s="513"/>
    </row>
    <row r="22" spans="1:7" s="499" customFormat="1" ht="13.15" customHeight="1" x14ac:dyDescent="0.2">
      <c r="A22" s="506"/>
      <c r="B22" s="516" t="s">
        <v>527</v>
      </c>
      <c r="C22" s="516"/>
      <c r="D22" s="511"/>
      <c r="E22" s="512"/>
      <c r="G22" s="513"/>
    </row>
    <row r="23" spans="1:7" s="499" customFormat="1" ht="13.15" customHeight="1" x14ac:dyDescent="0.2">
      <c r="A23" s="506"/>
      <c r="B23" s="516" t="s">
        <v>528</v>
      </c>
      <c r="C23" s="516"/>
      <c r="D23" s="511"/>
      <c r="E23" s="512"/>
      <c r="G23" s="513"/>
    </row>
    <row r="24" spans="1:7" s="499" customFormat="1" ht="13.15" customHeight="1" x14ac:dyDescent="0.2">
      <c r="A24" s="506"/>
      <c r="B24" s="516" t="s">
        <v>529</v>
      </c>
      <c r="C24" s="516"/>
      <c r="D24" s="511"/>
      <c r="E24" s="512"/>
      <c r="G24" s="513"/>
    </row>
    <row r="25" spans="1:7" s="499" customFormat="1" ht="13.15" customHeight="1" x14ac:dyDescent="0.2">
      <c r="A25" s="506"/>
      <c r="B25" s="516" t="s">
        <v>530</v>
      </c>
      <c r="C25" s="516"/>
      <c r="D25" s="511"/>
      <c r="E25" s="512"/>
      <c r="G25" s="494"/>
    </row>
    <row r="26" spans="1:7" s="499" customFormat="1" ht="13.15" customHeight="1" x14ac:dyDescent="0.2">
      <c r="A26" s="506"/>
      <c r="B26" s="514" t="s">
        <v>531</v>
      </c>
      <c r="C26" s="507"/>
      <c r="D26" s="511"/>
      <c r="E26" s="512"/>
      <c r="G26" s="494"/>
    </row>
    <row r="27" spans="1:7" s="494" customFormat="1" ht="13.15" customHeight="1" x14ac:dyDescent="0.2">
      <c r="A27" s="519" t="s">
        <v>532</v>
      </c>
      <c r="B27" s="514" t="s">
        <v>532</v>
      </c>
      <c r="C27" s="507"/>
      <c r="D27" s="511"/>
      <c r="E27" s="512"/>
      <c r="F27" s="499"/>
    </row>
    <row r="28" spans="1:7" s="494" customFormat="1" ht="13.15" customHeight="1" x14ac:dyDescent="0.2">
      <c r="A28" s="506"/>
      <c r="B28" s="514" t="s">
        <v>533</v>
      </c>
      <c r="C28" s="507"/>
      <c r="D28" s="511"/>
      <c r="E28" s="512"/>
      <c r="F28" s="499"/>
    </row>
    <row r="29" spans="1:7" s="494" customFormat="1" ht="13.15" customHeight="1" x14ac:dyDescent="0.2">
      <c r="A29" s="506"/>
      <c r="B29" s="516" t="s">
        <v>534</v>
      </c>
      <c r="C29" s="520"/>
      <c r="D29" s="511"/>
      <c r="E29" s="512"/>
    </row>
    <row r="30" spans="1:7" s="494" customFormat="1" ht="13.15" customHeight="1" x14ac:dyDescent="0.2">
      <c r="A30" s="506"/>
      <c r="B30" s="516" t="s">
        <v>535</v>
      </c>
      <c r="C30" s="516"/>
      <c r="D30" s="511"/>
      <c r="E30" s="512"/>
    </row>
    <row r="31" spans="1:7" s="494" customFormat="1" ht="13.15" customHeight="1" x14ac:dyDescent="0.2">
      <c r="A31" s="506"/>
      <c r="B31" s="516" t="s">
        <v>536</v>
      </c>
      <c r="C31" s="516"/>
      <c r="D31" s="511"/>
      <c r="E31" s="512"/>
    </row>
    <row r="32" spans="1:7" s="494" customFormat="1" ht="13.15" customHeight="1" x14ac:dyDescent="0.2">
      <c r="A32" s="506"/>
      <c r="B32" s="521" t="s">
        <v>537</v>
      </c>
      <c r="C32" s="521"/>
      <c r="D32" s="511"/>
      <c r="E32" s="512"/>
    </row>
    <row r="33" spans="1:7" s="494" customFormat="1" ht="13.15" customHeight="1" x14ac:dyDescent="0.2">
      <c r="A33" s="506"/>
      <c r="B33" s="516" t="s">
        <v>538</v>
      </c>
      <c r="C33" s="516"/>
      <c r="D33" s="511"/>
      <c r="E33" s="512"/>
    </row>
    <row r="34" spans="1:7" s="494" customFormat="1" ht="13.15" customHeight="1" x14ac:dyDescent="0.2">
      <c r="A34" s="506"/>
      <c r="B34" s="516" t="s">
        <v>539</v>
      </c>
      <c r="C34" s="516"/>
      <c r="D34" s="511"/>
      <c r="E34" s="512"/>
    </row>
    <row r="35" spans="1:7" s="494" customFormat="1" ht="13.15" customHeight="1" x14ac:dyDescent="0.2">
      <c r="A35" s="506"/>
      <c r="B35" s="516" t="s">
        <v>540</v>
      </c>
      <c r="C35" s="516"/>
      <c r="D35" s="511"/>
      <c r="E35" s="512"/>
    </row>
    <row r="36" spans="1:7" s="494" customFormat="1" ht="13.15" customHeight="1" x14ac:dyDescent="0.2">
      <c r="A36" s="506"/>
      <c r="B36" s="521"/>
      <c r="C36" s="522"/>
      <c r="D36" s="511"/>
      <c r="E36" s="512"/>
    </row>
    <row r="37" spans="1:7" s="499" customFormat="1" ht="13.15" customHeight="1" x14ac:dyDescent="0.2">
      <c r="A37" s="523" t="s">
        <v>541</v>
      </c>
      <c r="B37" s="524"/>
      <c r="C37" s="524"/>
      <c r="D37" s="524"/>
      <c r="E37" s="524"/>
      <c r="F37" s="525"/>
      <c r="G37" s="525"/>
    </row>
    <row r="38" spans="1:7" ht="13.15" customHeight="1" x14ac:dyDescent="0.2">
      <c r="A38" s="526"/>
      <c r="B38" s="527"/>
      <c r="C38" s="527"/>
      <c r="D38" s="528"/>
      <c r="E38" s="528"/>
      <c r="F38" s="528"/>
      <c r="G38" s="528"/>
    </row>
    <row r="39" spans="1:7" ht="13.15" customHeight="1" x14ac:dyDescent="0.2">
      <c r="A39" s="530" t="s">
        <v>542</v>
      </c>
      <c r="B39" s="530"/>
      <c r="C39" s="530"/>
      <c r="D39" s="530"/>
      <c r="E39" s="530"/>
      <c r="F39" s="530"/>
      <c r="G39" s="530"/>
    </row>
    <row r="40" spans="1:7" ht="13.15" customHeight="1" x14ac:dyDescent="0.2">
      <c r="A40" s="506"/>
      <c r="B40" s="531"/>
      <c r="C40" s="531"/>
      <c r="D40" s="511"/>
      <c r="E40" s="512"/>
      <c r="F40" s="494"/>
      <c r="G40" s="494"/>
    </row>
    <row r="41" spans="1:7" ht="13.15" customHeight="1" x14ac:dyDescent="0.2">
      <c r="A41" s="532" t="s">
        <v>543</v>
      </c>
      <c r="B41" s="532"/>
      <c r="C41" s="532"/>
      <c r="D41" s="532"/>
      <c r="E41" s="532"/>
      <c r="F41" s="533"/>
      <c r="G41" s="533"/>
    </row>
    <row r="42" spans="1:7" ht="13.15" customHeight="1" x14ac:dyDescent="0.2">
      <c r="A42" s="533"/>
      <c r="B42" s="533"/>
      <c r="C42" s="533"/>
      <c r="D42" s="533"/>
      <c r="E42" s="533"/>
      <c r="F42" s="533"/>
      <c r="G42" s="533"/>
    </row>
    <row r="43" spans="1:7" ht="13.15" customHeight="1" x14ac:dyDescent="0.2">
      <c r="A43" s="534"/>
      <c r="B43" s="534"/>
      <c r="C43" s="534"/>
      <c r="D43" s="534"/>
      <c r="E43" s="534"/>
    </row>
    <row r="44" spans="1:7" ht="13.15" customHeight="1" x14ac:dyDescent="0.2">
      <c r="A44" s="535" t="s">
        <v>544</v>
      </c>
      <c r="B44" s="535"/>
      <c r="C44" s="535"/>
      <c r="D44" s="535"/>
      <c r="E44" s="535"/>
      <c r="F44" s="535"/>
      <c r="G44" s="535"/>
    </row>
    <row r="45" spans="1:7" ht="13.15" customHeight="1" x14ac:dyDescent="0.2">
      <c r="A45" s="530" t="s">
        <v>545</v>
      </c>
      <c r="B45" s="530"/>
      <c r="C45" s="536" t="s">
        <v>546</v>
      </c>
      <c r="D45" s="536"/>
      <c r="E45" s="536"/>
      <c r="F45" s="536"/>
      <c r="G45" s="536"/>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CFE5BC66-A310-459B-9ABE-ED6A0BF88AB2}"/>
    <hyperlink ref="A41:G42" r:id="rId2" display="Das Glossar enthält Erläuterungen zu allen statistisch relevanten Begriffen, die in den verschiedenen Produkten der Statistik der BA Verwendung finden." xr:uid="{113A88D8-9ADF-47D2-AA56-CB436DBF2B02}"/>
    <hyperlink ref="A45:B45" r:id="rId3" display="Abkürzungsverzeichnis" xr:uid="{946CE2EE-2BAB-49A0-AAFE-919E4DC1B8FD}"/>
    <hyperlink ref="C45" r:id="rId4" xr:uid="{624E57D1-9E18-4579-A70F-5B075EB1DE7E}"/>
    <hyperlink ref="A39:G39" r:id="rId5" display="Die Qualitätsberichte der Statistik erläutern die Entstehung und Aussagekraft der jeweiligen Fachstatistik." xr:uid="{A0565821-E75E-4743-A53A-569D2654C1EE}"/>
    <hyperlink ref="B9:D9" r:id="rId6" display="Arbeitsuche, Arbeitslosigkeit und Unterbeschäftigung" xr:uid="{F78D9490-9AAB-48C2-8783-0F0BDA140E07}"/>
    <hyperlink ref="B10:C10" r:id="rId7" display="Ausbildungsmarkt" xr:uid="{B0E465CD-A9A4-4FD5-9027-8D0EB07E710F}"/>
    <hyperlink ref="B11:C11" r:id="rId8" display="Beschäftigung" xr:uid="{F25AC20A-9B32-4E3A-8971-F9A937210BE4}"/>
    <hyperlink ref="B12:C12" r:id="rId9" display="Einnahmen/Ausgaben" xr:uid="{515C4E80-D231-4386-8740-D807416885B5}"/>
    <hyperlink ref="B13:C13" r:id="rId10" display="Förderung und berufliche Rehabilitation" xr:uid="{AB0548DE-E8EB-4FFE-9AC0-4454C7D1281A}"/>
    <hyperlink ref="B14:C14" r:id="rId11" display="Gemeldete Arbeitsstellen" xr:uid="{1C526B46-41F9-4E21-B458-02F222FFD9E1}"/>
    <hyperlink ref="B15:C15" r:id="rId12" display="Grundsicherung für Arbeitsuchende (SGB II)" xr:uid="{D3024CFC-625D-4C21-87C6-27B868FD682B}"/>
    <hyperlink ref="B16:C16" r:id="rId13" display="Leistungen SGB III" xr:uid="{B9AF6CFA-5868-4EA6-837D-BB70D6790FA9}"/>
    <hyperlink ref="B19:C19" r:id="rId14" display="Berufe" xr:uid="{AD63AB21-21F8-4BE0-B643-25E45D3AD9AD}"/>
    <hyperlink ref="B20:C20" r:id="rId15" display="Bildung" xr:uid="{46525FF5-CF3E-4782-8610-AEB404663CAD}"/>
    <hyperlink ref="B21:C21" r:id="rId16" display="Demografie" xr:uid="{69B0599B-CDF8-45AA-8362-F9EEB2CFFF93}"/>
    <hyperlink ref="B22:C22" r:id="rId17" display="Eingliederungsbilanzen" xr:uid="{18341A9C-29C5-4C86-8C6E-321ECFC5D2B7}"/>
    <hyperlink ref="B23:C23" r:id="rId18" display="Entgelt" xr:uid="{68874A51-73C8-49F6-92A3-48575A823D5A}"/>
    <hyperlink ref="B24:C24" r:id="rId19" display="Fachkräftebedarf" xr:uid="{B17EB607-645D-4DFA-A707-13DC37331AA4}"/>
    <hyperlink ref="B25:C25" r:id="rId20" display="Familien und Kinder" xr:uid="{E2E27A2B-574E-4876-A78A-BEE9A43B8F45}"/>
    <hyperlink ref="B26:C26" r:id="rId21" display="Frauen und Männer" xr:uid="{315E3576-D2EC-477F-B599-15BA02CF2288}"/>
    <hyperlink ref="B28:C28" r:id="rId22" display="Langzeitarbeitslosigkeit" xr:uid="{F56443C8-E846-457F-8CB2-87384B534414}"/>
    <hyperlink ref="B29:C29" r:id="rId23" display="Menschen mit Behinderungen" xr:uid="{8A976AD9-5B31-4DB7-8757-AA79E0C6CBD5}"/>
    <hyperlink ref="B30:C30" r:id="rId24" display="Migration" xr:uid="{58488D49-3FD7-4AE6-99C5-09C49DFA6985}"/>
    <hyperlink ref="B31:C31" r:id="rId25" display="Regionale Mobilität" xr:uid="{3F93281B-BCB5-4A3C-99A8-94FFB53FA3BB}"/>
    <hyperlink ref="B34:C34" r:id="rId26" display="Wirtschaftszweige" xr:uid="{D6C9C47A-47DA-4E7C-A596-037BE48FC5DA}"/>
    <hyperlink ref="B35:C35" r:id="rId27" display="Zeitarbeit" xr:uid="{A65E4EC7-BD4F-466D-8D5D-95ECC93F5BA3}"/>
    <hyperlink ref="A27" r:id="rId28" tooltip="Jüngere" display="https://statistik.arbeitsagentur.de/DE/Navigation/Statistiken/Themen-im-Fokus/Juengere/Juengere-Nav.html?mtm_campaign=Bericht" xr:uid="{E2D1EBF6-F878-421F-BAA0-4EBA11F98017}"/>
    <hyperlink ref="B27:C27" r:id="rId29" display="Jüngere" xr:uid="{D2763539-C9C6-4FC3-83EA-B43DAD7CEE90}"/>
    <hyperlink ref="B33:C33" r:id="rId30" display="Ukraine-Krieg" xr:uid="{5A1BA235-B7F3-4CA9-8ED2-1D0910C15CE6}"/>
    <hyperlink ref="A37:E37" r:id="rId31" display="Die Methodischen Hinweise der Statistik bieten ergänzende Informationen." xr:uid="{C25EE03E-39C4-486D-B7CC-98C3638EB334}"/>
    <hyperlink ref="B32" r:id="rId32" xr:uid="{EAC1389C-EE94-4AFB-8C10-4D34EA52BAE7}"/>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FFC4D-2168-438E-B063-3CE57915AB2B}">
  <sheetPr codeName="Tabelle13">
    <pageSetUpPr autoPageBreaks="0"/>
  </sheetPr>
  <dimension ref="A1:G62"/>
  <sheetViews>
    <sheetView showGridLines="0" zoomScaleNormal="100" workbookViewId="0"/>
  </sheetViews>
  <sheetFormatPr baseColWidth="10" defaultColWidth="11.140625" defaultRowHeight="16.5" customHeight="1" x14ac:dyDescent="0.2"/>
  <cols>
    <col min="1" max="1" width="4.42578125" style="14" customWidth="1"/>
    <col min="2" max="4" width="15.140625" style="14" customWidth="1"/>
    <col min="5" max="5" width="6.42578125" style="14" customWidth="1"/>
    <col min="6" max="6" width="20.7109375" style="14" customWidth="1"/>
    <col min="7" max="7" width="13.28515625" style="15" customWidth="1"/>
    <col min="8" max="16384" width="11.140625" style="14"/>
  </cols>
  <sheetData>
    <row r="1" spans="1:7" s="13" customFormat="1" ht="33.75" customHeight="1" x14ac:dyDescent="0.2">
      <c r="A1" s="10"/>
      <c r="B1" s="11"/>
      <c r="C1" s="11"/>
      <c r="D1" s="11"/>
      <c r="E1" s="11"/>
      <c r="F1" s="11"/>
      <c r="G1" s="12" t="s">
        <v>38</v>
      </c>
    </row>
    <row r="2" spans="1:7" ht="12.75" customHeight="1" x14ac:dyDescent="0.2"/>
    <row r="3" spans="1:7" ht="12.75" x14ac:dyDescent="0.2"/>
    <row r="4" spans="1:7" ht="15.75" x14ac:dyDescent="0.25">
      <c r="A4" s="16" t="s">
        <v>39</v>
      </c>
      <c r="C4" s="16"/>
      <c r="D4" s="16"/>
      <c r="E4" s="16"/>
      <c r="F4" s="16"/>
    </row>
    <row r="5" spans="1:7" ht="12.75" x14ac:dyDescent="0.2"/>
    <row r="6" spans="1:7" ht="12.75" x14ac:dyDescent="0.2"/>
    <row r="7" spans="1:7" ht="15" x14ac:dyDescent="0.25">
      <c r="A7" s="17" t="s">
        <v>5</v>
      </c>
      <c r="C7" s="18"/>
      <c r="D7" s="18"/>
      <c r="E7" s="18"/>
      <c r="F7" s="18"/>
    </row>
    <row r="8" spans="1:7" ht="15" customHeight="1" x14ac:dyDescent="0.2">
      <c r="A8" s="15" t="s">
        <v>7</v>
      </c>
      <c r="C8" s="19"/>
      <c r="D8" s="19"/>
      <c r="E8" s="19"/>
      <c r="F8" s="19"/>
    </row>
    <row r="9" spans="1:7" ht="15" customHeight="1" x14ac:dyDescent="0.2">
      <c r="A9" s="19" t="s">
        <v>40</v>
      </c>
      <c r="C9" s="19"/>
      <c r="D9" s="19"/>
      <c r="E9" s="19"/>
      <c r="F9" s="19"/>
    </row>
    <row r="10" spans="1:7" ht="15" customHeight="1" x14ac:dyDescent="0.2"/>
    <row r="11" spans="1:7" ht="15" customHeight="1" x14ac:dyDescent="0.2">
      <c r="A11" s="17"/>
    </row>
    <row r="12" spans="1:7" s="15" customFormat="1" ht="15" customHeight="1" x14ac:dyDescent="0.2">
      <c r="A12" s="17" t="s">
        <v>41</v>
      </c>
      <c r="B12" s="17"/>
      <c r="C12" s="17"/>
      <c r="D12" s="17"/>
      <c r="E12" s="17"/>
    </row>
    <row r="13" spans="1:7" s="15" customFormat="1" ht="15" customHeight="1" x14ac:dyDescent="0.2">
      <c r="A13" s="15" t="s">
        <v>42</v>
      </c>
      <c r="F13" s="20"/>
    </row>
    <row r="14" spans="1:7" s="15" customFormat="1" ht="15" customHeight="1" x14ac:dyDescent="0.2">
      <c r="B14" s="15" t="s">
        <v>43</v>
      </c>
      <c r="F14" s="20"/>
      <c r="G14" s="21" t="s">
        <v>44</v>
      </c>
    </row>
    <row r="15" spans="1:7" s="15" customFormat="1" ht="15" customHeight="1" x14ac:dyDescent="0.2">
      <c r="A15" s="15" t="s">
        <v>45</v>
      </c>
      <c r="F15" s="20"/>
    </row>
    <row r="16" spans="1:7" s="15" customFormat="1" ht="15" customHeight="1" x14ac:dyDescent="0.2">
      <c r="B16" s="15" t="s">
        <v>46</v>
      </c>
      <c r="F16" s="20"/>
    </row>
    <row r="17" spans="1:7" s="15" customFormat="1" ht="15" customHeight="1" x14ac:dyDescent="0.2">
      <c r="B17" s="15" t="s">
        <v>47</v>
      </c>
      <c r="F17" s="20"/>
      <c r="G17" s="21" t="s">
        <v>48</v>
      </c>
    </row>
    <row r="18" spans="1:7" s="15" customFormat="1" ht="15" customHeight="1" x14ac:dyDescent="0.2">
      <c r="F18" s="20"/>
    </row>
    <row r="19" spans="1:7" s="15" customFormat="1" ht="15" customHeight="1" x14ac:dyDescent="0.2">
      <c r="A19" s="17" t="s">
        <v>49</v>
      </c>
      <c r="F19" s="20"/>
    </row>
    <row r="20" spans="1:7" s="15" customFormat="1" ht="15" customHeight="1" x14ac:dyDescent="0.2">
      <c r="B20" s="15" t="s">
        <v>50</v>
      </c>
      <c r="F20" s="20"/>
      <c r="G20" s="21" t="s">
        <v>51</v>
      </c>
    </row>
    <row r="21" spans="1:7" s="15" customFormat="1" ht="15" customHeight="1" x14ac:dyDescent="0.2">
      <c r="B21" s="15" t="s">
        <v>43</v>
      </c>
      <c r="F21" s="20"/>
      <c r="G21" s="21" t="s">
        <v>52</v>
      </c>
    </row>
    <row r="22" spans="1:7" s="15" customFormat="1" ht="15" customHeight="1" x14ac:dyDescent="0.2">
      <c r="B22" s="15" t="s">
        <v>53</v>
      </c>
      <c r="F22" s="20"/>
      <c r="G22" s="21" t="s">
        <v>54</v>
      </c>
    </row>
    <row r="23" spans="1:7" s="15" customFormat="1" ht="15" customHeight="1" x14ac:dyDescent="0.2">
      <c r="B23" s="15" t="s">
        <v>55</v>
      </c>
      <c r="F23" s="20"/>
      <c r="G23" s="21" t="s">
        <v>56</v>
      </c>
    </row>
    <row r="24" spans="1:7" s="15" customFormat="1" ht="15" customHeight="1" x14ac:dyDescent="0.2">
      <c r="F24" s="20"/>
    </row>
    <row r="25" spans="1:7" s="15" customFormat="1" ht="15" customHeight="1" x14ac:dyDescent="0.2">
      <c r="A25" s="17" t="s">
        <v>57</v>
      </c>
      <c r="F25" s="20"/>
    </row>
    <row r="26" spans="1:7" s="15" customFormat="1" ht="15" customHeight="1" x14ac:dyDescent="0.2">
      <c r="B26" s="15" t="s">
        <v>50</v>
      </c>
      <c r="F26" s="20"/>
      <c r="G26" s="21" t="s">
        <v>58</v>
      </c>
    </row>
    <row r="27" spans="1:7" s="15" customFormat="1" ht="15" customHeight="1" x14ac:dyDescent="0.2">
      <c r="B27" s="15" t="s">
        <v>43</v>
      </c>
      <c r="F27" s="20"/>
      <c r="G27" s="21" t="s">
        <v>59</v>
      </c>
    </row>
    <row r="28" spans="1:7" s="15" customFormat="1" ht="15" customHeight="1" x14ac:dyDescent="0.2">
      <c r="B28" s="15" t="s">
        <v>53</v>
      </c>
      <c r="F28" s="20"/>
      <c r="G28" s="21" t="s">
        <v>60</v>
      </c>
    </row>
    <row r="29" spans="1:7" s="15" customFormat="1" ht="15" customHeight="1" x14ac:dyDescent="0.2">
      <c r="A29" s="15" t="s">
        <v>61</v>
      </c>
      <c r="B29" s="15" t="s">
        <v>55</v>
      </c>
      <c r="F29" s="20"/>
      <c r="G29" s="21" t="s">
        <v>62</v>
      </c>
    </row>
    <row r="30" spans="1:7" s="15" customFormat="1" ht="15" customHeight="1" x14ac:dyDescent="0.2">
      <c r="F30" s="20"/>
    </row>
    <row r="31" spans="1:7" s="15" customFormat="1" ht="15" customHeight="1" x14ac:dyDescent="0.2">
      <c r="A31" s="17" t="s">
        <v>63</v>
      </c>
      <c r="F31" s="20"/>
    </row>
    <row r="32" spans="1:7" s="15" customFormat="1" ht="15" customHeight="1" x14ac:dyDescent="0.2">
      <c r="B32" s="15" t="s">
        <v>64</v>
      </c>
      <c r="F32" s="20"/>
      <c r="G32" s="21" t="s">
        <v>65</v>
      </c>
    </row>
    <row r="33" spans="1:7" s="15" customFormat="1" ht="15" customHeight="1" x14ac:dyDescent="0.2">
      <c r="B33" s="15" t="s">
        <v>53</v>
      </c>
      <c r="F33" s="20"/>
      <c r="G33" s="21" t="s">
        <v>66</v>
      </c>
    </row>
    <row r="34" spans="1:7" s="15" customFormat="1" ht="15" customHeight="1" x14ac:dyDescent="0.2">
      <c r="B34" s="15" t="s">
        <v>55</v>
      </c>
      <c r="F34" s="20"/>
      <c r="G34" s="21" t="s">
        <v>67</v>
      </c>
    </row>
    <row r="35" spans="1:7" s="15" customFormat="1" ht="15" customHeight="1" x14ac:dyDescent="0.2">
      <c r="F35" s="20"/>
    </row>
    <row r="36" spans="1:7" s="15" customFormat="1" ht="15" customHeight="1" x14ac:dyDescent="0.2">
      <c r="A36" s="17" t="s">
        <v>68</v>
      </c>
      <c r="F36" s="20"/>
    </row>
    <row r="37" spans="1:7" s="15" customFormat="1" ht="15" customHeight="1" x14ac:dyDescent="0.2">
      <c r="B37" s="15" t="s">
        <v>53</v>
      </c>
      <c r="F37" s="20"/>
      <c r="G37" s="21" t="s">
        <v>69</v>
      </c>
    </row>
    <row r="38" spans="1:7" s="15" customFormat="1" ht="15" customHeight="1" x14ac:dyDescent="0.2">
      <c r="B38" s="15" t="s">
        <v>55</v>
      </c>
      <c r="F38" s="20"/>
      <c r="G38" s="21" t="s">
        <v>70</v>
      </c>
    </row>
    <row r="39" spans="1:7" s="15" customFormat="1" ht="15" customHeight="1" x14ac:dyDescent="0.2">
      <c r="F39" s="20"/>
    </row>
    <row r="40" spans="1:7" s="15" customFormat="1" ht="15" customHeight="1" x14ac:dyDescent="0.2">
      <c r="A40" s="17" t="s">
        <v>71</v>
      </c>
      <c r="F40" s="20"/>
    </row>
    <row r="41" spans="1:7" s="15" customFormat="1" ht="32.25" customHeight="1" x14ac:dyDescent="0.2">
      <c r="B41" s="22" t="s">
        <v>72</v>
      </c>
      <c r="C41" s="22"/>
      <c r="D41" s="22"/>
      <c r="E41" s="22"/>
      <c r="F41" s="22"/>
      <c r="G41" s="21" t="s">
        <v>73</v>
      </c>
    </row>
    <row r="42" spans="1:7" s="15" customFormat="1" ht="15" customHeight="1" x14ac:dyDescent="0.2">
      <c r="F42" s="20"/>
    </row>
    <row r="43" spans="1:7" s="15" customFormat="1" ht="15" customHeight="1" x14ac:dyDescent="0.2">
      <c r="A43" s="17" t="s">
        <v>74</v>
      </c>
      <c r="F43" s="20"/>
      <c r="G43" s="21"/>
    </row>
    <row r="44" spans="1:7" s="15" customFormat="1" ht="12.75" x14ac:dyDescent="0.2">
      <c r="A44" s="19"/>
      <c r="B44" s="19"/>
      <c r="C44" s="19"/>
      <c r="D44" s="19"/>
      <c r="E44" s="19"/>
      <c r="F44" s="19"/>
    </row>
    <row r="45" spans="1:7" s="15" customFormat="1" ht="12.75" x14ac:dyDescent="0.2">
      <c r="B45" s="19" t="s">
        <v>75</v>
      </c>
      <c r="C45" s="19"/>
      <c r="D45" s="19"/>
      <c r="E45" s="19"/>
      <c r="F45" s="23"/>
      <c r="G45" s="20" t="s">
        <v>76</v>
      </c>
    </row>
    <row r="46" spans="1:7" s="15" customFormat="1" ht="12.75" x14ac:dyDescent="0.2">
      <c r="B46" s="19" t="s">
        <v>77</v>
      </c>
      <c r="C46" s="19"/>
      <c r="D46" s="19"/>
      <c r="E46" s="19"/>
      <c r="F46" s="23"/>
      <c r="G46" s="20" t="s">
        <v>78</v>
      </c>
    </row>
    <row r="47" spans="1:7" s="15" customFormat="1" ht="12.75" x14ac:dyDescent="0.2">
      <c r="B47" s="19" t="s">
        <v>79</v>
      </c>
      <c r="C47" s="19"/>
      <c r="D47" s="19"/>
      <c r="E47" s="19"/>
      <c r="F47" s="23"/>
      <c r="G47" s="20" t="s">
        <v>80</v>
      </c>
    </row>
    <row r="48" spans="1:7" s="15" customFormat="1" ht="12.75" x14ac:dyDescent="0.2">
      <c r="B48" s="19" t="s">
        <v>81</v>
      </c>
      <c r="C48" s="19"/>
      <c r="D48" s="19"/>
      <c r="E48" s="19"/>
      <c r="F48" s="23"/>
      <c r="G48" s="20" t="s">
        <v>82</v>
      </c>
    </row>
    <row r="49" spans="1:7" s="15" customFormat="1" ht="12.75" x14ac:dyDescent="0.2">
      <c r="B49" s="19"/>
      <c r="C49" s="19"/>
      <c r="D49" s="19"/>
      <c r="E49" s="19"/>
      <c r="F49" s="19"/>
      <c r="G49" s="21"/>
    </row>
    <row r="50" spans="1:7" s="15" customFormat="1" ht="12.75" x14ac:dyDescent="0.2">
      <c r="B50" s="19"/>
      <c r="D50" s="24"/>
      <c r="E50" s="24"/>
      <c r="F50" s="24"/>
    </row>
    <row r="51" spans="1:7" s="15" customFormat="1" ht="12.75" x14ac:dyDescent="0.2">
      <c r="B51" s="19"/>
      <c r="C51" s="25"/>
      <c r="D51" s="25"/>
      <c r="E51" s="25"/>
      <c r="F51" s="25"/>
    </row>
    <row r="52" spans="1:7" s="15" customFormat="1" ht="12.75" x14ac:dyDescent="0.2">
      <c r="B52" s="19"/>
      <c r="C52" s="19"/>
      <c r="D52" s="19"/>
      <c r="E52" s="19"/>
      <c r="F52" s="19"/>
    </row>
    <row r="53" spans="1:7" s="15" customFormat="1" ht="12.75" x14ac:dyDescent="0.2">
      <c r="B53" s="19"/>
      <c r="C53" s="19"/>
      <c r="D53" s="19"/>
      <c r="E53" s="19"/>
      <c r="F53" s="19"/>
    </row>
    <row r="54" spans="1:7" s="15" customFormat="1" ht="12.75" x14ac:dyDescent="0.2">
      <c r="B54" s="7"/>
      <c r="D54" s="26"/>
      <c r="E54" s="26"/>
      <c r="F54" s="26"/>
    </row>
    <row r="55" spans="1:7" ht="12.75" x14ac:dyDescent="0.2">
      <c r="A55" s="15"/>
      <c r="B55" s="27"/>
      <c r="C55" s="28"/>
      <c r="D55" s="28"/>
      <c r="E55" s="28"/>
      <c r="F55" s="28"/>
    </row>
    <row r="56" spans="1:7" ht="12.75" x14ac:dyDescent="0.2">
      <c r="A56" s="15"/>
      <c r="B56" s="29"/>
    </row>
    <row r="57" spans="1:7" ht="12.75" x14ac:dyDescent="0.2">
      <c r="A57" s="15"/>
    </row>
    <row r="58" spans="1:7" ht="12.75" x14ac:dyDescent="0.2">
      <c r="A58" s="15"/>
    </row>
    <row r="59" spans="1:7" ht="12.75" x14ac:dyDescent="0.2">
      <c r="A59" s="15"/>
      <c r="E59" s="30"/>
    </row>
    <row r="60" spans="1:7" ht="12.75" x14ac:dyDescent="0.2">
      <c r="B60" s="29"/>
    </row>
    <row r="61" spans="1:7" ht="12.75" x14ac:dyDescent="0.2">
      <c r="B61" s="31"/>
    </row>
    <row r="62" spans="1:7" ht="12.75" x14ac:dyDescent="0.2"/>
  </sheetData>
  <mergeCells count="1">
    <mergeCell ref="B41:F41"/>
  </mergeCells>
  <hyperlinks>
    <hyperlink ref="G14" location="'Tabelle 1'!A1" display="'Tabelle 1'!A1" xr:uid="{A937852C-E95C-451A-A5CA-7C7AF14C745B}"/>
    <hyperlink ref="G17" location="'Diagramm'!A1" display="'Diagramm'!A1" xr:uid="{6331D6D4-EB77-47E5-BE54-CD6A567FACC0}"/>
    <hyperlink ref="G20" location="'Tabelle 2.1'!A1" display="'Tabelle 2.1'!A1" xr:uid="{B6A97682-EEF1-4389-A94A-AAABFA80F6F8}"/>
    <hyperlink ref="G21" location="'Tabelle 2.2'!A1" display="'Tabelle 2.2'!A1" xr:uid="{5083B991-5E40-463A-853B-96EAF030D487}"/>
    <hyperlink ref="G22" location="'Tabelle 2.3'!A1" display="'Tabelle 2.3'!A1" xr:uid="{E3632F14-C6A3-4B93-948A-6773FFFCD55F}"/>
    <hyperlink ref="G23" location="'Tabelle 2.4'!A1" display="'Tabelle 2.4'!A1" xr:uid="{B66DD2D0-DFFA-4691-A0EE-246C93C4DF21}"/>
    <hyperlink ref="G26" location="'Tabelle 3.1'!A1" display="'Tabelle 3.1'!A1" xr:uid="{D4D635E3-27DB-46DA-9855-CA88E100FCC2}"/>
    <hyperlink ref="G27" location="'Tabelle 3.2'!A1" display="'Tabelle 3.2'!A1" xr:uid="{E0318F64-C579-4CAC-ACCF-FE61482E38BB}"/>
    <hyperlink ref="G28" location="'Tabelle 3.3'!A1" display="'Tabelle 3.3'!A1" xr:uid="{FB9452BF-9EF2-4557-8270-49005DEE985E}"/>
    <hyperlink ref="G29" location="'Tabelle 3.4'!A1" display="'Tabelle 3.4'!A1" xr:uid="{71019E75-7E57-4238-9839-8F6BCAC25AD6}"/>
    <hyperlink ref="G32" location="'Tabelle 4.1'!A1" display="'Tabelle 4.1'!A1" xr:uid="{0FC5BD4A-9924-421C-948B-3D554E551138}"/>
    <hyperlink ref="G33" location="'Tabelle 4.2'!A1" display="'Tabelle 4.2'!A1" xr:uid="{99F06A77-B0E8-4A40-9243-195E6C6E8640}"/>
    <hyperlink ref="G34" location="'Tabelle 4.3'!A1" display="'Tabelle 4.3'!A1" xr:uid="{3F163F33-B848-45EA-859E-6ED6D2C17523}"/>
    <hyperlink ref="G37" location="'Tabelle 5.1'!A1" display="'Tabelle 5.1'!A1" xr:uid="{14F4E99A-34E0-4AAE-962A-151DCE046951}"/>
    <hyperlink ref="G38" location="'Tabelle 5.2'!A1" display="'Tabelle 5.2'!A1" xr:uid="{2493A081-F715-4CB9-9B9B-66D75CD69391}"/>
    <hyperlink ref="G41" location="'Tabelle 6'!A1" display="'Tabelle 6'!A1" xr:uid="{42DD49FD-4BAB-4644-AD93-AAA881109E8E}"/>
    <hyperlink ref="G45" location="'Hinweis - Berufsaggregate'!A1" display="Hinw Berufsagg" xr:uid="{F0C5C4E4-FC28-4123-A4DE-D94F62F9ABB6}"/>
    <hyperlink ref="G46" location="Hinweis_Befristung!A1" display="Hinw Befristung" xr:uid="{B4BE80CF-BA58-43B6-B97A-334AD11EEC4F}"/>
    <hyperlink ref="G47" location="Hinweis_beg_been_BV!A1" display="Hinw beg_been_BV" xr:uid="{703F6B58-8983-4DBE-9121-EE3922BCF468}"/>
    <hyperlink ref="G48" location="Hinweise_SvB_GB!A1" display="Hinw SvB GB" xr:uid="{319B9791-0BD8-4F6C-930F-BE8EC8646EDA}"/>
  </hyperlinks>
  <printOptions horizontalCentered="1"/>
  <pageMargins left="0.25" right="0.25" top="0.75" bottom="0.75" header="0.3" footer="0.3"/>
  <pageSetup paperSize="9" scale="97"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E75E4-2DCB-4AF0-88D8-A040A6E2B726}">
  <sheetPr codeName="Tabelle1">
    <pageSetUpPr fitToPage="1"/>
  </sheetPr>
  <dimension ref="A1:O126"/>
  <sheetViews>
    <sheetView showGridLines="0" zoomScaleNormal="100" workbookViewId="0"/>
  </sheetViews>
  <sheetFormatPr baseColWidth="10" defaultColWidth="8.85546875" defaultRowHeight="15.95" customHeight="1" x14ac:dyDescent="0.2"/>
  <cols>
    <col min="1" max="1" width="3.7109375" style="53" customWidth="1"/>
    <col min="2" max="2" width="18.85546875" style="53" bestFit="1"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83</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42"/>
      <c r="F5" s="42"/>
      <c r="G5" s="42"/>
      <c r="H5" s="42"/>
      <c r="I5" s="42"/>
      <c r="J5" s="42"/>
    </row>
    <row r="6" spans="1:15" s="39" customFormat="1" ht="11.25" customHeight="1" x14ac:dyDescent="0.2">
      <c r="A6" s="43"/>
      <c r="B6" s="44"/>
      <c r="C6" s="44"/>
      <c r="D6" s="44"/>
      <c r="E6" s="44"/>
      <c r="F6" s="44"/>
      <c r="G6" s="44"/>
      <c r="H6" s="44"/>
      <c r="I6" s="44"/>
      <c r="J6" s="44"/>
    </row>
    <row r="7" spans="1:15" customFormat="1" ht="12" customHeight="1" x14ac:dyDescent="0.2">
      <c r="A7" s="45" t="s">
        <v>85</v>
      </c>
      <c r="B7" s="46"/>
      <c r="C7" s="47" t="s">
        <v>86</v>
      </c>
      <c r="D7" s="48" t="s">
        <v>87</v>
      </c>
      <c r="E7" s="49"/>
      <c r="F7" s="49"/>
      <c r="G7" s="49"/>
      <c r="H7" s="50"/>
      <c r="I7" s="51" t="s">
        <v>88</v>
      </c>
      <c r="J7" s="52"/>
      <c r="K7" s="53"/>
      <c r="L7" s="53"/>
      <c r="M7" s="53"/>
      <c r="N7" s="53"/>
      <c r="O7" s="53"/>
    </row>
    <row r="8" spans="1:15" ht="34.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8" customHeight="1" x14ac:dyDescent="0.2">
      <c r="A11" s="68" t="s">
        <v>49</v>
      </c>
      <c r="B11" s="69"/>
      <c r="C11" s="70"/>
      <c r="D11" s="71"/>
      <c r="E11" s="72"/>
      <c r="F11" s="72"/>
      <c r="G11" s="72"/>
      <c r="H11" s="73"/>
      <c r="I11" s="74"/>
      <c r="J11" s="75"/>
    </row>
    <row r="12" spans="1:15" ht="13.5" customHeight="1" x14ac:dyDescent="0.2">
      <c r="A12" s="76" t="s">
        <v>96</v>
      </c>
      <c r="B12" s="77"/>
      <c r="C12" s="78">
        <v>100</v>
      </c>
      <c r="D12" s="79">
        <v>189305</v>
      </c>
      <c r="E12" s="79">
        <v>189905</v>
      </c>
      <c r="F12" s="79">
        <v>188361</v>
      </c>
      <c r="G12" s="79">
        <v>188958</v>
      </c>
      <c r="H12" s="79">
        <v>190037</v>
      </c>
      <c r="I12" s="80">
        <v>-732</v>
      </c>
      <c r="J12" s="81">
        <v>-0.38518814757126246</v>
      </c>
      <c r="N12" s="82"/>
    </row>
    <row r="13" spans="1:15" ht="13.5" customHeight="1" x14ac:dyDescent="0.2">
      <c r="A13" s="83" t="s">
        <v>97</v>
      </c>
      <c r="B13" s="84" t="s">
        <v>98</v>
      </c>
      <c r="C13" s="78">
        <v>55.627690763582578</v>
      </c>
      <c r="D13" s="79">
        <v>105306</v>
      </c>
      <c r="E13" s="79">
        <v>105921</v>
      </c>
      <c r="F13" s="79">
        <v>104957</v>
      </c>
      <c r="G13" s="79">
        <v>105210</v>
      </c>
      <c r="H13" s="79">
        <v>105902</v>
      </c>
      <c r="I13" s="80">
        <v>-596</v>
      </c>
      <c r="J13" s="81">
        <v>-0.56278446110555036</v>
      </c>
    </row>
    <row r="14" spans="1:15" ht="13.5" customHeight="1" x14ac:dyDescent="0.2">
      <c r="A14" s="85"/>
      <c r="B14" s="84" t="s">
        <v>99</v>
      </c>
      <c r="C14" s="78">
        <v>44.372309236417422</v>
      </c>
      <c r="D14" s="79">
        <v>83999</v>
      </c>
      <c r="E14" s="79">
        <v>83984</v>
      </c>
      <c r="F14" s="79">
        <v>83404</v>
      </c>
      <c r="G14" s="79">
        <v>83748</v>
      </c>
      <c r="H14" s="79">
        <v>84135</v>
      </c>
      <c r="I14" s="80">
        <v>-136</v>
      </c>
      <c r="J14" s="81">
        <v>-0.16164497533725561</v>
      </c>
    </row>
    <row r="15" spans="1:15" ht="13.5" customHeight="1" x14ac:dyDescent="0.2">
      <c r="A15" s="83" t="s">
        <v>97</v>
      </c>
      <c r="B15" s="86" t="s">
        <v>100</v>
      </c>
      <c r="C15" s="78">
        <v>11.137582208605162</v>
      </c>
      <c r="D15" s="79">
        <v>21084</v>
      </c>
      <c r="E15" s="79">
        <v>21430</v>
      </c>
      <c r="F15" s="79">
        <v>20287</v>
      </c>
      <c r="G15" s="79">
        <v>20949</v>
      </c>
      <c r="H15" s="79">
        <v>21692</v>
      </c>
      <c r="I15" s="80">
        <v>-608</v>
      </c>
      <c r="J15" s="81">
        <v>-2.802876636548036</v>
      </c>
    </row>
    <row r="16" spans="1:15" ht="13.5" customHeight="1" x14ac:dyDescent="0.2">
      <c r="A16" s="83"/>
      <c r="B16" s="86" t="s">
        <v>101</v>
      </c>
      <c r="C16" s="78">
        <v>64.457885422994636</v>
      </c>
      <c r="D16" s="79">
        <v>122022</v>
      </c>
      <c r="E16" s="79">
        <v>122359</v>
      </c>
      <c r="F16" s="79">
        <v>122085</v>
      </c>
      <c r="G16" s="79">
        <v>122269</v>
      </c>
      <c r="H16" s="79">
        <v>122614</v>
      </c>
      <c r="I16" s="80">
        <v>-592</v>
      </c>
      <c r="J16" s="81">
        <v>-0.48281599164858824</v>
      </c>
    </row>
    <row r="17" spans="1:10" ht="13.5" customHeight="1" x14ac:dyDescent="0.2">
      <c r="A17" s="83"/>
      <c r="B17" s="86" t="s">
        <v>102</v>
      </c>
      <c r="C17" s="78">
        <v>22.41515015451256</v>
      </c>
      <c r="D17" s="79">
        <v>42433</v>
      </c>
      <c r="E17" s="79">
        <v>42528</v>
      </c>
      <c r="F17" s="79">
        <v>42491</v>
      </c>
      <c r="G17" s="79">
        <v>42375</v>
      </c>
      <c r="H17" s="79">
        <v>42500</v>
      </c>
      <c r="I17" s="80">
        <v>-67</v>
      </c>
      <c r="J17" s="81">
        <v>-0.15764705882352942</v>
      </c>
    </row>
    <row r="18" spans="1:10" ht="13.5" customHeight="1" x14ac:dyDescent="0.2">
      <c r="A18" s="85"/>
      <c r="B18" s="86" t="s">
        <v>103</v>
      </c>
      <c r="C18" s="78">
        <v>1.9893822138876416</v>
      </c>
      <c r="D18" s="79">
        <v>3766</v>
      </c>
      <c r="E18" s="79">
        <v>3588</v>
      </c>
      <c r="F18" s="79">
        <v>3498</v>
      </c>
      <c r="G18" s="79">
        <v>3365</v>
      </c>
      <c r="H18" s="79">
        <v>3231</v>
      </c>
      <c r="I18" s="80">
        <v>535</v>
      </c>
      <c r="J18" s="81">
        <v>16.55834107087589</v>
      </c>
    </row>
    <row r="19" spans="1:10" ht="13.5" customHeight="1" x14ac:dyDescent="0.2">
      <c r="A19" s="85"/>
      <c r="B19" s="86" t="s">
        <v>104</v>
      </c>
      <c r="C19" s="78">
        <v>0.87372229999207629</v>
      </c>
      <c r="D19" s="79">
        <v>1654</v>
      </c>
      <c r="E19" s="79">
        <v>1574</v>
      </c>
      <c r="F19" s="79">
        <v>1549</v>
      </c>
      <c r="G19" s="79">
        <v>1526</v>
      </c>
      <c r="H19" s="79">
        <v>1285</v>
      </c>
      <c r="I19" s="80">
        <v>369</v>
      </c>
      <c r="J19" s="81">
        <v>28.715953307392997</v>
      </c>
    </row>
    <row r="20" spans="1:10" ht="13.5" customHeight="1" x14ac:dyDescent="0.2">
      <c r="A20" s="83" t="s">
        <v>105</v>
      </c>
      <c r="B20" s="87" t="s">
        <v>106</v>
      </c>
      <c r="C20" s="78">
        <v>72.775151211008691</v>
      </c>
      <c r="D20" s="79">
        <v>137767</v>
      </c>
      <c r="E20" s="79">
        <v>138712</v>
      </c>
      <c r="F20" s="79">
        <v>137311</v>
      </c>
      <c r="G20" s="79">
        <v>138125</v>
      </c>
      <c r="H20" s="79">
        <v>139074</v>
      </c>
      <c r="I20" s="80">
        <v>-1307</v>
      </c>
      <c r="J20" s="81">
        <v>-0.93978745128492747</v>
      </c>
    </row>
    <row r="21" spans="1:10" ht="13.5" customHeight="1" x14ac:dyDescent="0.2">
      <c r="A21" s="85"/>
      <c r="B21" s="87" t="s">
        <v>107</v>
      </c>
      <c r="C21" s="78">
        <v>27.224848788991309</v>
      </c>
      <c r="D21" s="79">
        <v>51538</v>
      </c>
      <c r="E21" s="79">
        <v>51193</v>
      </c>
      <c r="F21" s="79">
        <v>51050</v>
      </c>
      <c r="G21" s="79">
        <v>50833</v>
      </c>
      <c r="H21" s="79">
        <v>50963</v>
      </c>
      <c r="I21" s="80">
        <v>575</v>
      </c>
      <c r="J21" s="81">
        <v>1.1282695288738889</v>
      </c>
    </row>
    <row r="22" spans="1:10" ht="13.5" customHeight="1" x14ac:dyDescent="0.2">
      <c r="A22" s="83" t="s">
        <v>105</v>
      </c>
      <c r="B22" s="87" t="s">
        <v>108</v>
      </c>
      <c r="C22" s="78">
        <v>83.536620797126332</v>
      </c>
      <c r="D22" s="79">
        <v>158139</v>
      </c>
      <c r="E22" s="79">
        <v>158764</v>
      </c>
      <c r="F22" s="79">
        <v>157589</v>
      </c>
      <c r="G22" s="79">
        <v>158575</v>
      </c>
      <c r="H22" s="79">
        <v>159770</v>
      </c>
      <c r="I22" s="80">
        <v>-1631</v>
      </c>
      <c r="J22" s="81">
        <v>-1.0208424610377418</v>
      </c>
    </row>
    <row r="23" spans="1:10" ht="13.5" customHeight="1" x14ac:dyDescent="0.2">
      <c r="A23" s="88"/>
      <c r="B23" s="89" t="s">
        <v>109</v>
      </c>
      <c r="C23" s="90">
        <v>16.463379202873668</v>
      </c>
      <c r="D23" s="79">
        <v>31166</v>
      </c>
      <c r="E23" s="79">
        <v>31141</v>
      </c>
      <c r="F23" s="79">
        <v>30772</v>
      </c>
      <c r="G23" s="79">
        <v>30383</v>
      </c>
      <c r="H23" s="79">
        <v>30267</v>
      </c>
      <c r="I23" s="80">
        <v>899</v>
      </c>
      <c r="J23" s="81">
        <v>2.9702316053787956</v>
      </c>
    </row>
    <row r="24" spans="1:10" ht="18" customHeight="1" x14ac:dyDescent="0.2">
      <c r="A24" s="91" t="s">
        <v>110</v>
      </c>
      <c r="B24" s="69"/>
      <c r="C24" s="92"/>
      <c r="D24" s="93"/>
      <c r="E24" s="94"/>
      <c r="F24" s="94"/>
      <c r="G24" s="94"/>
      <c r="H24" s="95"/>
      <c r="I24" s="96"/>
      <c r="J24" s="97"/>
    </row>
    <row r="25" spans="1:10" ht="15.75" customHeight="1" x14ac:dyDescent="0.2">
      <c r="A25" s="76" t="s">
        <v>111</v>
      </c>
      <c r="B25" s="77"/>
      <c r="C25" s="98"/>
      <c r="D25" s="99"/>
      <c r="E25" s="100"/>
      <c r="F25" s="100"/>
      <c r="G25" s="100"/>
      <c r="H25" s="101"/>
      <c r="I25" s="102"/>
      <c r="J25" s="103"/>
    </row>
    <row r="26" spans="1:10" ht="13.5" customHeight="1" x14ac:dyDescent="0.2">
      <c r="A26" s="76" t="s">
        <v>96</v>
      </c>
      <c r="B26" s="77"/>
      <c r="C26" s="78">
        <v>100</v>
      </c>
      <c r="D26" s="104">
        <v>44744</v>
      </c>
      <c r="E26" s="79">
        <v>44781</v>
      </c>
      <c r="F26" s="79">
        <v>45265</v>
      </c>
      <c r="G26" s="79">
        <v>44610</v>
      </c>
      <c r="H26" s="105">
        <v>45097</v>
      </c>
      <c r="I26" s="80">
        <v>-353</v>
      </c>
      <c r="J26" s="81">
        <v>-0.78275716788256422</v>
      </c>
    </row>
    <row r="27" spans="1:10" ht="13.5" customHeight="1" x14ac:dyDescent="0.2">
      <c r="A27" s="83" t="s">
        <v>97</v>
      </c>
      <c r="B27" s="84" t="s">
        <v>98</v>
      </c>
      <c r="C27" s="78">
        <v>41.677096370463076</v>
      </c>
      <c r="D27" s="80">
        <v>18648</v>
      </c>
      <c r="E27" s="79">
        <v>18693</v>
      </c>
      <c r="F27" s="79">
        <v>18868</v>
      </c>
      <c r="G27" s="79">
        <v>18586</v>
      </c>
      <c r="H27" s="105">
        <v>18660</v>
      </c>
      <c r="I27" s="80">
        <v>-12</v>
      </c>
      <c r="J27" s="81">
        <v>-6.4308681672025719E-2</v>
      </c>
    </row>
    <row r="28" spans="1:10" ht="13.5" customHeight="1" x14ac:dyDescent="0.2">
      <c r="A28" s="85"/>
      <c r="B28" s="84" t="s">
        <v>99</v>
      </c>
      <c r="C28" s="78">
        <v>58.322903629536924</v>
      </c>
      <c r="D28" s="80">
        <v>26096</v>
      </c>
      <c r="E28" s="79">
        <v>26088</v>
      </c>
      <c r="F28" s="79">
        <v>26397</v>
      </c>
      <c r="G28" s="79">
        <v>26024</v>
      </c>
      <c r="H28" s="105">
        <v>26437</v>
      </c>
      <c r="I28" s="80">
        <v>-341</v>
      </c>
      <c r="J28" s="81">
        <v>-1.2898589098611795</v>
      </c>
    </row>
    <row r="29" spans="1:10" ht="13.5" customHeight="1" x14ac:dyDescent="0.2">
      <c r="A29" s="83" t="s">
        <v>97</v>
      </c>
      <c r="B29" s="86" t="s">
        <v>100</v>
      </c>
      <c r="C29" s="78">
        <v>17.39674593241552</v>
      </c>
      <c r="D29" s="80">
        <v>7784</v>
      </c>
      <c r="E29" s="79">
        <v>7752</v>
      </c>
      <c r="F29" s="79">
        <v>8083</v>
      </c>
      <c r="G29" s="79">
        <v>7779</v>
      </c>
      <c r="H29" s="105">
        <v>7928</v>
      </c>
      <c r="I29" s="80">
        <v>-144</v>
      </c>
      <c r="J29" s="81">
        <v>-1.8163471241170535</v>
      </c>
    </row>
    <row r="30" spans="1:10" ht="13.5" customHeight="1" x14ac:dyDescent="0.2">
      <c r="A30" s="83"/>
      <c r="B30" s="86" t="s">
        <v>101</v>
      </c>
      <c r="C30" s="78">
        <v>47.662256391918469</v>
      </c>
      <c r="D30" s="80">
        <v>21326</v>
      </c>
      <c r="E30" s="79">
        <v>21354</v>
      </c>
      <c r="F30" s="79">
        <v>21515</v>
      </c>
      <c r="G30" s="79">
        <v>21321</v>
      </c>
      <c r="H30" s="105">
        <v>21551</v>
      </c>
      <c r="I30" s="80">
        <v>-225</v>
      </c>
      <c r="J30" s="81">
        <v>-1.0440350795786739</v>
      </c>
    </row>
    <row r="31" spans="1:10" ht="13.5" customHeight="1" x14ac:dyDescent="0.2">
      <c r="A31" s="83"/>
      <c r="B31" s="86" t="s">
        <v>102</v>
      </c>
      <c r="C31" s="78">
        <v>17.403450741998927</v>
      </c>
      <c r="D31" s="80">
        <v>7787</v>
      </c>
      <c r="E31" s="79">
        <v>7861</v>
      </c>
      <c r="F31" s="79">
        <v>7951</v>
      </c>
      <c r="G31" s="79">
        <v>7983</v>
      </c>
      <c r="H31" s="105">
        <v>8109</v>
      </c>
      <c r="I31" s="80">
        <v>-322</v>
      </c>
      <c r="J31" s="81">
        <v>-3.9708965347145146</v>
      </c>
    </row>
    <row r="32" spans="1:10" ht="13.5" customHeight="1" x14ac:dyDescent="0.2">
      <c r="A32" s="85"/>
      <c r="B32" s="86" t="s">
        <v>103</v>
      </c>
      <c r="C32" s="78">
        <v>17.537546933667084</v>
      </c>
      <c r="D32" s="80">
        <v>7847</v>
      </c>
      <c r="E32" s="79">
        <v>7814</v>
      </c>
      <c r="F32" s="79">
        <v>7716</v>
      </c>
      <c r="G32" s="79">
        <v>7527</v>
      </c>
      <c r="H32" s="105">
        <v>7509</v>
      </c>
      <c r="I32" s="80">
        <v>338</v>
      </c>
      <c r="J32" s="81">
        <v>4.5012651484884802</v>
      </c>
    </row>
    <row r="33" spans="1:10" ht="13.5" customHeight="1" x14ac:dyDescent="0.2">
      <c r="A33" s="85"/>
      <c r="B33" s="86" t="s">
        <v>104</v>
      </c>
      <c r="C33" s="78">
        <v>2.5858215626676202</v>
      </c>
      <c r="D33" s="80">
        <v>1157</v>
      </c>
      <c r="E33" s="79">
        <v>1158</v>
      </c>
      <c r="F33" s="79">
        <v>1171</v>
      </c>
      <c r="G33" s="79">
        <v>1133</v>
      </c>
      <c r="H33" s="105">
        <v>981</v>
      </c>
      <c r="I33" s="80">
        <v>176</v>
      </c>
      <c r="J33" s="81">
        <v>17.940876656472987</v>
      </c>
    </row>
    <row r="34" spans="1:10" ht="13.5" customHeight="1" x14ac:dyDescent="0.2">
      <c r="A34" s="83" t="s">
        <v>105</v>
      </c>
      <c r="B34" s="87" t="s">
        <v>108</v>
      </c>
      <c r="C34" s="78">
        <v>83.436885392454855</v>
      </c>
      <c r="D34" s="80">
        <v>37333</v>
      </c>
      <c r="E34" s="79">
        <v>37383</v>
      </c>
      <c r="F34" s="79">
        <v>37739</v>
      </c>
      <c r="G34" s="79">
        <v>37231</v>
      </c>
      <c r="H34" s="105">
        <v>37732</v>
      </c>
      <c r="I34" s="80">
        <v>-399</v>
      </c>
      <c r="J34" s="81">
        <v>-1.0574578607017915</v>
      </c>
    </row>
    <row r="35" spans="1:10" ht="13.5" customHeight="1" x14ac:dyDescent="0.2">
      <c r="A35" s="83"/>
      <c r="B35" s="84" t="s">
        <v>109</v>
      </c>
      <c r="C35" s="78">
        <v>16.563114607545145</v>
      </c>
      <c r="D35" s="80">
        <v>7411</v>
      </c>
      <c r="E35" s="79">
        <v>7398</v>
      </c>
      <c r="F35" s="79">
        <v>7526</v>
      </c>
      <c r="G35" s="79">
        <v>7379</v>
      </c>
      <c r="H35" s="105">
        <v>7365</v>
      </c>
      <c r="I35" s="80">
        <v>46</v>
      </c>
      <c r="J35" s="81">
        <v>0.62457569585879158</v>
      </c>
    </row>
    <row r="36" spans="1:10" ht="18" customHeight="1" x14ac:dyDescent="0.2">
      <c r="A36" s="76" t="s">
        <v>112</v>
      </c>
      <c r="B36" s="77"/>
      <c r="C36" s="106"/>
      <c r="D36" s="99"/>
      <c r="E36" s="100"/>
      <c r="F36" s="100"/>
      <c r="G36" s="100"/>
      <c r="H36" s="101"/>
      <c r="I36" s="102"/>
      <c r="J36" s="103"/>
    </row>
    <row r="37" spans="1:10" ht="13.5" customHeight="1" x14ac:dyDescent="0.2">
      <c r="A37" s="76" t="s">
        <v>96</v>
      </c>
      <c r="B37" s="77"/>
      <c r="C37" s="78">
        <v>100</v>
      </c>
      <c r="D37" s="104">
        <v>22540</v>
      </c>
      <c r="E37" s="79">
        <v>22444</v>
      </c>
      <c r="F37" s="79">
        <v>23068</v>
      </c>
      <c r="G37" s="79">
        <v>22622</v>
      </c>
      <c r="H37" s="105">
        <v>22834</v>
      </c>
      <c r="I37" s="80">
        <v>-294</v>
      </c>
      <c r="J37" s="81">
        <v>-1.2875536480686696</v>
      </c>
    </row>
    <row r="38" spans="1:10" ht="13.5" customHeight="1" x14ac:dyDescent="0.2">
      <c r="A38" s="83" t="s">
        <v>97</v>
      </c>
      <c r="B38" s="84" t="s">
        <v>98</v>
      </c>
      <c r="C38" s="78">
        <v>37.329192546583847</v>
      </c>
      <c r="D38" s="80">
        <v>8414</v>
      </c>
      <c r="E38" s="79">
        <v>8350</v>
      </c>
      <c r="F38" s="79">
        <v>8637</v>
      </c>
      <c r="G38" s="79">
        <v>8466</v>
      </c>
      <c r="H38" s="105">
        <v>8453</v>
      </c>
      <c r="I38" s="80">
        <v>-39</v>
      </c>
      <c r="J38" s="81">
        <v>-0.46137465988406484</v>
      </c>
    </row>
    <row r="39" spans="1:10" ht="13.5" customHeight="1" x14ac:dyDescent="0.2">
      <c r="A39" s="85"/>
      <c r="B39" s="84" t="s">
        <v>99</v>
      </c>
      <c r="C39" s="78">
        <v>62.670807453416153</v>
      </c>
      <c r="D39" s="80">
        <v>14126</v>
      </c>
      <c r="E39" s="79">
        <v>14094</v>
      </c>
      <c r="F39" s="79">
        <v>14431</v>
      </c>
      <c r="G39" s="79">
        <v>14156</v>
      </c>
      <c r="H39" s="105">
        <v>14381</v>
      </c>
      <c r="I39" s="80">
        <v>-255</v>
      </c>
      <c r="J39" s="81">
        <v>-1.7731729365134552</v>
      </c>
    </row>
    <row r="40" spans="1:10" ht="13.5" customHeight="1" x14ac:dyDescent="0.2">
      <c r="A40" s="83" t="s">
        <v>97</v>
      </c>
      <c r="B40" s="86" t="s">
        <v>100</v>
      </c>
      <c r="C40" s="78">
        <v>21.730257320319431</v>
      </c>
      <c r="D40" s="80">
        <v>4898</v>
      </c>
      <c r="E40" s="79">
        <v>4802</v>
      </c>
      <c r="F40" s="79">
        <v>5295</v>
      </c>
      <c r="G40" s="79">
        <v>4911</v>
      </c>
      <c r="H40" s="105">
        <v>4922</v>
      </c>
      <c r="I40" s="80">
        <v>-24</v>
      </c>
      <c r="J40" s="81">
        <v>-0.48760666395774077</v>
      </c>
    </row>
    <row r="41" spans="1:10" ht="13.5" customHeight="1" x14ac:dyDescent="0.2">
      <c r="A41" s="83"/>
      <c r="B41" s="86" t="s">
        <v>101</v>
      </c>
      <c r="C41" s="78">
        <v>28.952972493345165</v>
      </c>
      <c r="D41" s="80">
        <v>6526</v>
      </c>
      <c r="E41" s="79">
        <v>6455</v>
      </c>
      <c r="F41" s="79">
        <v>6550</v>
      </c>
      <c r="G41" s="79">
        <v>6574</v>
      </c>
      <c r="H41" s="105">
        <v>6732</v>
      </c>
      <c r="I41" s="80">
        <v>-206</v>
      </c>
      <c r="J41" s="81">
        <v>-3.0600118835412955</v>
      </c>
    </row>
    <row r="42" spans="1:10" ht="13.5" customHeight="1" x14ac:dyDescent="0.2">
      <c r="A42" s="83"/>
      <c r="B42" s="86" t="s">
        <v>102</v>
      </c>
      <c r="C42" s="78">
        <v>16.286601597160605</v>
      </c>
      <c r="D42" s="80">
        <v>3671</v>
      </c>
      <c r="E42" s="79">
        <v>3763</v>
      </c>
      <c r="F42" s="79">
        <v>3878</v>
      </c>
      <c r="G42" s="79">
        <v>3978</v>
      </c>
      <c r="H42" s="105">
        <v>4030</v>
      </c>
      <c r="I42" s="80">
        <v>-359</v>
      </c>
      <c r="J42" s="81">
        <v>-8.9081885856079399</v>
      </c>
    </row>
    <row r="43" spans="1:10" ht="13.5" customHeight="1" x14ac:dyDescent="0.2">
      <c r="A43" s="85"/>
      <c r="B43" s="86" t="s">
        <v>103</v>
      </c>
      <c r="C43" s="78">
        <v>33.030168589174799</v>
      </c>
      <c r="D43" s="80">
        <v>7445</v>
      </c>
      <c r="E43" s="79">
        <v>7424</v>
      </c>
      <c r="F43" s="79">
        <v>7345</v>
      </c>
      <c r="G43" s="79">
        <v>7159</v>
      </c>
      <c r="H43" s="105">
        <v>7150</v>
      </c>
      <c r="I43" s="80">
        <v>295</v>
      </c>
      <c r="J43" s="81">
        <v>4.1258741258741258</v>
      </c>
    </row>
    <row r="44" spans="1:10" ht="13.5" customHeight="1" x14ac:dyDescent="0.2">
      <c r="A44" s="85"/>
      <c r="B44" s="86" t="s">
        <v>104</v>
      </c>
      <c r="C44" s="78">
        <v>4.4986690328305237</v>
      </c>
      <c r="D44" s="80">
        <v>1014</v>
      </c>
      <c r="E44" s="79">
        <v>1019</v>
      </c>
      <c r="F44" s="79">
        <v>1037</v>
      </c>
      <c r="G44" s="79">
        <v>989</v>
      </c>
      <c r="H44" s="105">
        <v>853</v>
      </c>
      <c r="I44" s="80">
        <v>161</v>
      </c>
      <c r="J44" s="81">
        <v>18.87456037514654</v>
      </c>
    </row>
    <row r="45" spans="1:10" ht="13.5" customHeight="1" x14ac:dyDescent="0.2">
      <c r="A45" s="83" t="s">
        <v>105</v>
      </c>
      <c r="B45" s="87" t="s">
        <v>108</v>
      </c>
      <c r="C45" s="78">
        <v>85.479148181011539</v>
      </c>
      <c r="D45" s="80">
        <v>19267</v>
      </c>
      <c r="E45" s="79">
        <v>19220</v>
      </c>
      <c r="F45" s="79">
        <v>19680</v>
      </c>
      <c r="G45" s="79">
        <v>19246</v>
      </c>
      <c r="H45" s="105">
        <v>19506</v>
      </c>
      <c r="I45" s="80">
        <v>-239</v>
      </c>
      <c r="J45" s="81">
        <v>-1.2252640213267711</v>
      </c>
    </row>
    <row r="46" spans="1:10" ht="13.5" customHeight="1" x14ac:dyDescent="0.2">
      <c r="A46" s="83"/>
      <c r="B46" s="84" t="s">
        <v>109</v>
      </c>
      <c r="C46" s="78">
        <v>14.520851818988465</v>
      </c>
      <c r="D46" s="80">
        <v>3273</v>
      </c>
      <c r="E46" s="79">
        <v>3224</v>
      </c>
      <c r="F46" s="79">
        <v>3388</v>
      </c>
      <c r="G46" s="79">
        <v>3376</v>
      </c>
      <c r="H46" s="105">
        <v>3328</v>
      </c>
      <c r="I46" s="80">
        <v>-55</v>
      </c>
      <c r="J46" s="81">
        <v>-1.6526442307692308</v>
      </c>
    </row>
    <row r="47" spans="1:10" ht="18" customHeight="1" x14ac:dyDescent="0.2">
      <c r="A47" s="76" t="s">
        <v>113</v>
      </c>
      <c r="B47" s="77"/>
      <c r="C47" s="106"/>
      <c r="D47" s="99"/>
      <c r="E47" s="100"/>
      <c r="F47" s="100"/>
      <c r="G47" s="100"/>
      <c r="H47" s="101"/>
      <c r="I47" s="102"/>
      <c r="J47" s="103"/>
    </row>
    <row r="48" spans="1:10" ht="13.5" customHeight="1" x14ac:dyDescent="0.2">
      <c r="A48" s="76" t="s">
        <v>96</v>
      </c>
      <c r="B48" s="77"/>
      <c r="C48" s="78">
        <v>100</v>
      </c>
      <c r="D48" s="104">
        <v>22204</v>
      </c>
      <c r="E48" s="79">
        <v>22337</v>
      </c>
      <c r="F48" s="79">
        <v>22197</v>
      </c>
      <c r="G48" s="79">
        <v>21988</v>
      </c>
      <c r="H48" s="105">
        <v>22263</v>
      </c>
      <c r="I48" s="80">
        <v>-59</v>
      </c>
      <c r="J48" s="81">
        <v>-0.26501369986075551</v>
      </c>
    </row>
    <row r="49" spans="1:12" ht="13.5" customHeight="1" x14ac:dyDescent="0.2">
      <c r="A49" s="83" t="s">
        <v>97</v>
      </c>
      <c r="B49" s="84" t="s">
        <v>98</v>
      </c>
      <c r="C49" s="78">
        <v>46.090794451450186</v>
      </c>
      <c r="D49" s="80">
        <v>10234</v>
      </c>
      <c r="E49" s="79">
        <v>10343</v>
      </c>
      <c r="F49" s="79">
        <v>10231</v>
      </c>
      <c r="G49" s="79">
        <v>10120</v>
      </c>
      <c r="H49" s="105">
        <v>10207</v>
      </c>
      <c r="I49" s="80">
        <v>27</v>
      </c>
      <c r="J49" s="81">
        <v>0.2645243460370334</v>
      </c>
    </row>
    <row r="50" spans="1:12" ht="13.5" customHeight="1" x14ac:dyDescent="0.2">
      <c r="A50" s="85"/>
      <c r="B50" s="84" t="s">
        <v>99</v>
      </c>
      <c r="C50" s="78">
        <v>53.909205548549814</v>
      </c>
      <c r="D50" s="80">
        <v>11970</v>
      </c>
      <c r="E50" s="79">
        <v>11994</v>
      </c>
      <c r="F50" s="79">
        <v>11966</v>
      </c>
      <c r="G50" s="79">
        <v>11868</v>
      </c>
      <c r="H50" s="105">
        <v>12056</v>
      </c>
      <c r="I50" s="80">
        <v>-86</v>
      </c>
      <c r="J50" s="81">
        <v>-0.71333775713337755</v>
      </c>
    </row>
    <row r="51" spans="1:12" ht="13.5" customHeight="1" x14ac:dyDescent="0.2">
      <c r="A51" s="83" t="s">
        <v>97</v>
      </c>
      <c r="B51" s="86" t="s">
        <v>100</v>
      </c>
      <c r="C51" s="78">
        <v>12.997658079625293</v>
      </c>
      <c r="D51" s="80">
        <v>2886</v>
      </c>
      <c r="E51" s="79">
        <v>2950</v>
      </c>
      <c r="F51" s="79">
        <v>2788</v>
      </c>
      <c r="G51" s="79">
        <v>2868</v>
      </c>
      <c r="H51" s="105">
        <v>3006</v>
      </c>
      <c r="I51" s="80">
        <v>-120</v>
      </c>
      <c r="J51" s="81">
        <v>-3.992015968063872</v>
      </c>
    </row>
    <row r="52" spans="1:12" ht="13.5" customHeight="1" x14ac:dyDescent="0.2">
      <c r="A52" s="83"/>
      <c r="B52" s="86" t="s">
        <v>101</v>
      </c>
      <c r="C52" s="78">
        <v>66.654656818591249</v>
      </c>
      <c r="D52" s="80">
        <v>14800</v>
      </c>
      <c r="E52" s="79">
        <v>14899</v>
      </c>
      <c r="F52" s="79">
        <v>14965</v>
      </c>
      <c r="G52" s="79">
        <v>14747</v>
      </c>
      <c r="H52" s="105">
        <v>14819</v>
      </c>
      <c r="I52" s="80">
        <v>-19</v>
      </c>
      <c r="J52" s="81">
        <v>-0.12821377960726094</v>
      </c>
    </row>
    <row r="53" spans="1:12" ht="13.5" customHeight="1" x14ac:dyDescent="0.2">
      <c r="A53" s="83"/>
      <c r="B53" s="86" t="s">
        <v>102</v>
      </c>
      <c r="C53" s="78">
        <v>18.537200504413619</v>
      </c>
      <c r="D53" s="80">
        <v>4116</v>
      </c>
      <c r="E53" s="79">
        <v>4098</v>
      </c>
      <c r="F53" s="79">
        <v>4073</v>
      </c>
      <c r="G53" s="79">
        <v>4005</v>
      </c>
      <c r="H53" s="105">
        <v>4079</v>
      </c>
      <c r="I53" s="80">
        <v>37</v>
      </c>
      <c r="J53" s="81">
        <v>0.90708506987006621</v>
      </c>
    </row>
    <row r="54" spans="1:12" ht="13.5" customHeight="1" x14ac:dyDescent="0.2">
      <c r="A54" s="85"/>
      <c r="B54" s="86" t="s">
        <v>103</v>
      </c>
      <c r="C54" s="78">
        <v>1.8104845973698434</v>
      </c>
      <c r="D54" s="80">
        <v>402</v>
      </c>
      <c r="E54" s="79">
        <v>390</v>
      </c>
      <c r="F54" s="79">
        <v>371</v>
      </c>
      <c r="G54" s="79">
        <v>368</v>
      </c>
      <c r="H54" s="105">
        <v>359</v>
      </c>
      <c r="I54" s="80">
        <v>43</v>
      </c>
      <c r="J54" s="81">
        <v>11.977715877437326</v>
      </c>
    </row>
    <row r="55" spans="1:12" ht="13.5" customHeight="1" x14ac:dyDescent="0.2">
      <c r="A55" s="85"/>
      <c r="B55" s="86" t="s">
        <v>104</v>
      </c>
      <c r="C55" s="78">
        <v>0.64402810304449654</v>
      </c>
      <c r="D55" s="80">
        <v>143</v>
      </c>
      <c r="E55" s="79">
        <v>139</v>
      </c>
      <c r="F55" s="79">
        <v>134</v>
      </c>
      <c r="G55" s="79">
        <v>144</v>
      </c>
      <c r="H55" s="105">
        <v>128</v>
      </c>
      <c r="I55" s="80">
        <v>15</v>
      </c>
      <c r="J55" s="81">
        <v>11.71875</v>
      </c>
    </row>
    <row r="56" spans="1:12" ht="13.5" customHeight="1" x14ac:dyDescent="0.2">
      <c r="A56" s="83" t="s">
        <v>105</v>
      </c>
      <c r="B56" s="87" t="s">
        <v>108</v>
      </c>
      <c r="C56" s="78">
        <v>81.363718248964148</v>
      </c>
      <c r="D56" s="80">
        <v>18066</v>
      </c>
      <c r="E56" s="79">
        <v>18163</v>
      </c>
      <c r="F56" s="79">
        <v>18059</v>
      </c>
      <c r="G56" s="79">
        <v>17985</v>
      </c>
      <c r="H56" s="105">
        <v>18226</v>
      </c>
      <c r="I56" s="80">
        <v>-160</v>
      </c>
      <c r="J56" s="81">
        <v>-0.87786678371557114</v>
      </c>
    </row>
    <row r="57" spans="1:12" ht="13.5" customHeight="1" x14ac:dyDescent="0.2">
      <c r="A57" s="107"/>
      <c r="B57" s="89" t="s">
        <v>109</v>
      </c>
      <c r="C57" s="90">
        <v>18.636281751035849</v>
      </c>
      <c r="D57" s="108">
        <v>4138</v>
      </c>
      <c r="E57" s="109">
        <v>4174</v>
      </c>
      <c r="F57" s="109">
        <v>4138</v>
      </c>
      <c r="G57" s="109">
        <v>4003</v>
      </c>
      <c r="H57" s="110">
        <v>4037</v>
      </c>
      <c r="I57" s="108">
        <v>101</v>
      </c>
      <c r="J57" s="111">
        <v>2.5018578152093141</v>
      </c>
    </row>
    <row r="58" spans="1:12" s="112" customFormat="1" ht="11.25" customHeight="1" x14ac:dyDescent="0.15">
      <c r="B58" s="113"/>
      <c r="C58" s="113"/>
      <c r="D58" s="113"/>
      <c r="E58" s="113"/>
      <c r="F58" s="113"/>
      <c r="G58" s="113"/>
      <c r="H58" s="113"/>
      <c r="I58" s="113"/>
      <c r="J58" s="114" t="s">
        <v>35</v>
      </c>
      <c r="K58" s="113"/>
      <c r="L58" s="113"/>
    </row>
    <row r="59" spans="1:12" s="112" customFormat="1" ht="12.75" customHeight="1" x14ac:dyDescent="0.15">
      <c r="A59" s="113" t="s">
        <v>114</v>
      </c>
      <c r="D59" s="115"/>
      <c r="K59" s="113"/>
      <c r="L59" s="113"/>
    </row>
    <row r="60" spans="1:12" s="112" customFormat="1" ht="21" customHeight="1" x14ac:dyDescent="0.15">
      <c r="A60" s="116" t="s">
        <v>115</v>
      </c>
      <c r="B60" s="117"/>
      <c r="C60" s="117"/>
      <c r="D60" s="117"/>
      <c r="E60" s="117"/>
      <c r="F60" s="117"/>
      <c r="G60" s="117"/>
      <c r="H60" s="117"/>
      <c r="I60" s="117"/>
      <c r="J60" s="117"/>
      <c r="K60" s="113"/>
      <c r="L60" s="113"/>
    </row>
    <row r="61" spans="1:12" s="86" customFormat="1" ht="12.75" customHeight="1" x14ac:dyDescent="0.2">
      <c r="A61" s="116"/>
      <c r="B61" s="117"/>
      <c r="C61" s="117"/>
      <c r="D61" s="117"/>
      <c r="E61" s="117"/>
      <c r="F61" s="117"/>
      <c r="G61" s="117"/>
      <c r="H61" s="117"/>
      <c r="I61" s="117"/>
      <c r="J61" s="117"/>
      <c r="K61" s="113"/>
      <c r="L61" s="113"/>
    </row>
    <row r="62" spans="1:12" s="86" customFormat="1" ht="12.75" customHeight="1" x14ac:dyDescent="0.2"/>
    <row r="63" spans="1:12" ht="15.95" customHeight="1" x14ac:dyDescent="0.2">
      <c r="B63" s="118"/>
      <c r="C63" s="119"/>
      <c r="D63" s="119"/>
      <c r="E63" s="119"/>
      <c r="F63" s="119"/>
      <c r="G63" s="119"/>
      <c r="H63" s="119"/>
      <c r="I63" s="119"/>
      <c r="J63" s="119"/>
      <c r="K63" s="119"/>
    </row>
    <row r="64" spans="1:12" ht="15.95" customHeight="1" x14ac:dyDescent="0.2">
      <c r="C64" s="53"/>
      <c r="D64" s="53"/>
      <c r="E64" s="53"/>
      <c r="F64" s="53"/>
      <c r="G64" s="53"/>
      <c r="H64" s="53"/>
      <c r="I64" s="53"/>
      <c r="J64" s="53"/>
    </row>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sheetData>
  <mergeCells count="16">
    <mergeCell ref="F8:F9"/>
    <mergeCell ref="G8:G9"/>
    <mergeCell ref="H8:H9"/>
    <mergeCell ref="A60:J60"/>
    <mergeCell ref="A61:J61"/>
    <mergeCell ref="B63:K63"/>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 footer="0"/>
  <pageSetup paperSize="9" scale="9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D9553-CD62-4DAC-B353-C7FEDFBA7F6B}">
  <sheetPr codeName="Tabelle5"/>
  <dimension ref="A1:K110"/>
  <sheetViews>
    <sheetView showGridLines="0" zoomScaleNormal="100" workbookViewId="0"/>
  </sheetViews>
  <sheetFormatPr baseColWidth="10" defaultColWidth="8.85546875" defaultRowHeight="15.95" customHeight="1" x14ac:dyDescent="0.2"/>
  <cols>
    <col min="1" max="1" width="10" style="53" customWidth="1"/>
    <col min="2" max="2" width="35.7109375" style="53" customWidth="1"/>
    <col min="3" max="3" width="6.28515625" style="87" customWidth="1"/>
    <col min="4" max="4" width="11.7109375" style="120" customWidth="1"/>
    <col min="5" max="9" width="15" style="120" customWidth="1"/>
    <col min="10" max="10" width="10.7109375" style="185" bestFit="1" customWidth="1"/>
    <col min="11" max="11" width="10" style="148" bestFit="1" customWidth="1"/>
    <col min="12" max="16384" width="8.85546875" style="53"/>
  </cols>
  <sheetData>
    <row r="1" spans="1:11" customFormat="1" ht="36.75" customHeight="1" x14ac:dyDescent="0.2">
      <c r="A1" s="32"/>
      <c r="B1" s="33"/>
      <c r="C1" s="33"/>
      <c r="D1" s="33"/>
      <c r="E1" s="33"/>
      <c r="F1" s="33"/>
      <c r="G1" s="33"/>
      <c r="H1" s="33"/>
      <c r="I1" s="12" t="s">
        <v>38</v>
      </c>
      <c r="J1" s="122"/>
      <c r="K1" s="123"/>
    </row>
    <row r="2" spans="1:11" customFormat="1" ht="6.2" customHeight="1" x14ac:dyDescent="0.2">
      <c r="A2" s="35"/>
      <c r="B2" s="36"/>
      <c r="C2" s="36"/>
      <c r="D2" s="36"/>
      <c r="E2" s="36"/>
      <c r="F2" s="36"/>
      <c r="G2" s="36"/>
      <c r="H2" s="36"/>
      <c r="I2" s="36"/>
      <c r="J2" s="122"/>
      <c r="K2" s="123"/>
    </row>
    <row r="3" spans="1:11" s="39" customFormat="1" ht="15" x14ac:dyDescent="0.2">
      <c r="A3" s="38" t="s">
        <v>116</v>
      </c>
      <c r="B3" s="38"/>
      <c r="C3" s="38"/>
      <c r="D3" s="38"/>
      <c r="E3" s="38"/>
      <c r="F3" s="38"/>
      <c r="G3" s="38"/>
      <c r="H3" s="38"/>
      <c r="I3" s="38"/>
      <c r="J3" s="124"/>
      <c r="K3" s="125"/>
    </row>
    <row r="4" spans="1:11" s="39" customFormat="1" ht="15" x14ac:dyDescent="0.2">
      <c r="A4" s="38" t="s">
        <v>117</v>
      </c>
      <c r="B4" s="38"/>
      <c r="C4" s="38"/>
      <c r="D4" s="38"/>
      <c r="E4" s="38"/>
      <c r="F4" s="38"/>
      <c r="G4" s="38"/>
      <c r="H4" s="38"/>
      <c r="I4" s="38"/>
      <c r="J4" s="124"/>
      <c r="K4" s="125"/>
    </row>
    <row r="5" spans="1:11" s="39" customFormat="1" ht="12" customHeight="1" x14ac:dyDescent="0.2">
      <c r="A5" s="41" t="s">
        <v>118</v>
      </c>
      <c r="B5" s="41"/>
      <c r="C5" s="41"/>
      <c r="D5" s="41"/>
      <c r="E5" s="126"/>
      <c r="F5" s="126"/>
      <c r="G5" s="126"/>
      <c r="H5" s="126"/>
      <c r="I5" s="17"/>
      <c r="J5" s="124"/>
      <c r="K5" s="125"/>
    </row>
    <row r="6" spans="1:11" s="39" customFormat="1" ht="11.25" customHeight="1" x14ac:dyDescent="0.2">
      <c r="A6" s="127" t="s">
        <v>40</v>
      </c>
      <c r="B6" s="127"/>
      <c r="C6" s="128"/>
      <c r="D6" s="129" t="s">
        <v>119</v>
      </c>
      <c r="E6" s="129"/>
      <c r="F6" s="129"/>
      <c r="G6" s="129"/>
      <c r="H6" s="129"/>
      <c r="I6" s="129"/>
      <c r="J6" s="124"/>
      <c r="K6" s="125"/>
    </row>
    <row r="7" spans="1:11" s="39" customFormat="1" ht="24.95" customHeight="1" x14ac:dyDescent="0.2">
      <c r="A7" s="130"/>
      <c r="B7" s="131"/>
      <c r="C7" s="132"/>
      <c r="D7" s="133" t="s">
        <v>49</v>
      </c>
      <c r="E7" s="133"/>
      <c r="F7" s="133"/>
      <c r="G7" s="133" t="s">
        <v>120</v>
      </c>
      <c r="H7" s="133"/>
      <c r="I7" s="133"/>
      <c r="J7" s="124"/>
      <c r="K7" s="125"/>
    </row>
    <row r="8" spans="1:11" s="39" customFormat="1" ht="15" customHeight="1" x14ac:dyDescent="0.2">
      <c r="A8" s="134"/>
      <c r="B8" s="135"/>
      <c r="C8" s="135"/>
      <c r="D8" s="135"/>
      <c r="E8" s="135"/>
      <c r="F8" s="135"/>
      <c r="G8" s="135"/>
      <c r="H8" s="135"/>
      <c r="I8" s="136"/>
    </row>
    <row r="9" spans="1:11" s="140" customFormat="1" ht="24.95" customHeight="1" x14ac:dyDescent="0.2">
      <c r="A9" s="137" t="s">
        <v>7</v>
      </c>
      <c r="B9" s="138"/>
      <c r="C9" s="138"/>
      <c r="D9" s="138"/>
      <c r="E9" s="138"/>
      <c r="F9" s="138"/>
      <c r="G9" s="138"/>
      <c r="H9" s="138"/>
      <c r="I9" s="139"/>
    </row>
    <row r="10" spans="1:11" s="140" customFormat="1" ht="24.95" customHeight="1" x14ac:dyDescent="0.2">
      <c r="A10" s="137" t="s">
        <v>121</v>
      </c>
      <c r="B10" s="138"/>
      <c r="C10" s="138"/>
      <c r="D10" s="138"/>
      <c r="E10" s="138"/>
      <c r="F10" s="138"/>
      <c r="G10" s="138"/>
      <c r="H10" s="138"/>
      <c r="I10" s="139"/>
    </row>
    <row r="11" spans="1:11" s="140" customFormat="1" ht="24.95" customHeight="1" x14ac:dyDescent="0.2">
      <c r="A11" s="137" t="s">
        <v>122</v>
      </c>
      <c r="B11" s="138"/>
      <c r="C11" s="138"/>
      <c r="D11" s="138"/>
      <c r="E11" s="138"/>
      <c r="F11" s="138"/>
      <c r="G11" s="138"/>
      <c r="H11" s="138"/>
      <c r="I11" s="139"/>
    </row>
    <row r="12" spans="1:11" s="140" customFormat="1" ht="24.95" customHeight="1" x14ac:dyDescent="0.2">
      <c r="A12" s="137" t="s">
        <v>123</v>
      </c>
      <c r="B12" s="138"/>
      <c r="C12" s="138"/>
      <c r="D12" s="138"/>
      <c r="E12" s="138"/>
      <c r="F12" s="138"/>
      <c r="G12" s="138"/>
      <c r="H12" s="138"/>
      <c r="I12" s="139"/>
    </row>
    <row r="13" spans="1:11" ht="0.75" customHeight="1" x14ac:dyDescent="0.2">
      <c r="A13" s="88"/>
      <c r="B13" s="89"/>
      <c r="C13" s="141"/>
      <c r="D13" s="142"/>
      <c r="E13" s="142"/>
      <c r="F13" s="142"/>
      <c r="G13" s="142"/>
      <c r="H13" s="142"/>
      <c r="I13" s="143"/>
      <c r="J13" s="144"/>
      <c r="K13" s="53"/>
    </row>
    <row r="14" spans="1:11" ht="9.9499999999999993" customHeight="1" x14ac:dyDescent="0.2">
      <c r="A14" s="85"/>
      <c r="B14" s="84"/>
      <c r="C14" s="121"/>
      <c r="D14" s="145"/>
      <c r="E14" s="145"/>
      <c r="F14" s="145"/>
      <c r="G14" s="145"/>
      <c r="H14" s="145"/>
      <c r="I14" s="146"/>
      <c r="J14" s="147"/>
    </row>
    <row r="15" spans="1:11" s="39" customFormat="1" ht="15" x14ac:dyDescent="0.2">
      <c r="A15" s="149" t="s">
        <v>7</v>
      </c>
      <c r="B15" s="150"/>
      <c r="C15" s="150"/>
      <c r="D15" s="150"/>
      <c r="E15" s="150"/>
      <c r="F15" s="150"/>
      <c r="G15" s="150"/>
      <c r="H15" s="150"/>
      <c r="I15" s="151"/>
      <c r="J15" s="122"/>
      <c r="K15" s="125"/>
    </row>
    <row r="16" spans="1:11" s="157" customFormat="1" ht="24.95" customHeight="1" x14ac:dyDescent="0.2">
      <c r="A16" s="152" t="s">
        <v>96</v>
      </c>
      <c r="B16" s="153"/>
      <c r="C16" s="154"/>
      <c r="D16" s="155"/>
      <c r="E16" s="155"/>
      <c r="F16" s="155"/>
      <c r="G16" s="155"/>
      <c r="H16" s="155"/>
      <c r="I16" s="156"/>
    </row>
    <row r="17" spans="1:9" s="163" customFormat="1" ht="24.95" customHeight="1" x14ac:dyDescent="0.2">
      <c r="A17" s="158" t="s">
        <v>124</v>
      </c>
      <c r="B17" s="159" t="s">
        <v>125</v>
      </c>
      <c r="C17" s="160"/>
      <c r="D17" s="161"/>
      <c r="E17" s="161"/>
      <c r="F17" s="161"/>
      <c r="G17" s="161"/>
      <c r="H17" s="161"/>
      <c r="I17" s="162"/>
    </row>
    <row r="18" spans="1:9" s="163" customFormat="1" ht="24.95" customHeight="1" x14ac:dyDescent="0.2">
      <c r="A18" s="158" t="s">
        <v>126</v>
      </c>
      <c r="B18" s="164" t="s">
        <v>127</v>
      </c>
      <c r="C18" s="160"/>
      <c r="D18" s="161"/>
      <c r="E18" s="161"/>
      <c r="F18" s="161"/>
      <c r="G18" s="161"/>
      <c r="H18" s="161"/>
      <c r="I18" s="162"/>
    </row>
    <row r="19" spans="1:9" s="165" customFormat="1" ht="24.95" customHeight="1" x14ac:dyDescent="0.2">
      <c r="A19" s="158" t="s">
        <v>128</v>
      </c>
      <c r="B19" s="164" t="s">
        <v>129</v>
      </c>
      <c r="C19" s="160"/>
      <c r="D19" s="161"/>
      <c r="E19" s="161"/>
      <c r="F19" s="161"/>
      <c r="G19" s="161"/>
      <c r="H19" s="161"/>
      <c r="I19" s="162"/>
    </row>
    <row r="20" spans="1:9" s="163" customFormat="1" ht="24.95" customHeight="1" x14ac:dyDescent="0.2">
      <c r="A20" s="158" t="s">
        <v>130</v>
      </c>
      <c r="B20" s="166" t="s">
        <v>131</v>
      </c>
      <c r="C20" s="166"/>
      <c r="D20" s="161"/>
      <c r="E20" s="161"/>
      <c r="F20" s="161"/>
      <c r="G20" s="161"/>
      <c r="H20" s="161"/>
      <c r="I20" s="162"/>
    </row>
    <row r="21" spans="1:9" s="165" customFormat="1" ht="24.95" customHeight="1" x14ac:dyDescent="0.2">
      <c r="A21" s="158" t="s">
        <v>132</v>
      </c>
      <c r="B21" s="164" t="s">
        <v>133</v>
      </c>
      <c r="C21" s="160"/>
      <c r="D21" s="161"/>
      <c r="E21" s="161"/>
      <c r="F21" s="161"/>
      <c r="G21" s="161"/>
      <c r="H21" s="161"/>
      <c r="I21" s="162"/>
    </row>
    <row r="22" spans="1:9" s="163" customFormat="1" ht="24.95" customHeight="1" x14ac:dyDescent="0.2">
      <c r="A22" s="158" t="s">
        <v>134</v>
      </c>
      <c r="B22" s="166" t="s">
        <v>135</v>
      </c>
      <c r="C22" s="166"/>
      <c r="D22" s="161"/>
      <c r="E22" s="161"/>
      <c r="F22" s="161"/>
      <c r="G22" s="161"/>
      <c r="H22" s="161"/>
      <c r="I22" s="162"/>
    </row>
    <row r="23" spans="1:9" s="165" customFormat="1" ht="24.95" customHeight="1" x14ac:dyDescent="0.2">
      <c r="A23" s="167" t="s">
        <v>136</v>
      </c>
      <c r="B23" s="168" t="s">
        <v>137</v>
      </c>
      <c r="C23" s="160"/>
      <c r="D23" s="161"/>
      <c r="E23" s="161"/>
      <c r="F23" s="161"/>
      <c r="G23" s="161"/>
      <c r="H23" s="161"/>
      <c r="I23" s="162"/>
    </row>
    <row r="24" spans="1:9" s="163" customFormat="1" ht="24.95" customHeight="1" x14ac:dyDescent="0.2">
      <c r="A24" s="158" t="s">
        <v>138</v>
      </c>
      <c r="B24" s="164" t="s">
        <v>139</v>
      </c>
      <c r="C24" s="160"/>
      <c r="D24" s="161"/>
      <c r="E24" s="161"/>
      <c r="F24" s="161"/>
      <c r="G24" s="161"/>
      <c r="H24" s="161"/>
      <c r="I24" s="162"/>
    </row>
    <row r="25" spans="1:9" s="165" customFormat="1" ht="24.95" customHeight="1" x14ac:dyDescent="0.2">
      <c r="A25" s="158" t="s">
        <v>140</v>
      </c>
      <c r="B25" s="164" t="s">
        <v>141</v>
      </c>
      <c r="C25" s="160"/>
      <c r="D25" s="161"/>
      <c r="E25" s="161"/>
      <c r="F25" s="161"/>
      <c r="G25" s="161"/>
      <c r="H25" s="161"/>
      <c r="I25" s="162"/>
    </row>
    <row r="26" spans="1:9" s="163" customFormat="1" ht="24.95" customHeight="1" x14ac:dyDescent="0.2">
      <c r="A26" s="167" t="s">
        <v>142</v>
      </c>
      <c r="B26" s="168" t="s">
        <v>143</v>
      </c>
      <c r="C26" s="160"/>
      <c r="D26" s="161"/>
      <c r="E26" s="161"/>
      <c r="F26" s="161"/>
      <c r="G26" s="161"/>
      <c r="H26" s="161"/>
      <c r="I26" s="162"/>
    </row>
    <row r="27" spans="1:9" s="163" customFormat="1" ht="24.95" customHeight="1" x14ac:dyDescent="0.2">
      <c r="A27" s="167" t="s">
        <v>144</v>
      </c>
      <c r="B27" s="164" t="s">
        <v>145</v>
      </c>
      <c r="C27" s="160"/>
      <c r="D27" s="161"/>
      <c r="E27" s="161"/>
      <c r="F27" s="161"/>
      <c r="G27" s="161"/>
      <c r="H27" s="161"/>
      <c r="I27" s="162"/>
    </row>
    <row r="28" spans="1:9" s="163" customFormat="1" ht="24.95" customHeight="1" x14ac:dyDescent="0.2">
      <c r="A28" s="158" t="s">
        <v>146</v>
      </c>
      <c r="B28" s="166" t="s">
        <v>147</v>
      </c>
      <c r="C28" s="166"/>
      <c r="D28" s="161"/>
      <c r="E28" s="161"/>
      <c r="F28" s="161"/>
      <c r="G28" s="161"/>
      <c r="H28" s="161"/>
      <c r="I28" s="162"/>
    </row>
    <row r="29" spans="1:9" s="163" customFormat="1" ht="24.95" customHeight="1" x14ac:dyDescent="0.2">
      <c r="A29" s="158" t="s">
        <v>148</v>
      </c>
      <c r="B29" s="166" t="s">
        <v>149</v>
      </c>
      <c r="C29" s="166"/>
      <c r="D29" s="161"/>
      <c r="E29" s="161"/>
      <c r="F29" s="161"/>
      <c r="G29" s="161"/>
      <c r="H29" s="161"/>
      <c r="I29" s="162"/>
    </row>
    <row r="30" spans="1:9" s="163" customFormat="1" ht="24.95" customHeight="1" x14ac:dyDescent="0.2">
      <c r="A30" s="167" t="s">
        <v>150</v>
      </c>
      <c r="B30" s="169" t="s">
        <v>151</v>
      </c>
      <c r="C30" s="169"/>
      <c r="D30" s="161"/>
      <c r="E30" s="161"/>
      <c r="F30" s="161"/>
      <c r="G30" s="161"/>
      <c r="H30" s="161"/>
      <c r="I30" s="162"/>
    </row>
    <row r="31" spans="1:9" s="163" customFormat="1" ht="24.95" customHeight="1" x14ac:dyDescent="0.2">
      <c r="A31" s="158" t="s">
        <v>152</v>
      </c>
      <c r="B31" s="169" t="s">
        <v>153</v>
      </c>
      <c r="C31" s="169"/>
      <c r="D31" s="161"/>
      <c r="E31" s="161"/>
      <c r="F31" s="161"/>
      <c r="G31" s="161"/>
      <c r="H31" s="161"/>
      <c r="I31" s="162"/>
    </row>
    <row r="32" spans="1:9" s="163" customFormat="1" ht="24.95" customHeight="1" x14ac:dyDescent="0.2">
      <c r="A32" s="167">
        <v>782.78300000000002</v>
      </c>
      <c r="B32" s="170" t="s">
        <v>154</v>
      </c>
      <c r="C32" s="160"/>
      <c r="D32" s="161"/>
      <c r="E32" s="161"/>
      <c r="F32" s="161"/>
      <c r="G32" s="161"/>
      <c r="H32" s="161"/>
      <c r="I32" s="162"/>
    </row>
    <row r="33" spans="1:11" s="163" customFormat="1" ht="24.95" customHeight="1" x14ac:dyDescent="0.2">
      <c r="A33" s="158" t="s">
        <v>155</v>
      </c>
      <c r="B33" s="166" t="s">
        <v>156</v>
      </c>
      <c r="C33" s="166"/>
      <c r="D33" s="161"/>
      <c r="E33" s="161"/>
      <c r="F33" s="161"/>
      <c r="G33" s="161"/>
      <c r="H33" s="161"/>
      <c r="I33" s="162"/>
    </row>
    <row r="34" spans="1:11" s="163" customFormat="1" ht="24.95" customHeight="1" x14ac:dyDescent="0.2">
      <c r="A34" s="158" t="s">
        <v>157</v>
      </c>
      <c r="B34" s="164" t="s">
        <v>158</v>
      </c>
      <c r="C34" s="160"/>
      <c r="D34" s="161"/>
      <c r="E34" s="161"/>
      <c r="F34" s="161"/>
      <c r="G34" s="161"/>
      <c r="H34" s="161"/>
      <c r="I34" s="162"/>
    </row>
    <row r="35" spans="1:11" s="163" customFormat="1" ht="24.95" customHeight="1" x14ac:dyDescent="0.2">
      <c r="A35" s="158">
        <v>86</v>
      </c>
      <c r="B35" s="164" t="s">
        <v>159</v>
      </c>
      <c r="C35" s="160"/>
      <c r="D35" s="161"/>
      <c r="E35" s="161"/>
      <c r="F35" s="161"/>
      <c r="G35" s="161"/>
      <c r="H35" s="161"/>
      <c r="I35" s="162"/>
    </row>
    <row r="36" spans="1:11" s="163" customFormat="1" ht="24.95" customHeight="1" x14ac:dyDescent="0.2">
      <c r="A36" s="158">
        <v>87.88</v>
      </c>
      <c r="B36" s="171" t="s">
        <v>160</v>
      </c>
      <c r="C36" s="160"/>
      <c r="D36" s="161"/>
      <c r="E36" s="161"/>
      <c r="F36" s="161"/>
      <c r="G36" s="161"/>
      <c r="H36" s="161"/>
      <c r="I36" s="162"/>
    </row>
    <row r="37" spans="1:11" s="163" customFormat="1" ht="24.95" customHeight="1" x14ac:dyDescent="0.2">
      <c r="A37" s="158" t="s">
        <v>161</v>
      </c>
      <c r="B37" s="166" t="s">
        <v>162</v>
      </c>
      <c r="C37" s="166"/>
      <c r="D37" s="161"/>
      <c r="E37" s="161"/>
      <c r="F37" s="161"/>
      <c r="G37" s="161"/>
      <c r="H37" s="161"/>
      <c r="I37" s="162"/>
    </row>
    <row r="38" spans="1:11" s="163" customFormat="1" ht="24.95" customHeight="1" x14ac:dyDescent="0.2">
      <c r="A38" s="158"/>
      <c r="B38" s="171" t="s">
        <v>163</v>
      </c>
      <c r="C38" s="160"/>
      <c r="D38" s="161"/>
      <c r="E38" s="161"/>
      <c r="F38" s="161"/>
      <c r="G38" s="161"/>
      <c r="H38" s="161"/>
      <c r="I38" s="162"/>
    </row>
    <row r="39" spans="1:11" s="163" customFormat="1" ht="24.95" customHeight="1" x14ac:dyDescent="0.2">
      <c r="A39" s="172" t="s">
        <v>164</v>
      </c>
      <c r="B39" s="173"/>
      <c r="C39" s="160"/>
      <c r="D39" s="161"/>
      <c r="E39" s="161"/>
      <c r="F39" s="161"/>
      <c r="G39" s="161"/>
      <c r="H39" s="161"/>
      <c r="I39" s="162"/>
    </row>
    <row r="40" spans="1:11" s="163" customFormat="1" ht="24.95" customHeight="1" x14ac:dyDescent="0.2">
      <c r="A40" s="174" t="s">
        <v>124</v>
      </c>
      <c r="B40" s="175" t="s">
        <v>125</v>
      </c>
      <c r="C40" s="160"/>
      <c r="D40" s="161"/>
      <c r="E40" s="161"/>
      <c r="F40" s="161"/>
      <c r="G40" s="161"/>
      <c r="H40" s="161"/>
      <c r="I40" s="162"/>
    </row>
    <row r="41" spans="1:11" s="163" customFormat="1" ht="24.95" customHeight="1" x14ac:dyDescent="0.2">
      <c r="A41" s="174" t="s">
        <v>165</v>
      </c>
      <c r="B41" s="175" t="s">
        <v>166</v>
      </c>
      <c r="C41" s="160"/>
      <c r="D41" s="161"/>
      <c r="E41" s="161"/>
      <c r="F41" s="161"/>
      <c r="G41" s="161"/>
      <c r="H41" s="161"/>
      <c r="I41" s="162"/>
    </row>
    <row r="42" spans="1:11" s="163" customFormat="1" ht="24.95" customHeight="1" x14ac:dyDescent="0.2">
      <c r="A42" s="174" t="s">
        <v>167</v>
      </c>
      <c r="B42" s="175" t="s">
        <v>168</v>
      </c>
      <c r="C42" s="160"/>
      <c r="D42" s="161"/>
      <c r="E42" s="161"/>
      <c r="F42" s="161"/>
      <c r="G42" s="161"/>
      <c r="H42" s="161"/>
      <c r="I42" s="162"/>
    </row>
    <row r="43" spans="1:11" ht="2.25" customHeight="1" x14ac:dyDescent="0.2">
      <c r="A43" s="176"/>
      <c r="B43" s="131"/>
      <c r="C43" s="177"/>
      <c r="D43" s="178"/>
      <c r="E43" s="178"/>
      <c r="F43" s="178"/>
      <c r="G43" s="178"/>
      <c r="H43" s="178"/>
      <c r="I43" s="179"/>
      <c r="J43" s="53"/>
      <c r="K43" s="53"/>
    </row>
    <row r="44" spans="1:11" s="180" customFormat="1" ht="11.25" customHeight="1" x14ac:dyDescent="0.15">
      <c r="I44" s="181" t="s">
        <v>35</v>
      </c>
      <c r="J44" s="182"/>
      <c r="K44" s="183"/>
    </row>
    <row r="45" spans="1:11" s="180" customFormat="1" ht="20.100000000000001" customHeight="1" x14ac:dyDescent="0.15">
      <c r="A45" s="184" t="s">
        <v>169</v>
      </c>
      <c r="B45" s="184"/>
      <c r="C45" s="184"/>
      <c r="D45" s="184"/>
      <c r="E45" s="184"/>
      <c r="F45" s="184"/>
      <c r="G45" s="184"/>
      <c r="H45" s="184"/>
      <c r="I45" s="184"/>
    </row>
    <row r="46" spans="1:11" s="180" customFormat="1" ht="9" x14ac:dyDescent="0.15"/>
    <row r="47" spans="1:11" ht="11.25" x14ac:dyDescent="0.2">
      <c r="A47" s="67"/>
      <c r="C47" s="53"/>
      <c r="D47" s="53"/>
      <c r="E47" s="53"/>
      <c r="F47" s="53"/>
      <c r="G47" s="53"/>
      <c r="H47" s="53"/>
      <c r="I47" s="53"/>
      <c r="J47" s="53"/>
      <c r="K47" s="53"/>
    </row>
    <row r="48" spans="1:11" ht="15.95" customHeight="1" x14ac:dyDescent="0.2">
      <c r="C48" s="53"/>
      <c r="D48" s="53"/>
      <c r="E48" s="53"/>
      <c r="F48" s="53"/>
      <c r="G48" s="53"/>
      <c r="H48" s="53"/>
      <c r="I48" s="53"/>
    </row>
    <row r="49" spans="10:11" s="53" customFormat="1" ht="15.95" customHeight="1" x14ac:dyDescent="0.2">
      <c r="J49" s="185"/>
      <c r="K49" s="148"/>
    </row>
    <row r="50" spans="10:11" s="53" customFormat="1" ht="15.95" customHeight="1" x14ac:dyDescent="0.2">
      <c r="J50" s="185"/>
      <c r="K50" s="148"/>
    </row>
    <row r="51" spans="10:11" s="53" customFormat="1" ht="15.95" customHeight="1" x14ac:dyDescent="0.2">
      <c r="J51" s="185"/>
      <c r="K51" s="148"/>
    </row>
    <row r="52" spans="10:11" s="53" customFormat="1" ht="15.95" customHeight="1" x14ac:dyDescent="0.2">
      <c r="J52" s="185"/>
      <c r="K52" s="148"/>
    </row>
    <row r="53" spans="10:11" s="53" customFormat="1" ht="15.95" customHeight="1" x14ac:dyDescent="0.2">
      <c r="J53" s="185"/>
      <c r="K53" s="148"/>
    </row>
    <row r="54" spans="10:11" s="53" customFormat="1" ht="15.95" customHeight="1" x14ac:dyDescent="0.2">
      <c r="J54" s="185"/>
      <c r="K54" s="148"/>
    </row>
    <row r="55" spans="10:11" s="53" customFormat="1" ht="15.95" customHeight="1" x14ac:dyDescent="0.2">
      <c r="J55" s="185"/>
      <c r="K55" s="148"/>
    </row>
    <row r="56" spans="10:11" s="53" customFormat="1" ht="15.95" customHeight="1" x14ac:dyDescent="0.2">
      <c r="J56" s="185"/>
      <c r="K56" s="148"/>
    </row>
    <row r="57" spans="10:11" s="53" customFormat="1" ht="15.95" customHeight="1" x14ac:dyDescent="0.2">
      <c r="J57" s="185"/>
      <c r="K57" s="148"/>
    </row>
    <row r="58" spans="10:11" s="53" customFormat="1" ht="15.95" customHeight="1" x14ac:dyDescent="0.2">
      <c r="J58" s="185"/>
      <c r="K58" s="148"/>
    </row>
    <row r="59" spans="10:11" s="53" customFormat="1" ht="15.95" customHeight="1" x14ac:dyDescent="0.2">
      <c r="J59" s="185"/>
      <c r="K59" s="148"/>
    </row>
    <row r="60" spans="10:11" s="53" customFormat="1" ht="15.95" customHeight="1" x14ac:dyDescent="0.2">
      <c r="J60" s="185"/>
      <c r="K60" s="148"/>
    </row>
    <row r="61" spans="10:11" s="53" customFormat="1" ht="15.95" customHeight="1" x14ac:dyDescent="0.2">
      <c r="J61" s="185"/>
      <c r="K61" s="148"/>
    </row>
    <row r="62" spans="10:11" s="53" customFormat="1" ht="15.95" customHeight="1" x14ac:dyDescent="0.2">
      <c r="J62" s="185"/>
      <c r="K62" s="148"/>
    </row>
    <row r="63" spans="10:11" s="53" customFormat="1" ht="15.95" customHeight="1" x14ac:dyDescent="0.2">
      <c r="J63" s="185"/>
      <c r="K63" s="148"/>
    </row>
    <row r="64" spans="10:11" s="53" customFormat="1" ht="15.95" customHeight="1" x14ac:dyDescent="0.2">
      <c r="J64" s="185"/>
      <c r="K64" s="148"/>
    </row>
    <row r="65" spans="10:11" s="53" customFormat="1" ht="15.95" customHeight="1" x14ac:dyDescent="0.2">
      <c r="J65" s="185"/>
      <c r="K65" s="148"/>
    </row>
    <row r="66" spans="10:11" s="53" customFormat="1" ht="15.95" customHeight="1" x14ac:dyDescent="0.2">
      <c r="J66" s="185"/>
      <c r="K66" s="148"/>
    </row>
    <row r="67" spans="10:11" s="53" customFormat="1" ht="15.95" customHeight="1" x14ac:dyDescent="0.2">
      <c r="J67" s="185"/>
      <c r="K67" s="148"/>
    </row>
    <row r="68" spans="10:11" s="53" customFormat="1" ht="15.95" customHeight="1" x14ac:dyDescent="0.2">
      <c r="J68" s="185"/>
      <c r="K68" s="148"/>
    </row>
    <row r="69" spans="10:11" s="53" customFormat="1" ht="15.95" customHeight="1" x14ac:dyDescent="0.2">
      <c r="J69" s="185"/>
      <c r="K69" s="148"/>
    </row>
    <row r="70" spans="10:11" s="53" customFormat="1" ht="15.95" customHeight="1" x14ac:dyDescent="0.2">
      <c r="J70" s="185"/>
      <c r="K70" s="148"/>
    </row>
    <row r="71" spans="10:11" s="53" customFormat="1" ht="15.95" customHeight="1" x14ac:dyDescent="0.2">
      <c r="J71" s="185"/>
      <c r="K71" s="148"/>
    </row>
    <row r="72" spans="10:11" s="53" customFormat="1" ht="15.95" customHeight="1" x14ac:dyDescent="0.2">
      <c r="J72" s="185"/>
      <c r="K72" s="148"/>
    </row>
    <row r="73" spans="10:11" s="53" customFormat="1" ht="15.95" customHeight="1" x14ac:dyDescent="0.2">
      <c r="J73" s="185"/>
      <c r="K73" s="148"/>
    </row>
    <row r="74" spans="10:11" s="53" customFormat="1" ht="15.95" customHeight="1" x14ac:dyDescent="0.2">
      <c r="J74" s="185"/>
      <c r="K74" s="148"/>
    </row>
    <row r="75" spans="10:11" s="53" customFormat="1" ht="15.95" customHeight="1" x14ac:dyDescent="0.2">
      <c r="J75" s="185"/>
      <c r="K75" s="148"/>
    </row>
    <row r="76" spans="10:11" s="53" customFormat="1" ht="15.95" customHeight="1" x14ac:dyDescent="0.2">
      <c r="J76" s="185"/>
      <c r="K76" s="148"/>
    </row>
    <row r="77" spans="10:11" s="53" customFormat="1" ht="15.95" customHeight="1" x14ac:dyDescent="0.2">
      <c r="J77" s="185"/>
      <c r="K77" s="148"/>
    </row>
    <row r="78" spans="10:11" s="53" customFormat="1" ht="15.95" customHeight="1" x14ac:dyDescent="0.2">
      <c r="J78" s="185"/>
      <c r="K78" s="148"/>
    </row>
    <row r="79" spans="10:11" s="53" customFormat="1" ht="15.95" customHeight="1" x14ac:dyDescent="0.2">
      <c r="J79" s="185"/>
      <c r="K79" s="148"/>
    </row>
    <row r="80" spans="10:11" s="53" customFormat="1" ht="15.95" customHeight="1" x14ac:dyDescent="0.2">
      <c r="J80" s="185"/>
      <c r="K80" s="148"/>
    </row>
    <row r="81" spans="10:11" s="53" customFormat="1" ht="15.95" customHeight="1" x14ac:dyDescent="0.2">
      <c r="J81" s="185"/>
      <c r="K81" s="148"/>
    </row>
    <row r="82" spans="10:11" s="53" customFormat="1" ht="15.95" customHeight="1" x14ac:dyDescent="0.2">
      <c r="J82" s="185"/>
      <c r="K82" s="148"/>
    </row>
    <row r="83" spans="10:11" s="53" customFormat="1" ht="15.95" customHeight="1" x14ac:dyDescent="0.2">
      <c r="J83" s="185"/>
      <c r="K83" s="148"/>
    </row>
    <row r="84" spans="10:11" s="53" customFormat="1" ht="15.95" customHeight="1" x14ac:dyDescent="0.2">
      <c r="J84" s="185"/>
      <c r="K84" s="148"/>
    </row>
    <row r="85" spans="10:11" s="53" customFormat="1" ht="15.95" customHeight="1" x14ac:dyDescent="0.2">
      <c r="J85" s="185"/>
      <c r="K85" s="148"/>
    </row>
    <row r="86" spans="10:11" s="53" customFormat="1" ht="15.95" customHeight="1" x14ac:dyDescent="0.2">
      <c r="J86" s="185"/>
      <c r="K86" s="148"/>
    </row>
    <row r="87" spans="10:11" s="53" customFormat="1" ht="15.95" customHeight="1" x14ac:dyDescent="0.2">
      <c r="J87" s="185"/>
      <c r="K87" s="148"/>
    </row>
    <row r="88" spans="10:11" s="53" customFormat="1" ht="15.95" customHeight="1" x14ac:dyDescent="0.2">
      <c r="J88" s="185"/>
      <c r="K88" s="148"/>
    </row>
    <row r="89" spans="10:11" s="53" customFormat="1" ht="15.95" customHeight="1" x14ac:dyDescent="0.2">
      <c r="J89" s="185"/>
      <c r="K89" s="148"/>
    </row>
    <row r="90" spans="10:11" s="53" customFormat="1" ht="15.95" customHeight="1" x14ac:dyDescent="0.2">
      <c r="J90" s="185"/>
      <c r="K90" s="148"/>
    </row>
    <row r="91" spans="10:11" s="53" customFormat="1" ht="15.95" customHeight="1" x14ac:dyDescent="0.2">
      <c r="J91" s="185"/>
      <c r="K91" s="148"/>
    </row>
    <row r="92" spans="10:11" s="53" customFormat="1" ht="15.95" customHeight="1" x14ac:dyDescent="0.2">
      <c r="J92" s="185"/>
      <c r="K92" s="148"/>
    </row>
    <row r="93" spans="10:11" s="53" customFormat="1" ht="15.95" customHeight="1" x14ac:dyDescent="0.2">
      <c r="J93" s="185"/>
      <c r="K93" s="148"/>
    </row>
    <row r="94" spans="10:11" s="53" customFormat="1" ht="15.95" customHeight="1" x14ac:dyDescent="0.2">
      <c r="J94" s="185"/>
      <c r="K94" s="148"/>
    </row>
    <row r="95" spans="10:11" s="53" customFormat="1" ht="15.95" customHeight="1" x14ac:dyDescent="0.2">
      <c r="J95" s="185"/>
      <c r="K95" s="148"/>
    </row>
    <row r="96" spans="10:11" s="53" customFormat="1" ht="15.95" customHeight="1" x14ac:dyDescent="0.2">
      <c r="J96" s="185"/>
      <c r="K96" s="148"/>
    </row>
    <row r="97" spans="10:11" s="53" customFormat="1" ht="15.95" customHeight="1" x14ac:dyDescent="0.2">
      <c r="J97" s="185"/>
      <c r="K97" s="148"/>
    </row>
    <row r="98" spans="10:11" s="53" customFormat="1" ht="15.95" customHeight="1" x14ac:dyDescent="0.2">
      <c r="J98" s="185"/>
      <c r="K98" s="148"/>
    </row>
    <row r="99" spans="10:11" s="53" customFormat="1" ht="15.95" customHeight="1" x14ac:dyDescent="0.2">
      <c r="J99" s="185"/>
      <c r="K99" s="148"/>
    </row>
    <row r="100" spans="10:11" s="53" customFormat="1" ht="15.95" customHeight="1" x14ac:dyDescent="0.2">
      <c r="J100" s="185"/>
      <c r="K100" s="148"/>
    </row>
    <row r="101" spans="10:11" s="53" customFormat="1" ht="15.95" customHeight="1" x14ac:dyDescent="0.2">
      <c r="J101" s="185"/>
      <c r="K101" s="148"/>
    </row>
    <row r="102" spans="10:11" s="53" customFormat="1" ht="15.95" customHeight="1" x14ac:dyDescent="0.2">
      <c r="J102" s="185"/>
      <c r="K102" s="148"/>
    </row>
    <row r="103" spans="10:11" s="53" customFormat="1" ht="15.95" customHeight="1" x14ac:dyDescent="0.2">
      <c r="J103" s="185"/>
      <c r="K103" s="148"/>
    </row>
    <row r="104" spans="10:11" s="53" customFormat="1" ht="15.95" customHeight="1" x14ac:dyDescent="0.2">
      <c r="J104" s="185"/>
      <c r="K104" s="148"/>
    </row>
    <row r="105" spans="10:11" s="53" customFormat="1" ht="15.95" customHeight="1" x14ac:dyDescent="0.2">
      <c r="J105" s="185"/>
      <c r="K105" s="148"/>
    </row>
    <row r="106" spans="10:11" s="53" customFormat="1" ht="15.95" customHeight="1" x14ac:dyDescent="0.2">
      <c r="J106" s="185"/>
      <c r="K106" s="148"/>
    </row>
    <row r="107" spans="10:11" s="53" customFormat="1" ht="15.95" customHeight="1" x14ac:dyDescent="0.2">
      <c r="J107" s="185"/>
      <c r="K107" s="148"/>
    </row>
    <row r="108" spans="10:11" s="53" customFormat="1" ht="15.95" customHeight="1" x14ac:dyDescent="0.2">
      <c r="J108" s="185"/>
      <c r="K108" s="148"/>
    </row>
    <row r="109" spans="10:11" s="53" customFormat="1" ht="15.95" customHeight="1" x14ac:dyDescent="0.2">
      <c r="J109" s="185"/>
      <c r="K109" s="148"/>
    </row>
    <row r="110" spans="10:11" s="53" customFormat="1" ht="15.95" customHeight="1" x14ac:dyDescent="0.2">
      <c r="J110" s="185"/>
      <c r="K110" s="148"/>
    </row>
  </sheetData>
  <mergeCells count="18">
    <mergeCell ref="B30:C30"/>
    <mergeCell ref="B31:C31"/>
    <mergeCell ref="B33:C33"/>
    <mergeCell ref="B37:C37"/>
    <mergeCell ref="A45:I45"/>
    <mergeCell ref="A15:I15"/>
    <mergeCell ref="A16:B16"/>
    <mergeCell ref="B20:C20"/>
    <mergeCell ref="B22:C22"/>
    <mergeCell ref="B28:C28"/>
    <mergeCell ref="B29:C29"/>
    <mergeCell ref="A3:I3"/>
    <mergeCell ref="A4:I4"/>
    <mergeCell ref="A5:D5"/>
    <mergeCell ref="A6:B6"/>
    <mergeCell ref="D6:I6"/>
    <mergeCell ref="D7:F7"/>
    <mergeCell ref="G7:I7"/>
  </mergeCells>
  <printOptions horizontalCentered="1"/>
  <pageMargins left="0.7" right="0.7" top="0.75" bottom="0.75" header="0.3" footer="0.3"/>
  <pageSetup paperSize="9" scale="64" fitToWidth="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27ADC-9E57-4A34-9827-45A110AB8957}">
  <sheetPr codeName="Tabelle7">
    <pageSetUpPr fitToPage="1"/>
  </sheetPr>
  <dimension ref="A1:O200"/>
  <sheetViews>
    <sheetView showGridLines="0" zoomScaleNormal="100" workbookViewId="0"/>
  </sheetViews>
  <sheetFormatPr baseColWidth="10" defaultColWidth="8.85546875" defaultRowHeight="15.95" customHeight="1" x14ac:dyDescent="0.2"/>
  <cols>
    <col min="1" max="1" width="3.7109375" style="53" customWidth="1"/>
    <col min="2" max="2" width="1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t="s">
        <v>61</v>
      </c>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170</v>
      </c>
      <c r="B3" s="38"/>
      <c r="C3" s="38"/>
      <c r="D3" s="38"/>
      <c r="E3" s="38"/>
      <c r="F3" s="38"/>
      <c r="G3" s="38"/>
      <c r="H3" s="38"/>
      <c r="I3" s="38"/>
      <c r="J3" s="38"/>
    </row>
    <row r="4" spans="1:15" s="39" customFormat="1" ht="12" customHeight="1" x14ac:dyDescent="0.2">
      <c r="A4" s="41" t="s">
        <v>118</v>
      </c>
      <c r="B4" s="41"/>
      <c r="C4" s="41"/>
      <c r="D4" s="41"/>
      <c r="E4" s="41"/>
      <c r="F4" s="41"/>
      <c r="G4" s="41"/>
      <c r="H4" s="41"/>
      <c r="I4" s="41"/>
      <c r="J4" s="41"/>
    </row>
    <row r="5" spans="1:15" s="39" customFormat="1" ht="11.25" customHeight="1" x14ac:dyDescent="0.2">
      <c r="A5" s="41" t="s">
        <v>40</v>
      </c>
      <c r="B5" s="41"/>
      <c r="C5" s="41"/>
      <c r="D5" s="41"/>
      <c r="E5" s="42"/>
      <c r="F5" s="42"/>
      <c r="G5" s="42"/>
      <c r="H5" s="42"/>
      <c r="I5" s="42"/>
      <c r="J5" s="42"/>
    </row>
    <row r="6" spans="1:15" s="39" customFormat="1" ht="12.75" customHeight="1" x14ac:dyDescent="0.2">
      <c r="A6" s="186"/>
      <c r="B6" s="187"/>
      <c r="C6" s="187"/>
      <c r="D6" s="187"/>
      <c r="E6" s="187"/>
      <c r="F6" s="187"/>
      <c r="G6" s="187"/>
      <c r="H6" s="187"/>
      <c r="I6" s="187"/>
      <c r="J6" s="187"/>
    </row>
    <row r="7" spans="1:15" customFormat="1" ht="12" customHeight="1" x14ac:dyDescent="0.2">
      <c r="A7" s="45" t="s">
        <v>171</v>
      </c>
      <c r="B7" s="46"/>
      <c r="C7" s="47" t="s">
        <v>172</v>
      </c>
      <c r="D7" s="48" t="s">
        <v>173</v>
      </c>
      <c r="E7" s="49"/>
      <c r="F7" s="49"/>
      <c r="G7" s="49"/>
      <c r="H7" s="50"/>
      <c r="I7" s="51" t="s">
        <v>174</v>
      </c>
      <c r="J7" s="52"/>
      <c r="K7" s="53"/>
      <c r="L7" s="53"/>
      <c r="M7" s="53"/>
      <c r="N7" s="53"/>
      <c r="O7" s="53"/>
    </row>
    <row r="8" spans="1:15" ht="21.7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4.1" customHeight="1" x14ac:dyDescent="0.2">
      <c r="A11" s="68" t="s">
        <v>7</v>
      </c>
      <c r="B11" s="188"/>
      <c r="C11" s="189"/>
      <c r="D11" s="190"/>
      <c r="E11" s="191"/>
      <c r="F11" s="191"/>
      <c r="G11" s="191"/>
      <c r="H11" s="192"/>
      <c r="I11" s="190"/>
      <c r="J11" s="193"/>
    </row>
    <row r="12" spans="1:15" ht="14.1" customHeight="1" x14ac:dyDescent="0.2">
      <c r="A12" s="91" t="s">
        <v>96</v>
      </c>
      <c r="B12" s="69"/>
      <c r="C12" s="78">
        <v>100</v>
      </c>
      <c r="D12" s="194">
        <v>189305</v>
      </c>
      <c r="E12" s="195">
        <v>189905</v>
      </c>
      <c r="F12" s="79">
        <v>188361</v>
      </c>
      <c r="G12" s="79">
        <v>188958</v>
      </c>
      <c r="H12" s="105">
        <v>190037</v>
      </c>
      <c r="I12" s="80">
        <v>-732</v>
      </c>
      <c r="J12" s="81">
        <v>-0.38518814757126246</v>
      </c>
    </row>
    <row r="13" spans="1:15" ht="12" customHeight="1" x14ac:dyDescent="0.2">
      <c r="A13" s="83" t="s">
        <v>97</v>
      </c>
      <c r="B13" s="84" t="s">
        <v>98</v>
      </c>
      <c r="C13" s="78">
        <v>55.627690763582578</v>
      </c>
      <c r="D13" s="80">
        <v>105306</v>
      </c>
      <c r="E13" s="79">
        <v>105921</v>
      </c>
      <c r="F13" s="79">
        <v>104957</v>
      </c>
      <c r="G13" s="79">
        <v>105210</v>
      </c>
      <c r="H13" s="105">
        <v>105902</v>
      </c>
      <c r="I13" s="80">
        <v>-596</v>
      </c>
      <c r="J13" s="81">
        <v>-0.56278446110555036</v>
      </c>
    </row>
    <row r="14" spans="1:15" ht="12" customHeight="1" x14ac:dyDescent="0.2">
      <c r="A14" s="83"/>
      <c r="B14" s="84" t="s">
        <v>99</v>
      </c>
      <c r="C14" s="78">
        <v>44.372309236417422</v>
      </c>
      <c r="D14" s="80">
        <v>83999</v>
      </c>
      <c r="E14" s="79">
        <v>83984</v>
      </c>
      <c r="F14" s="79">
        <v>83404</v>
      </c>
      <c r="G14" s="79">
        <v>83748</v>
      </c>
      <c r="H14" s="105">
        <v>84135</v>
      </c>
      <c r="I14" s="80">
        <v>-136</v>
      </c>
      <c r="J14" s="81">
        <v>-0.16164497533725561</v>
      </c>
    </row>
    <row r="15" spans="1:15" ht="12" customHeight="1" x14ac:dyDescent="0.2">
      <c r="A15" s="83" t="s">
        <v>97</v>
      </c>
      <c r="B15" s="86" t="s">
        <v>100</v>
      </c>
      <c r="C15" s="78">
        <v>11.137582208605162</v>
      </c>
      <c r="D15" s="80">
        <v>21084</v>
      </c>
      <c r="E15" s="79">
        <v>21430</v>
      </c>
      <c r="F15" s="79">
        <v>20287</v>
      </c>
      <c r="G15" s="79">
        <v>20949</v>
      </c>
      <c r="H15" s="105">
        <v>21692</v>
      </c>
      <c r="I15" s="80">
        <v>-608</v>
      </c>
      <c r="J15" s="81">
        <v>-2.802876636548036</v>
      </c>
    </row>
    <row r="16" spans="1:15" ht="12" customHeight="1" x14ac:dyDescent="0.2">
      <c r="A16" s="83"/>
      <c r="B16" s="86" t="s">
        <v>101</v>
      </c>
      <c r="C16" s="78">
        <v>64.457885422994636</v>
      </c>
      <c r="D16" s="80">
        <v>122022</v>
      </c>
      <c r="E16" s="79">
        <v>122359</v>
      </c>
      <c r="F16" s="79">
        <v>122085</v>
      </c>
      <c r="G16" s="79">
        <v>122269</v>
      </c>
      <c r="H16" s="105">
        <v>122614</v>
      </c>
      <c r="I16" s="80">
        <v>-592</v>
      </c>
      <c r="J16" s="81">
        <v>-0.48281599164858824</v>
      </c>
    </row>
    <row r="17" spans="1:10" ht="12" customHeight="1" x14ac:dyDescent="0.2">
      <c r="A17" s="83"/>
      <c r="B17" s="86" t="s">
        <v>102</v>
      </c>
      <c r="C17" s="78">
        <v>22.41515015451256</v>
      </c>
      <c r="D17" s="80">
        <v>42433</v>
      </c>
      <c r="E17" s="79">
        <v>42528</v>
      </c>
      <c r="F17" s="79">
        <v>42491</v>
      </c>
      <c r="G17" s="79">
        <v>42375</v>
      </c>
      <c r="H17" s="105">
        <v>42500</v>
      </c>
      <c r="I17" s="80">
        <v>-67</v>
      </c>
      <c r="J17" s="81">
        <v>-0.15764705882352942</v>
      </c>
    </row>
    <row r="18" spans="1:10" ht="12" customHeight="1" x14ac:dyDescent="0.2">
      <c r="A18" s="85"/>
      <c r="B18" s="86" t="s">
        <v>103</v>
      </c>
      <c r="C18" s="78">
        <v>1.9893822138876416</v>
      </c>
      <c r="D18" s="80">
        <v>3766</v>
      </c>
      <c r="E18" s="79">
        <v>3588</v>
      </c>
      <c r="F18" s="79">
        <v>3498</v>
      </c>
      <c r="G18" s="79">
        <v>3365</v>
      </c>
      <c r="H18" s="105">
        <v>3231</v>
      </c>
      <c r="I18" s="80">
        <v>535</v>
      </c>
      <c r="J18" s="81">
        <v>16.55834107087589</v>
      </c>
    </row>
    <row r="19" spans="1:10" ht="12" customHeight="1" x14ac:dyDescent="0.2">
      <c r="A19" s="85"/>
      <c r="B19" s="86" t="s">
        <v>104</v>
      </c>
      <c r="C19" s="78">
        <v>0.87372229999207629</v>
      </c>
      <c r="D19" s="80">
        <v>1654</v>
      </c>
      <c r="E19" s="79">
        <v>1574</v>
      </c>
      <c r="F19" s="79">
        <v>1549</v>
      </c>
      <c r="G19" s="79">
        <v>1526</v>
      </c>
      <c r="H19" s="105">
        <v>1285</v>
      </c>
      <c r="I19" s="80">
        <v>369</v>
      </c>
      <c r="J19" s="81">
        <v>28.715953307392997</v>
      </c>
    </row>
    <row r="20" spans="1:10" ht="12" customHeight="1" x14ac:dyDescent="0.2">
      <c r="A20" s="83" t="s">
        <v>105</v>
      </c>
      <c r="B20" s="84" t="s">
        <v>175</v>
      </c>
      <c r="C20" s="78">
        <v>72.775151211008691</v>
      </c>
      <c r="D20" s="80">
        <v>137767</v>
      </c>
      <c r="E20" s="79">
        <v>138712</v>
      </c>
      <c r="F20" s="79">
        <v>137311</v>
      </c>
      <c r="G20" s="79">
        <v>138125</v>
      </c>
      <c r="H20" s="105">
        <v>139074</v>
      </c>
      <c r="I20" s="80">
        <v>-1307</v>
      </c>
      <c r="J20" s="81">
        <v>-0.93978745128492747</v>
      </c>
    </row>
    <row r="21" spans="1:10" ht="12" customHeight="1" x14ac:dyDescent="0.2">
      <c r="A21" s="83"/>
      <c r="B21" s="84" t="s">
        <v>176</v>
      </c>
      <c r="C21" s="78">
        <v>27.224848788991309</v>
      </c>
      <c r="D21" s="80">
        <v>51538</v>
      </c>
      <c r="E21" s="79">
        <v>51193</v>
      </c>
      <c r="F21" s="79">
        <v>51050</v>
      </c>
      <c r="G21" s="79">
        <v>50833</v>
      </c>
      <c r="H21" s="105">
        <v>50963</v>
      </c>
      <c r="I21" s="80">
        <v>575</v>
      </c>
      <c r="J21" s="81">
        <v>1.1282695288738889</v>
      </c>
    </row>
    <row r="22" spans="1:10" ht="12" customHeight="1" x14ac:dyDescent="0.2">
      <c r="A22" s="83" t="s">
        <v>105</v>
      </c>
      <c r="B22" s="84" t="s">
        <v>108</v>
      </c>
      <c r="C22" s="78">
        <v>83.536620797126332</v>
      </c>
      <c r="D22" s="80">
        <v>158139</v>
      </c>
      <c r="E22" s="79">
        <v>158764</v>
      </c>
      <c r="F22" s="79">
        <v>157589</v>
      </c>
      <c r="G22" s="79">
        <v>158575</v>
      </c>
      <c r="H22" s="105">
        <v>159770</v>
      </c>
      <c r="I22" s="80">
        <v>-1631</v>
      </c>
      <c r="J22" s="81">
        <v>-1.0208424610377418</v>
      </c>
    </row>
    <row r="23" spans="1:10" ht="12" customHeight="1" x14ac:dyDescent="0.2">
      <c r="A23" s="83"/>
      <c r="B23" s="84" t="s">
        <v>109</v>
      </c>
      <c r="C23" s="78">
        <v>16.463379202873668</v>
      </c>
      <c r="D23" s="80">
        <v>31166</v>
      </c>
      <c r="E23" s="79">
        <v>31141</v>
      </c>
      <c r="F23" s="79">
        <v>30772</v>
      </c>
      <c r="G23" s="79">
        <v>30383</v>
      </c>
      <c r="H23" s="105">
        <v>30267</v>
      </c>
      <c r="I23" s="80">
        <v>899</v>
      </c>
      <c r="J23" s="81">
        <v>2.9702316053787956</v>
      </c>
    </row>
    <row r="24" spans="1:10" ht="14.1" customHeight="1" x14ac:dyDescent="0.2">
      <c r="A24" s="68" t="s">
        <v>121</v>
      </c>
      <c r="B24" s="188"/>
      <c r="C24" s="189"/>
      <c r="D24" s="196"/>
      <c r="E24" s="197"/>
      <c r="F24" s="197"/>
      <c r="G24" s="197"/>
      <c r="H24" s="198"/>
      <c r="I24" s="190"/>
      <c r="J24" s="193"/>
    </row>
    <row r="25" spans="1:10" ht="14.1" customHeight="1" x14ac:dyDescent="0.2">
      <c r="A25" s="91" t="s">
        <v>96</v>
      </c>
      <c r="B25" s="69"/>
      <c r="C25" s="78">
        <v>100</v>
      </c>
      <c r="D25" s="199">
        <v>4950099</v>
      </c>
      <c r="E25" s="195">
        <v>4974434</v>
      </c>
      <c r="F25" s="195">
        <v>4936486</v>
      </c>
      <c r="G25" s="195">
        <v>4936241</v>
      </c>
      <c r="H25" s="200">
        <v>4955945</v>
      </c>
      <c r="I25" s="194">
        <v>-5846</v>
      </c>
      <c r="J25" s="81">
        <v>-0.11795933974247091</v>
      </c>
    </row>
    <row r="26" spans="1:10" ht="12" customHeight="1" x14ac:dyDescent="0.2">
      <c r="A26" s="83" t="s">
        <v>97</v>
      </c>
      <c r="B26" s="84" t="s">
        <v>98</v>
      </c>
      <c r="C26" s="78">
        <v>54.098513989316174</v>
      </c>
      <c r="D26" s="80">
        <v>2677930</v>
      </c>
      <c r="E26" s="79">
        <v>2700035</v>
      </c>
      <c r="F26" s="79">
        <v>2679349</v>
      </c>
      <c r="G26" s="79">
        <v>2677140</v>
      </c>
      <c r="H26" s="105">
        <v>2689106</v>
      </c>
      <c r="I26" s="80">
        <v>-11176</v>
      </c>
      <c r="J26" s="81">
        <v>-0.41560280628580654</v>
      </c>
    </row>
    <row r="27" spans="1:10" ht="12" customHeight="1" x14ac:dyDescent="0.2">
      <c r="A27" s="83"/>
      <c r="B27" s="84" t="s">
        <v>99</v>
      </c>
      <c r="C27" s="78">
        <v>45.901486010683826</v>
      </c>
      <c r="D27" s="80">
        <v>2272169</v>
      </c>
      <c r="E27" s="79">
        <v>2274399</v>
      </c>
      <c r="F27" s="79">
        <v>2257137</v>
      </c>
      <c r="G27" s="79">
        <v>2259101</v>
      </c>
      <c r="H27" s="105">
        <v>2266839</v>
      </c>
      <c r="I27" s="80">
        <v>5330</v>
      </c>
      <c r="J27" s="81">
        <v>0.23512918209012637</v>
      </c>
    </row>
    <row r="28" spans="1:10" ht="12" customHeight="1" x14ac:dyDescent="0.2">
      <c r="A28" s="83" t="s">
        <v>97</v>
      </c>
      <c r="B28" s="86" t="s">
        <v>100</v>
      </c>
      <c r="C28" s="78">
        <v>10.148201076382513</v>
      </c>
      <c r="D28" s="80">
        <v>502346</v>
      </c>
      <c r="E28" s="79">
        <v>510053</v>
      </c>
      <c r="F28" s="79">
        <v>481572</v>
      </c>
      <c r="G28" s="79">
        <v>492020</v>
      </c>
      <c r="H28" s="105">
        <v>510801</v>
      </c>
      <c r="I28" s="80">
        <v>-8455</v>
      </c>
      <c r="J28" s="81">
        <v>-1.6552434313950051</v>
      </c>
    </row>
    <row r="29" spans="1:10" ht="12" customHeight="1" x14ac:dyDescent="0.2">
      <c r="A29" s="83"/>
      <c r="B29" s="86" t="s">
        <v>101</v>
      </c>
      <c r="C29" s="78">
        <v>65.178757030919982</v>
      </c>
      <c r="D29" s="80">
        <v>3226413</v>
      </c>
      <c r="E29" s="79">
        <v>3243029</v>
      </c>
      <c r="F29" s="79">
        <v>3236739</v>
      </c>
      <c r="G29" s="79">
        <v>3234224</v>
      </c>
      <c r="H29" s="105">
        <v>3237316</v>
      </c>
      <c r="I29" s="80">
        <v>-10903</v>
      </c>
      <c r="J29" s="81">
        <v>-0.33679134196352783</v>
      </c>
    </row>
    <row r="30" spans="1:10" ht="12" customHeight="1" x14ac:dyDescent="0.2">
      <c r="A30" s="83"/>
      <c r="B30" s="86" t="s">
        <v>102</v>
      </c>
      <c r="C30" s="78">
        <v>22.368966762078898</v>
      </c>
      <c r="D30" s="80">
        <v>1107286</v>
      </c>
      <c r="E30" s="79">
        <v>1110943</v>
      </c>
      <c r="F30" s="79">
        <v>1109785</v>
      </c>
      <c r="G30" s="79">
        <v>1105509</v>
      </c>
      <c r="H30" s="105">
        <v>1107066</v>
      </c>
      <c r="I30" s="80">
        <v>220</v>
      </c>
      <c r="J30" s="81">
        <v>1.9872347267461923E-2</v>
      </c>
    </row>
    <row r="31" spans="1:10" ht="12" customHeight="1" x14ac:dyDescent="0.2">
      <c r="A31" s="85"/>
      <c r="B31" s="86" t="s">
        <v>103</v>
      </c>
      <c r="C31" s="78">
        <v>2.3040751306185996</v>
      </c>
      <c r="D31" s="80">
        <v>114054</v>
      </c>
      <c r="E31" s="79">
        <v>110409</v>
      </c>
      <c r="F31" s="79">
        <v>108390</v>
      </c>
      <c r="G31" s="79">
        <v>104487</v>
      </c>
      <c r="H31" s="105">
        <v>100762</v>
      </c>
      <c r="I31" s="80">
        <v>13292</v>
      </c>
      <c r="J31" s="81">
        <v>13.191480915424465</v>
      </c>
    </row>
    <row r="32" spans="1:10" ht="12" customHeight="1" x14ac:dyDescent="0.2">
      <c r="A32" s="85"/>
      <c r="B32" s="86" t="s">
        <v>104</v>
      </c>
      <c r="C32" s="78">
        <v>0.96468777695153163</v>
      </c>
      <c r="D32" s="80">
        <v>47753</v>
      </c>
      <c r="E32" s="79">
        <v>47046</v>
      </c>
      <c r="F32" s="79">
        <v>46713</v>
      </c>
      <c r="G32" s="79">
        <v>45848</v>
      </c>
      <c r="H32" s="105">
        <v>39228</v>
      </c>
      <c r="I32" s="80">
        <v>8525</v>
      </c>
      <c r="J32" s="81">
        <v>21.731926175180995</v>
      </c>
    </row>
    <row r="33" spans="1:10" ht="12" customHeight="1" x14ac:dyDescent="0.2">
      <c r="A33" s="83" t="s">
        <v>105</v>
      </c>
      <c r="B33" s="84" t="s">
        <v>175</v>
      </c>
      <c r="C33" s="78">
        <v>71.153203198562295</v>
      </c>
      <c r="D33" s="80">
        <v>3522154</v>
      </c>
      <c r="E33" s="79">
        <v>3553761</v>
      </c>
      <c r="F33" s="79">
        <v>3523987</v>
      </c>
      <c r="G33" s="79">
        <v>3533844</v>
      </c>
      <c r="H33" s="105">
        <v>3555725</v>
      </c>
      <c r="I33" s="80">
        <v>-33571</v>
      </c>
      <c r="J33" s="81">
        <v>-0.94413938085763105</v>
      </c>
    </row>
    <row r="34" spans="1:10" ht="12" customHeight="1" x14ac:dyDescent="0.2">
      <c r="A34" s="83"/>
      <c r="B34" s="84" t="s">
        <v>176</v>
      </c>
      <c r="C34" s="78">
        <v>28.846796801437709</v>
      </c>
      <c r="D34" s="80">
        <v>1427945</v>
      </c>
      <c r="E34" s="79">
        <v>1420673</v>
      </c>
      <c r="F34" s="79">
        <v>1412499</v>
      </c>
      <c r="G34" s="79">
        <v>1402397</v>
      </c>
      <c r="H34" s="105">
        <v>1400220</v>
      </c>
      <c r="I34" s="80">
        <v>27725</v>
      </c>
      <c r="J34" s="81">
        <v>1.9800459927725642</v>
      </c>
    </row>
    <row r="35" spans="1:10" ht="12" customHeight="1" x14ac:dyDescent="0.2">
      <c r="A35" s="83" t="s">
        <v>105</v>
      </c>
      <c r="B35" s="84" t="s">
        <v>108</v>
      </c>
      <c r="C35" s="78">
        <v>79.868200615785668</v>
      </c>
      <c r="D35" s="80">
        <v>3953555</v>
      </c>
      <c r="E35" s="79">
        <v>3970498</v>
      </c>
      <c r="F35" s="79">
        <v>3941655</v>
      </c>
      <c r="G35" s="79">
        <v>3954617</v>
      </c>
      <c r="H35" s="105">
        <v>3982374</v>
      </c>
      <c r="I35" s="80">
        <v>-28819</v>
      </c>
      <c r="J35" s="81">
        <v>-0.72366382464329071</v>
      </c>
    </row>
    <row r="36" spans="1:10" ht="12" customHeight="1" x14ac:dyDescent="0.2">
      <c r="A36" s="83"/>
      <c r="B36" s="84" t="s">
        <v>109</v>
      </c>
      <c r="C36" s="78">
        <v>20.131779182598166</v>
      </c>
      <c r="D36" s="80">
        <v>996543</v>
      </c>
      <c r="E36" s="79">
        <v>1003935</v>
      </c>
      <c r="F36" s="79">
        <v>994829</v>
      </c>
      <c r="G36" s="79">
        <v>981622</v>
      </c>
      <c r="H36" s="105">
        <v>973569</v>
      </c>
      <c r="I36" s="80">
        <v>22974</v>
      </c>
      <c r="J36" s="81">
        <v>2.3597711102140679</v>
      </c>
    </row>
    <row r="37" spans="1:10" ht="14.1" customHeight="1" x14ac:dyDescent="0.2">
      <c r="A37" s="68" t="s">
        <v>122</v>
      </c>
      <c r="B37" s="188"/>
      <c r="C37" s="189"/>
      <c r="D37" s="196"/>
      <c r="E37" s="197"/>
      <c r="F37" s="197"/>
      <c r="G37" s="197"/>
      <c r="H37" s="198"/>
      <c r="I37" s="190"/>
      <c r="J37" s="193"/>
    </row>
    <row r="38" spans="1:10" ht="14.1" customHeight="1" x14ac:dyDescent="0.2">
      <c r="A38" s="91" t="s">
        <v>96</v>
      </c>
      <c r="B38" s="69"/>
      <c r="C38" s="78">
        <v>100</v>
      </c>
      <c r="D38" s="199">
        <v>28639088</v>
      </c>
      <c r="E38" s="195">
        <v>28820804</v>
      </c>
      <c r="F38" s="195">
        <v>28542882</v>
      </c>
      <c r="G38" s="195">
        <v>28545079</v>
      </c>
      <c r="H38" s="200">
        <v>28633360</v>
      </c>
      <c r="I38" s="194">
        <v>5728</v>
      </c>
      <c r="J38" s="81">
        <v>2.0004637946786547E-2</v>
      </c>
    </row>
    <row r="39" spans="1:10" ht="12" customHeight="1" x14ac:dyDescent="0.2">
      <c r="A39" s="83" t="s">
        <v>97</v>
      </c>
      <c r="B39" s="84" t="s">
        <v>98</v>
      </c>
      <c r="C39" s="78">
        <v>53.704259018303937</v>
      </c>
      <c r="D39" s="80">
        <v>15380410</v>
      </c>
      <c r="E39" s="79">
        <v>15531366</v>
      </c>
      <c r="F39" s="79">
        <v>15373217</v>
      </c>
      <c r="G39" s="79">
        <v>15360040</v>
      </c>
      <c r="H39" s="105">
        <v>15407871</v>
      </c>
      <c r="I39" s="80">
        <v>-27461</v>
      </c>
      <c r="J39" s="81">
        <v>-0.17822708925847056</v>
      </c>
    </row>
    <row r="40" spans="1:10" ht="12" customHeight="1" x14ac:dyDescent="0.2">
      <c r="A40" s="83"/>
      <c r="B40" s="84" t="s">
        <v>99</v>
      </c>
      <c r="C40" s="78">
        <v>46.295740981696063</v>
      </c>
      <c r="D40" s="80">
        <v>13258678</v>
      </c>
      <c r="E40" s="79">
        <v>13289438</v>
      </c>
      <c r="F40" s="79">
        <v>13169665</v>
      </c>
      <c r="G40" s="79">
        <v>13185039</v>
      </c>
      <c r="H40" s="105">
        <v>13225489</v>
      </c>
      <c r="I40" s="80">
        <v>33189</v>
      </c>
      <c r="J40" s="81">
        <v>0.25094724285809017</v>
      </c>
    </row>
    <row r="41" spans="1:10" ht="12" customHeight="1" x14ac:dyDescent="0.2">
      <c r="A41" s="83" t="s">
        <v>97</v>
      </c>
      <c r="B41" s="86" t="s">
        <v>100</v>
      </c>
      <c r="C41" s="78">
        <v>10.033221029943412</v>
      </c>
      <c r="D41" s="80">
        <v>2873423</v>
      </c>
      <c r="E41" s="79">
        <v>2946269</v>
      </c>
      <c r="F41" s="79">
        <v>2737167</v>
      </c>
      <c r="G41" s="79">
        <v>2816588</v>
      </c>
      <c r="H41" s="105">
        <v>2921773</v>
      </c>
      <c r="I41" s="80">
        <v>-48350</v>
      </c>
      <c r="J41" s="81">
        <v>-1.6548171264502751</v>
      </c>
    </row>
    <row r="42" spans="1:10" ht="12" customHeight="1" x14ac:dyDescent="0.2">
      <c r="A42" s="83"/>
      <c r="B42" s="86" t="s">
        <v>101</v>
      </c>
      <c r="C42" s="78">
        <v>65.412756858737964</v>
      </c>
      <c r="D42" s="80">
        <v>18733617</v>
      </c>
      <c r="E42" s="79">
        <v>18840583</v>
      </c>
      <c r="F42" s="79">
        <v>18793962</v>
      </c>
      <c r="G42" s="79">
        <v>18771978</v>
      </c>
      <c r="H42" s="105">
        <v>18768478</v>
      </c>
      <c r="I42" s="80">
        <v>-34861</v>
      </c>
      <c r="J42" s="81">
        <v>-0.18574228554920649</v>
      </c>
    </row>
    <row r="43" spans="1:10" ht="12" customHeight="1" x14ac:dyDescent="0.2">
      <c r="A43" s="83"/>
      <c r="B43" s="86" t="s">
        <v>102</v>
      </c>
      <c r="C43" s="78">
        <v>22.319481681818917</v>
      </c>
      <c r="D43" s="80">
        <v>6392096</v>
      </c>
      <c r="E43" s="79">
        <v>6413550</v>
      </c>
      <c r="F43" s="79">
        <v>6405870</v>
      </c>
      <c r="G43" s="79">
        <v>6374701</v>
      </c>
      <c r="H43" s="105">
        <v>6380286</v>
      </c>
      <c r="I43" s="80">
        <v>11810</v>
      </c>
      <c r="J43" s="81">
        <v>0.18510142021846671</v>
      </c>
    </row>
    <row r="44" spans="1:10" ht="12" customHeight="1" x14ac:dyDescent="0.2">
      <c r="A44" s="85"/>
      <c r="B44" s="86" t="s">
        <v>103</v>
      </c>
      <c r="C44" s="78">
        <v>2.2345299543058075</v>
      </c>
      <c r="D44" s="80">
        <v>639949</v>
      </c>
      <c r="E44" s="79">
        <v>620398</v>
      </c>
      <c r="F44" s="79">
        <v>605880</v>
      </c>
      <c r="G44" s="79">
        <v>581809</v>
      </c>
      <c r="H44" s="105">
        <v>562822</v>
      </c>
      <c r="I44" s="80">
        <v>77127</v>
      </c>
      <c r="J44" s="81">
        <v>13.70362210432428</v>
      </c>
    </row>
    <row r="45" spans="1:10" ht="12" customHeight="1" x14ac:dyDescent="0.2">
      <c r="A45" s="85"/>
      <c r="B45" s="86" t="s">
        <v>104</v>
      </c>
      <c r="C45" s="78">
        <v>0.93525324549440958</v>
      </c>
      <c r="D45" s="80">
        <v>267848</v>
      </c>
      <c r="E45" s="79">
        <v>264421</v>
      </c>
      <c r="F45" s="79">
        <v>261325</v>
      </c>
      <c r="G45" s="79">
        <v>253811</v>
      </c>
      <c r="H45" s="105">
        <v>218956</v>
      </c>
      <c r="I45" s="80">
        <v>48892</v>
      </c>
      <c r="J45" s="81">
        <v>22.32960046767387</v>
      </c>
    </row>
    <row r="46" spans="1:10" ht="12" customHeight="1" x14ac:dyDescent="0.2">
      <c r="A46" s="83" t="s">
        <v>105</v>
      </c>
      <c r="B46" s="84" t="s">
        <v>175</v>
      </c>
      <c r="C46" s="78">
        <v>69.27240839512767</v>
      </c>
      <c r="D46" s="80">
        <v>19838986</v>
      </c>
      <c r="E46" s="79">
        <v>20052398</v>
      </c>
      <c r="F46" s="79">
        <v>19836547</v>
      </c>
      <c r="G46" s="79">
        <v>19903947</v>
      </c>
      <c r="H46" s="105">
        <v>20006421</v>
      </c>
      <c r="I46" s="80">
        <v>-167435</v>
      </c>
      <c r="J46" s="81">
        <v>-0.83690631122878001</v>
      </c>
    </row>
    <row r="47" spans="1:10" ht="12" customHeight="1" x14ac:dyDescent="0.2">
      <c r="A47" s="83"/>
      <c r="B47" s="84" t="s">
        <v>176</v>
      </c>
      <c r="C47" s="78">
        <v>30.727591604872334</v>
      </c>
      <c r="D47" s="80">
        <v>8800102</v>
      </c>
      <c r="E47" s="79">
        <v>8768406</v>
      </c>
      <c r="F47" s="79">
        <v>8706333</v>
      </c>
      <c r="G47" s="79">
        <v>8641129</v>
      </c>
      <c r="H47" s="105">
        <v>8626936</v>
      </c>
      <c r="I47" s="80">
        <v>173166</v>
      </c>
      <c r="J47" s="81">
        <v>2.0072711794778586</v>
      </c>
    </row>
    <row r="48" spans="1:10" ht="12" customHeight="1" x14ac:dyDescent="0.2">
      <c r="A48" s="83" t="s">
        <v>105</v>
      </c>
      <c r="B48" s="84" t="s">
        <v>108</v>
      </c>
      <c r="C48" s="78">
        <v>82.409167498629841</v>
      </c>
      <c r="D48" s="80">
        <v>23601234</v>
      </c>
      <c r="E48" s="79">
        <v>23735923</v>
      </c>
      <c r="F48" s="79">
        <v>23539369</v>
      </c>
      <c r="G48" s="79">
        <v>23624014</v>
      </c>
      <c r="H48" s="105">
        <v>23774470</v>
      </c>
      <c r="I48" s="80">
        <v>-173236</v>
      </c>
      <c r="J48" s="81">
        <v>-0.72866398283536915</v>
      </c>
    </row>
    <row r="49" spans="1:10" ht="12" customHeight="1" x14ac:dyDescent="0.2">
      <c r="A49" s="83"/>
      <c r="B49" s="84" t="s">
        <v>109</v>
      </c>
      <c r="C49" s="78">
        <v>17.590811550982348</v>
      </c>
      <c r="D49" s="80">
        <v>5037848</v>
      </c>
      <c r="E49" s="79">
        <v>5084875</v>
      </c>
      <c r="F49" s="79">
        <v>5003504</v>
      </c>
      <c r="G49" s="79">
        <v>4921056</v>
      </c>
      <c r="H49" s="105">
        <v>4858880</v>
      </c>
      <c r="I49" s="80">
        <v>178968</v>
      </c>
      <c r="J49" s="81">
        <v>3.6833179662802951</v>
      </c>
    </row>
    <row r="50" spans="1:10" ht="14.1" customHeight="1" x14ac:dyDescent="0.2">
      <c r="A50" s="68" t="s">
        <v>123</v>
      </c>
      <c r="B50" s="188"/>
      <c r="C50" s="189"/>
      <c r="D50" s="196"/>
      <c r="E50" s="197"/>
      <c r="F50" s="197"/>
      <c r="G50" s="197"/>
      <c r="H50" s="198"/>
      <c r="I50" s="190"/>
      <c r="J50" s="193"/>
    </row>
    <row r="51" spans="1:10" ht="14.1" customHeight="1" x14ac:dyDescent="0.2">
      <c r="A51" s="91" t="s">
        <v>96</v>
      </c>
      <c r="B51" s="69"/>
      <c r="C51" s="78">
        <v>100</v>
      </c>
      <c r="D51" s="199">
        <v>34985555</v>
      </c>
      <c r="E51" s="195">
        <v>35215934</v>
      </c>
      <c r="F51" s="195">
        <v>34885488</v>
      </c>
      <c r="G51" s="195">
        <v>34887706</v>
      </c>
      <c r="H51" s="200">
        <v>35018375</v>
      </c>
      <c r="I51" s="194">
        <v>-32820</v>
      </c>
      <c r="J51" s="81">
        <v>-9.3722224403616675E-2</v>
      </c>
    </row>
    <row r="52" spans="1:10" ht="12" customHeight="1" x14ac:dyDescent="0.2">
      <c r="A52" s="83" t="s">
        <v>97</v>
      </c>
      <c r="B52" s="84" t="s">
        <v>98</v>
      </c>
      <c r="C52" s="78">
        <v>53.363732546189418</v>
      </c>
      <c r="D52" s="80">
        <v>18669598</v>
      </c>
      <c r="E52" s="79">
        <v>18853052</v>
      </c>
      <c r="F52" s="79">
        <v>18659848</v>
      </c>
      <c r="G52" s="79">
        <v>18640170</v>
      </c>
      <c r="H52" s="105">
        <v>18707512</v>
      </c>
      <c r="I52" s="80">
        <v>-37914</v>
      </c>
      <c r="J52" s="81">
        <v>-0.20266724939158132</v>
      </c>
    </row>
    <row r="53" spans="1:10" ht="12" customHeight="1" x14ac:dyDescent="0.2">
      <c r="A53" s="83"/>
      <c r="B53" s="84" t="s">
        <v>99</v>
      </c>
      <c r="C53" s="78">
        <v>46.636267453810582</v>
      </c>
      <c r="D53" s="80">
        <v>16315957</v>
      </c>
      <c r="E53" s="79">
        <v>16362882</v>
      </c>
      <c r="F53" s="79">
        <v>16225640</v>
      </c>
      <c r="G53" s="79">
        <v>16247536</v>
      </c>
      <c r="H53" s="105">
        <v>16310863</v>
      </c>
      <c r="I53" s="80">
        <v>5094</v>
      </c>
      <c r="J53" s="81">
        <v>3.1230720287455053E-2</v>
      </c>
    </row>
    <row r="54" spans="1:10" ht="12" customHeight="1" x14ac:dyDescent="0.2">
      <c r="A54" s="83" t="s">
        <v>97</v>
      </c>
      <c r="B54" s="86" t="s">
        <v>100</v>
      </c>
      <c r="C54" s="78">
        <v>9.9519730357286029</v>
      </c>
      <c r="D54" s="80">
        <v>3481753</v>
      </c>
      <c r="E54" s="79">
        <v>3567411</v>
      </c>
      <c r="F54" s="79">
        <v>3312093</v>
      </c>
      <c r="G54" s="79">
        <v>3404157</v>
      </c>
      <c r="H54" s="105">
        <v>3530165</v>
      </c>
      <c r="I54" s="80">
        <v>-48412</v>
      </c>
      <c r="J54" s="81">
        <v>-1.3713806578446051</v>
      </c>
    </row>
    <row r="55" spans="1:10" ht="12" customHeight="1" x14ac:dyDescent="0.2">
      <c r="A55" s="83"/>
      <c r="B55" s="86" t="s">
        <v>101</v>
      </c>
      <c r="C55" s="78">
        <v>65.477855074758708</v>
      </c>
      <c r="D55" s="80">
        <v>22907791</v>
      </c>
      <c r="E55" s="79">
        <v>23045292</v>
      </c>
      <c r="F55" s="79">
        <v>22995034</v>
      </c>
      <c r="G55" s="79">
        <v>22969743</v>
      </c>
      <c r="H55" s="105">
        <v>22977613</v>
      </c>
      <c r="I55" s="80">
        <v>-69822</v>
      </c>
      <c r="J55" s="81">
        <v>-0.30386968393975478</v>
      </c>
    </row>
    <row r="56" spans="1:10" ht="12" customHeight="1" x14ac:dyDescent="0.2">
      <c r="A56" s="83"/>
      <c r="B56" s="86" t="s">
        <v>102</v>
      </c>
      <c r="C56" s="78">
        <v>22.390949636214145</v>
      </c>
      <c r="D56" s="80">
        <v>7833598</v>
      </c>
      <c r="E56" s="79">
        <v>7864767</v>
      </c>
      <c r="F56" s="79">
        <v>7857543</v>
      </c>
      <c r="G56" s="79">
        <v>7821575</v>
      </c>
      <c r="H56" s="105">
        <v>7838209</v>
      </c>
      <c r="I56" s="80">
        <v>-4611</v>
      </c>
      <c r="J56" s="81">
        <v>-5.8827214227127653E-2</v>
      </c>
    </row>
    <row r="57" spans="1:10" ht="12" customHeight="1" x14ac:dyDescent="0.2">
      <c r="A57" s="85"/>
      <c r="B57" s="86" t="s">
        <v>103</v>
      </c>
      <c r="C57" s="78">
        <v>2.179213678330957</v>
      </c>
      <c r="D57" s="80">
        <v>762410</v>
      </c>
      <c r="E57" s="79">
        <v>738460</v>
      </c>
      <c r="F57" s="79">
        <v>720815</v>
      </c>
      <c r="G57" s="79">
        <v>692228</v>
      </c>
      <c r="H57" s="105">
        <v>672387</v>
      </c>
      <c r="I57" s="80">
        <v>90023</v>
      </c>
      <c r="J57" s="81">
        <v>13.38856938043121</v>
      </c>
    </row>
    <row r="58" spans="1:10" ht="12" customHeight="1" x14ac:dyDescent="0.2">
      <c r="A58" s="85"/>
      <c r="B58" s="86" t="s">
        <v>104</v>
      </c>
      <c r="C58" s="78">
        <v>0.91582940444992222</v>
      </c>
      <c r="D58" s="80">
        <v>320408</v>
      </c>
      <c r="E58" s="79">
        <v>315777</v>
      </c>
      <c r="F58" s="79">
        <v>311816</v>
      </c>
      <c r="G58" s="79">
        <v>302788</v>
      </c>
      <c r="H58" s="105">
        <v>262742</v>
      </c>
      <c r="I58" s="80">
        <v>57666</v>
      </c>
      <c r="J58" s="81">
        <v>21.947766249781154</v>
      </c>
    </row>
    <row r="59" spans="1:10" ht="12" customHeight="1" x14ac:dyDescent="0.2">
      <c r="A59" s="83" t="s">
        <v>105</v>
      </c>
      <c r="B59" s="84" t="s">
        <v>175</v>
      </c>
      <c r="C59" s="78">
        <v>68.655872402195712</v>
      </c>
      <c r="D59" s="80">
        <v>24019638</v>
      </c>
      <c r="E59" s="79">
        <v>24278676</v>
      </c>
      <c r="F59" s="79">
        <v>24024859</v>
      </c>
      <c r="G59" s="79">
        <v>24107647</v>
      </c>
      <c r="H59" s="105">
        <v>24248794</v>
      </c>
      <c r="I59" s="80">
        <v>-229156</v>
      </c>
      <c r="J59" s="81">
        <v>-0.94502019358158595</v>
      </c>
    </row>
    <row r="60" spans="1:10" ht="12" customHeight="1" x14ac:dyDescent="0.2">
      <c r="A60" s="83"/>
      <c r="B60" s="84" t="s">
        <v>176</v>
      </c>
      <c r="C60" s="78">
        <v>31.344124739481767</v>
      </c>
      <c r="D60" s="80">
        <v>10965916</v>
      </c>
      <c r="E60" s="79">
        <v>10937257</v>
      </c>
      <c r="F60" s="79">
        <v>10860622</v>
      </c>
      <c r="G60" s="79">
        <v>10780051</v>
      </c>
      <c r="H60" s="105">
        <v>10769577</v>
      </c>
      <c r="I60" s="80">
        <v>196339</v>
      </c>
      <c r="J60" s="81">
        <v>1.823089244823636</v>
      </c>
    </row>
    <row r="61" spans="1:10" ht="12" customHeight="1" x14ac:dyDescent="0.2">
      <c r="A61" s="83" t="s">
        <v>105</v>
      </c>
      <c r="B61" s="84" t="s">
        <v>108</v>
      </c>
      <c r="C61" s="78">
        <v>83.183099424891211</v>
      </c>
      <c r="D61" s="80">
        <v>29102069</v>
      </c>
      <c r="E61" s="79">
        <v>29281880</v>
      </c>
      <c r="F61" s="79">
        <v>29047509</v>
      </c>
      <c r="G61" s="79">
        <v>29151408</v>
      </c>
      <c r="H61" s="105">
        <v>29352342</v>
      </c>
      <c r="I61" s="80">
        <v>-250273</v>
      </c>
      <c r="J61" s="81">
        <v>-0.85265087194745826</v>
      </c>
    </row>
    <row r="62" spans="1:10" ht="12" customHeight="1" x14ac:dyDescent="0.2">
      <c r="A62" s="83"/>
      <c r="B62" s="84" t="s">
        <v>109</v>
      </c>
      <c r="C62" s="78">
        <v>16.816857700270869</v>
      </c>
      <c r="D62" s="80">
        <v>5883471</v>
      </c>
      <c r="E62" s="79">
        <v>5934017</v>
      </c>
      <c r="F62" s="79">
        <v>5837916</v>
      </c>
      <c r="G62" s="79">
        <v>5736211</v>
      </c>
      <c r="H62" s="105">
        <v>5665936</v>
      </c>
      <c r="I62" s="80">
        <v>217535</v>
      </c>
      <c r="J62" s="81">
        <v>3.839347991223339</v>
      </c>
    </row>
    <row r="63" spans="1:10" ht="14.1" customHeight="1" x14ac:dyDescent="0.2">
      <c r="A63" s="68" t="s">
        <v>177</v>
      </c>
      <c r="B63" s="188"/>
      <c r="C63" s="189"/>
      <c r="D63" s="196"/>
      <c r="E63" s="197"/>
      <c r="F63" s="197"/>
      <c r="G63" s="197"/>
      <c r="H63" s="198"/>
      <c r="I63" s="190"/>
      <c r="J63" s="193"/>
    </row>
    <row r="64" spans="1:10" ht="14.1" customHeight="1" x14ac:dyDescent="0.2">
      <c r="A64" s="91" t="s">
        <v>96</v>
      </c>
      <c r="B64" s="69"/>
      <c r="C64" s="78">
        <v>100</v>
      </c>
      <c r="D64" s="199">
        <v>195484</v>
      </c>
      <c r="E64" s="195">
        <v>196280</v>
      </c>
      <c r="F64" s="195">
        <v>194858</v>
      </c>
      <c r="G64" s="195">
        <v>195175</v>
      </c>
      <c r="H64" s="105">
        <v>196137</v>
      </c>
      <c r="I64" s="80">
        <v>-653</v>
      </c>
      <c r="J64" s="81">
        <v>-0.33293055364362667</v>
      </c>
    </row>
    <row r="65" spans="1:12" ht="12" customHeight="1" x14ac:dyDescent="0.2">
      <c r="A65" s="83" t="s">
        <v>97</v>
      </c>
      <c r="B65" s="84" t="s">
        <v>98</v>
      </c>
      <c r="C65" s="78">
        <v>55.16205929897076</v>
      </c>
      <c r="D65" s="194">
        <v>107833</v>
      </c>
      <c r="E65" s="195">
        <v>108625</v>
      </c>
      <c r="F65" s="195">
        <v>107825</v>
      </c>
      <c r="G65" s="195">
        <v>107870</v>
      </c>
      <c r="H65" s="105">
        <v>108466</v>
      </c>
      <c r="I65" s="80">
        <v>-633</v>
      </c>
      <c r="J65" s="81">
        <v>-0.58359301532277397</v>
      </c>
    </row>
    <row r="66" spans="1:12" ht="12" customHeight="1" x14ac:dyDescent="0.2">
      <c r="A66" s="83"/>
      <c r="B66" s="84" t="s">
        <v>99</v>
      </c>
      <c r="C66" s="78">
        <v>44.83794070102924</v>
      </c>
      <c r="D66" s="194">
        <v>87651</v>
      </c>
      <c r="E66" s="195">
        <v>87655</v>
      </c>
      <c r="F66" s="195">
        <v>87033</v>
      </c>
      <c r="G66" s="195">
        <v>87305</v>
      </c>
      <c r="H66" s="105">
        <v>87671</v>
      </c>
      <c r="I66" s="80">
        <v>-20</v>
      </c>
      <c r="J66" s="81">
        <v>-2.2812560595864083E-2</v>
      </c>
    </row>
    <row r="67" spans="1:12" ht="12" customHeight="1" x14ac:dyDescent="0.2">
      <c r="A67" s="83" t="s">
        <v>97</v>
      </c>
      <c r="B67" s="86" t="s">
        <v>100</v>
      </c>
      <c r="C67" s="78">
        <v>11.007550490065682</v>
      </c>
      <c r="D67" s="194">
        <v>21518</v>
      </c>
      <c r="E67" s="195">
        <v>21845</v>
      </c>
      <c r="F67" s="195">
        <v>20571</v>
      </c>
      <c r="G67" s="195">
        <v>21152</v>
      </c>
      <c r="H67" s="105">
        <v>21905</v>
      </c>
      <c r="I67" s="80">
        <v>-387</v>
      </c>
      <c r="J67" s="81">
        <v>-1.7667199269573157</v>
      </c>
    </row>
    <row r="68" spans="1:12" ht="12" customHeight="1" x14ac:dyDescent="0.2">
      <c r="A68" s="83"/>
      <c r="B68" s="86" t="s">
        <v>101</v>
      </c>
      <c r="C68" s="78">
        <v>64.408851875345292</v>
      </c>
      <c r="D68" s="194">
        <v>125909</v>
      </c>
      <c r="E68" s="195">
        <v>126449</v>
      </c>
      <c r="F68" s="195">
        <v>126345</v>
      </c>
      <c r="G68" s="195">
        <v>126392</v>
      </c>
      <c r="H68" s="105">
        <v>126652</v>
      </c>
      <c r="I68" s="80">
        <v>-743</v>
      </c>
      <c r="J68" s="81">
        <v>-0.5866468749013044</v>
      </c>
    </row>
    <row r="69" spans="1:12" ht="12" customHeight="1" x14ac:dyDescent="0.2">
      <c r="A69" s="83"/>
      <c r="B69" s="86" t="s">
        <v>102</v>
      </c>
      <c r="C69" s="78">
        <v>22.557856397454522</v>
      </c>
      <c r="D69" s="194">
        <v>44097</v>
      </c>
      <c r="E69" s="195">
        <v>44207</v>
      </c>
      <c r="F69" s="195">
        <v>44222</v>
      </c>
      <c r="G69" s="195">
        <v>44040</v>
      </c>
      <c r="H69" s="105">
        <v>44154</v>
      </c>
      <c r="I69" s="80">
        <v>-57</v>
      </c>
      <c r="J69" s="81">
        <v>-0.12909362685147438</v>
      </c>
    </row>
    <row r="70" spans="1:12" ht="12" customHeight="1" x14ac:dyDescent="0.2">
      <c r="A70" s="85"/>
      <c r="B70" s="86" t="s">
        <v>103</v>
      </c>
      <c r="C70" s="78">
        <v>2.0257412371344969</v>
      </c>
      <c r="D70" s="194">
        <v>3960</v>
      </c>
      <c r="E70" s="195">
        <v>3779</v>
      </c>
      <c r="F70" s="195">
        <v>3720</v>
      </c>
      <c r="G70" s="195">
        <v>3591</v>
      </c>
      <c r="H70" s="105">
        <v>3426</v>
      </c>
      <c r="I70" s="80">
        <v>534</v>
      </c>
      <c r="J70" s="81">
        <v>15.586690017513135</v>
      </c>
    </row>
    <row r="71" spans="1:12" ht="12" customHeight="1" x14ac:dyDescent="0.2">
      <c r="A71" s="85"/>
      <c r="B71" s="86" t="s">
        <v>104</v>
      </c>
      <c r="C71" s="78">
        <v>0.87321724540115819</v>
      </c>
      <c r="D71" s="194">
        <v>1707</v>
      </c>
      <c r="E71" s="195">
        <v>1628</v>
      </c>
      <c r="F71" s="195">
        <v>1645</v>
      </c>
      <c r="G71" s="195">
        <v>1633</v>
      </c>
      <c r="H71" s="105">
        <v>1380</v>
      </c>
      <c r="I71" s="80">
        <v>327</v>
      </c>
      <c r="J71" s="81">
        <v>23.695652173913043</v>
      </c>
    </row>
    <row r="72" spans="1:12" ht="12" customHeight="1" x14ac:dyDescent="0.2">
      <c r="A72" s="83" t="s">
        <v>105</v>
      </c>
      <c r="B72" s="84" t="s">
        <v>175</v>
      </c>
      <c r="C72" s="78">
        <v>72.517443882875327</v>
      </c>
      <c r="D72" s="194">
        <v>141760</v>
      </c>
      <c r="E72" s="195">
        <v>142914</v>
      </c>
      <c r="F72" s="195">
        <v>141708</v>
      </c>
      <c r="G72" s="195">
        <v>142336</v>
      </c>
      <c r="H72" s="105">
        <v>143239</v>
      </c>
      <c r="I72" s="80">
        <v>-1479</v>
      </c>
      <c r="J72" s="81">
        <v>-1.0325400205251363</v>
      </c>
    </row>
    <row r="73" spans="1:12" ht="12" customHeight="1" x14ac:dyDescent="0.2">
      <c r="A73" s="83"/>
      <c r="B73" s="84" t="s">
        <v>176</v>
      </c>
      <c r="C73" s="78">
        <v>27.482556117124677</v>
      </c>
      <c r="D73" s="80">
        <v>53724</v>
      </c>
      <c r="E73" s="79">
        <v>53366</v>
      </c>
      <c r="F73" s="79">
        <v>53150</v>
      </c>
      <c r="G73" s="79">
        <v>52839</v>
      </c>
      <c r="H73" s="105">
        <v>52898</v>
      </c>
      <c r="I73" s="80">
        <v>826</v>
      </c>
      <c r="J73" s="81">
        <v>1.561495708722447</v>
      </c>
    </row>
    <row r="74" spans="1:12" ht="12" customHeight="1" x14ac:dyDescent="0.2">
      <c r="A74" s="83" t="s">
        <v>105</v>
      </c>
      <c r="B74" s="84" t="s">
        <v>108</v>
      </c>
      <c r="C74" s="78">
        <v>83.400175973481211</v>
      </c>
      <c r="D74" s="80">
        <v>163034</v>
      </c>
      <c r="E74" s="79">
        <v>163793</v>
      </c>
      <c r="F74" s="79">
        <v>162809</v>
      </c>
      <c r="G74" s="79">
        <v>163605</v>
      </c>
      <c r="H74" s="105">
        <v>164740</v>
      </c>
      <c r="I74" s="80">
        <v>-1706</v>
      </c>
      <c r="J74" s="81">
        <v>-1.0355712031079276</v>
      </c>
    </row>
    <row r="75" spans="1:12" ht="12" customHeight="1" x14ac:dyDescent="0.2">
      <c r="A75" s="107"/>
      <c r="B75" s="89" t="s">
        <v>109</v>
      </c>
      <c r="C75" s="90">
        <v>16.599824026518796</v>
      </c>
      <c r="D75" s="108">
        <v>32450</v>
      </c>
      <c r="E75" s="109">
        <v>32487</v>
      </c>
      <c r="F75" s="109">
        <v>32049</v>
      </c>
      <c r="G75" s="109">
        <v>31570</v>
      </c>
      <c r="H75" s="110">
        <v>31397</v>
      </c>
      <c r="I75" s="108">
        <v>1053</v>
      </c>
      <c r="J75" s="111">
        <v>3.353823613721056</v>
      </c>
    </row>
    <row r="76" spans="1:12" s="112" customFormat="1" ht="11.25" customHeight="1" x14ac:dyDescent="0.15">
      <c r="B76" s="113"/>
      <c r="C76" s="113"/>
      <c r="D76" s="113"/>
      <c r="E76" s="113"/>
      <c r="F76" s="113"/>
      <c r="G76" s="113"/>
      <c r="H76" s="113"/>
      <c r="I76" s="113"/>
      <c r="J76" s="114" t="s">
        <v>35</v>
      </c>
    </row>
    <row r="77" spans="1:12" s="112" customFormat="1" ht="12.75" customHeight="1" x14ac:dyDescent="0.15">
      <c r="A77" s="113" t="s">
        <v>114</v>
      </c>
      <c r="D77" s="115"/>
    </row>
    <row r="78" spans="1:12" s="112" customFormat="1" ht="21" customHeight="1" x14ac:dyDescent="0.15">
      <c r="A78" s="116" t="s">
        <v>178</v>
      </c>
      <c r="B78" s="117"/>
      <c r="C78" s="117"/>
      <c r="D78" s="117"/>
      <c r="E78" s="117"/>
      <c r="F78" s="117"/>
      <c r="G78" s="117"/>
      <c r="H78" s="117"/>
      <c r="I78" s="117"/>
      <c r="J78" s="117"/>
    </row>
    <row r="79" spans="1:12" s="86" customFormat="1" ht="12.75" customHeight="1" x14ac:dyDescent="0.2">
      <c r="A79" s="116"/>
      <c r="B79" s="117"/>
      <c r="C79" s="117"/>
      <c r="D79" s="117"/>
      <c r="E79" s="117"/>
      <c r="F79" s="117"/>
      <c r="G79" s="117"/>
      <c r="H79" s="117"/>
      <c r="I79" s="117"/>
      <c r="J79" s="117"/>
    </row>
    <row r="80" spans="1:12" s="86" customFormat="1" ht="12.75" customHeight="1" x14ac:dyDescent="0.2">
      <c r="A80" s="116"/>
      <c r="B80" s="117"/>
      <c r="C80" s="117"/>
      <c r="D80" s="117"/>
      <c r="E80" s="117"/>
      <c r="F80" s="117"/>
      <c r="G80" s="117"/>
      <c r="H80" s="117"/>
      <c r="I80" s="117"/>
      <c r="J80" s="117"/>
      <c r="K80" s="201"/>
      <c r="L80" s="201"/>
    </row>
    <row r="81" s="53" customFormat="1" ht="12.75" customHeight="1" x14ac:dyDescent="0.2"/>
    <row r="82" s="53" customFormat="1" ht="12.75" customHeight="1" x14ac:dyDescent="0.2"/>
    <row r="83" s="53" customFormat="1" ht="12.7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78:J78"/>
    <mergeCell ref="A79:J79"/>
    <mergeCell ref="A80:J80"/>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FE5DF-1AA4-4704-B2EB-B83DD52B6412}">
  <sheetPr codeName="Tabelle10">
    <pageSetUpPr fitToPage="1"/>
  </sheetPr>
  <dimension ref="A1:Q863"/>
  <sheetViews>
    <sheetView showGridLines="0" zoomScaleNormal="100" workbookViewId="0"/>
  </sheetViews>
  <sheetFormatPr baseColWidth="10" defaultColWidth="8.85546875" defaultRowHeight="15.95" customHeight="1" x14ac:dyDescent="0.2"/>
  <cols>
    <col min="1" max="1" width="3.5703125" style="53" customWidth="1"/>
    <col min="2" max="2" width="2.28515625" style="53" customWidth="1"/>
    <col min="3" max="3" width="6.7109375" style="53" customWidth="1"/>
    <col min="4" max="4" width="32.5703125" style="53" customWidth="1"/>
    <col min="5" max="5" width="5.7109375" style="87" customWidth="1"/>
    <col min="6" max="10" width="9.7109375" style="120" customWidth="1"/>
    <col min="11" max="11" width="9.7109375" style="100" customWidth="1"/>
    <col min="12" max="12" width="9.7109375" style="121" customWidth="1"/>
    <col min="13" max="256" width="8.85546875" style="53"/>
    <col min="257" max="258" width="3.7109375" style="53" customWidth="1"/>
    <col min="259" max="259" width="3.85546875" style="53" customWidth="1"/>
    <col min="260" max="260" width="26.28515625" style="53" customWidth="1"/>
    <col min="261" max="261" width="5.7109375" style="53" customWidth="1"/>
    <col min="262" max="268" width="9.5703125" style="53" customWidth="1"/>
    <col min="269" max="512" width="8.85546875" style="53"/>
    <col min="513" max="514" width="3.7109375" style="53" customWidth="1"/>
    <col min="515" max="515" width="3.85546875" style="53" customWidth="1"/>
    <col min="516" max="516" width="26.28515625" style="53" customWidth="1"/>
    <col min="517" max="517" width="5.7109375" style="53" customWidth="1"/>
    <col min="518" max="524" width="9.5703125" style="53" customWidth="1"/>
    <col min="525" max="768" width="8.85546875" style="53"/>
    <col min="769" max="770" width="3.7109375" style="53" customWidth="1"/>
    <col min="771" max="771" width="3.85546875" style="53" customWidth="1"/>
    <col min="772" max="772" width="26.28515625" style="53" customWidth="1"/>
    <col min="773" max="773" width="5.7109375" style="53" customWidth="1"/>
    <col min="774" max="780" width="9.5703125" style="53" customWidth="1"/>
    <col min="781" max="1024" width="8.85546875" style="53"/>
    <col min="1025" max="1026" width="3.7109375" style="53" customWidth="1"/>
    <col min="1027" max="1027" width="3.85546875" style="53" customWidth="1"/>
    <col min="1028" max="1028" width="26.28515625" style="53" customWidth="1"/>
    <col min="1029" max="1029" width="5.7109375" style="53" customWidth="1"/>
    <col min="1030" max="1036" width="9.5703125" style="53" customWidth="1"/>
    <col min="1037" max="1280" width="8.85546875" style="53"/>
    <col min="1281" max="1282" width="3.7109375" style="53" customWidth="1"/>
    <col min="1283" max="1283" width="3.85546875" style="53" customWidth="1"/>
    <col min="1284" max="1284" width="26.28515625" style="53" customWidth="1"/>
    <col min="1285" max="1285" width="5.7109375" style="53" customWidth="1"/>
    <col min="1286" max="1292" width="9.5703125" style="53" customWidth="1"/>
    <col min="1293" max="1536" width="8.85546875" style="53"/>
    <col min="1537" max="1538" width="3.7109375" style="53" customWidth="1"/>
    <col min="1539" max="1539" width="3.85546875" style="53" customWidth="1"/>
    <col min="1540" max="1540" width="26.28515625" style="53" customWidth="1"/>
    <col min="1541" max="1541" width="5.7109375" style="53" customWidth="1"/>
    <col min="1542" max="1548" width="9.5703125" style="53" customWidth="1"/>
    <col min="1549" max="1792" width="8.85546875" style="53"/>
    <col min="1793" max="1794" width="3.7109375" style="53" customWidth="1"/>
    <col min="1795" max="1795" width="3.85546875" style="53" customWidth="1"/>
    <col min="1796" max="1796" width="26.28515625" style="53" customWidth="1"/>
    <col min="1797" max="1797" width="5.7109375" style="53" customWidth="1"/>
    <col min="1798" max="1804" width="9.5703125" style="53" customWidth="1"/>
    <col min="1805" max="2048" width="8.85546875" style="53"/>
    <col min="2049" max="2050" width="3.7109375" style="53" customWidth="1"/>
    <col min="2051" max="2051" width="3.85546875" style="53" customWidth="1"/>
    <col min="2052" max="2052" width="26.28515625" style="53" customWidth="1"/>
    <col min="2053" max="2053" width="5.7109375" style="53" customWidth="1"/>
    <col min="2054" max="2060" width="9.5703125" style="53" customWidth="1"/>
    <col min="2061" max="2304" width="8.85546875" style="53"/>
    <col min="2305" max="2306" width="3.7109375" style="53" customWidth="1"/>
    <col min="2307" max="2307" width="3.85546875" style="53" customWidth="1"/>
    <col min="2308" max="2308" width="26.28515625" style="53" customWidth="1"/>
    <col min="2309" max="2309" width="5.7109375" style="53" customWidth="1"/>
    <col min="2310" max="2316" width="9.5703125" style="53" customWidth="1"/>
    <col min="2317" max="2560" width="8.85546875" style="53"/>
    <col min="2561" max="2562" width="3.7109375" style="53" customWidth="1"/>
    <col min="2563" max="2563" width="3.85546875" style="53" customWidth="1"/>
    <col min="2564" max="2564" width="26.28515625" style="53" customWidth="1"/>
    <col min="2565" max="2565" width="5.7109375" style="53" customWidth="1"/>
    <col min="2566" max="2572" width="9.5703125" style="53" customWidth="1"/>
    <col min="2573" max="2816" width="8.85546875" style="53"/>
    <col min="2817" max="2818" width="3.7109375" style="53" customWidth="1"/>
    <col min="2819" max="2819" width="3.85546875" style="53" customWidth="1"/>
    <col min="2820" max="2820" width="26.28515625" style="53" customWidth="1"/>
    <col min="2821" max="2821" width="5.7109375" style="53" customWidth="1"/>
    <col min="2822" max="2828" width="9.5703125" style="53" customWidth="1"/>
    <col min="2829" max="3072" width="8.85546875" style="53"/>
    <col min="3073" max="3074" width="3.7109375" style="53" customWidth="1"/>
    <col min="3075" max="3075" width="3.85546875" style="53" customWidth="1"/>
    <col min="3076" max="3076" width="26.28515625" style="53" customWidth="1"/>
    <col min="3077" max="3077" width="5.7109375" style="53" customWidth="1"/>
    <col min="3078" max="3084" width="9.5703125" style="53" customWidth="1"/>
    <col min="3085" max="3328" width="8.85546875" style="53"/>
    <col min="3329" max="3330" width="3.7109375" style="53" customWidth="1"/>
    <col min="3331" max="3331" width="3.85546875" style="53" customWidth="1"/>
    <col min="3332" max="3332" width="26.28515625" style="53" customWidth="1"/>
    <col min="3333" max="3333" width="5.7109375" style="53" customWidth="1"/>
    <col min="3334" max="3340" width="9.5703125" style="53" customWidth="1"/>
    <col min="3341" max="3584" width="8.85546875" style="53"/>
    <col min="3585" max="3586" width="3.7109375" style="53" customWidth="1"/>
    <col min="3587" max="3587" width="3.85546875" style="53" customWidth="1"/>
    <col min="3588" max="3588" width="26.28515625" style="53" customWidth="1"/>
    <col min="3589" max="3589" width="5.7109375" style="53" customWidth="1"/>
    <col min="3590" max="3596" width="9.5703125" style="53" customWidth="1"/>
    <col min="3597" max="3840" width="8.85546875" style="53"/>
    <col min="3841" max="3842" width="3.7109375" style="53" customWidth="1"/>
    <col min="3843" max="3843" width="3.85546875" style="53" customWidth="1"/>
    <col min="3844" max="3844" width="26.28515625" style="53" customWidth="1"/>
    <col min="3845" max="3845" width="5.7109375" style="53" customWidth="1"/>
    <col min="3846" max="3852" width="9.5703125" style="53" customWidth="1"/>
    <col min="3853" max="4096" width="8.85546875" style="53"/>
    <col min="4097" max="4098" width="3.7109375" style="53" customWidth="1"/>
    <col min="4099" max="4099" width="3.85546875" style="53" customWidth="1"/>
    <col min="4100" max="4100" width="26.28515625" style="53" customWidth="1"/>
    <col min="4101" max="4101" width="5.7109375" style="53" customWidth="1"/>
    <col min="4102" max="4108" width="9.5703125" style="53" customWidth="1"/>
    <col min="4109" max="4352" width="8.85546875" style="53"/>
    <col min="4353" max="4354" width="3.7109375" style="53" customWidth="1"/>
    <col min="4355" max="4355" width="3.85546875" style="53" customWidth="1"/>
    <col min="4356" max="4356" width="26.28515625" style="53" customWidth="1"/>
    <col min="4357" max="4357" width="5.7109375" style="53" customWidth="1"/>
    <col min="4358" max="4364" width="9.5703125" style="53" customWidth="1"/>
    <col min="4365" max="4608" width="8.85546875" style="53"/>
    <col min="4609" max="4610" width="3.7109375" style="53" customWidth="1"/>
    <col min="4611" max="4611" width="3.85546875" style="53" customWidth="1"/>
    <col min="4612" max="4612" width="26.28515625" style="53" customWidth="1"/>
    <col min="4613" max="4613" width="5.7109375" style="53" customWidth="1"/>
    <col min="4614" max="4620" width="9.5703125" style="53" customWidth="1"/>
    <col min="4621" max="4864" width="8.85546875" style="53"/>
    <col min="4865" max="4866" width="3.7109375" style="53" customWidth="1"/>
    <col min="4867" max="4867" width="3.85546875" style="53" customWidth="1"/>
    <col min="4868" max="4868" width="26.28515625" style="53" customWidth="1"/>
    <col min="4869" max="4869" width="5.7109375" style="53" customWidth="1"/>
    <col min="4870" max="4876" width="9.5703125" style="53" customWidth="1"/>
    <col min="4877" max="5120" width="8.85546875" style="53"/>
    <col min="5121" max="5122" width="3.7109375" style="53" customWidth="1"/>
    <col min="5123" max="5123" width="3.85546875" style="53" customWidth="1"/>
    <col min="5124" max="5124" width="26.28515625" style="53" customWidth="1"/>
    <col min="5125" max="5125" width="5.7109375" style="53" customWidth="1"/>
    <col min="5126" max="5132" width="9.5703125" style="53" customWidth="1"/>
    <col min="5133" max="5376" width="8.85546875" style="53"/>
    <col min="5377" max="5378" width="3.7109375" style="53" customWidth="1"/>
    <col min="5379" max="5379" width="3.85546875" style="53" customWidth="1"/>
    <col min="5380" max="5380" width="26.28515625" style="53" customWidth="1"/>
    <col min="5381" max="5381" width="5.7109375" style="53" customWidth="1"/>
    <col min="5382" max="5388" width="9.5703125" style="53" customWidth="1"/>
    <col min="5389" max="5632" width="8.85546875" style="53"/>
    <col min="5633" max="5634" width="3.7109375" style="53" customWidth="1"/>
    <col min="5635" max="5635" width="3.85546875" style="53" customWidth="1"/>
    <col min="5636" max="5636" width="26.28515625" style="53" customWidth="1"/>
    <col min="5637" max="5637" width="5.7109375" style="53" customWidth="1"/>
    <col min="5638" max="5644" width="9.5703125" style="53" customWidth="1"/>
    <col min="5645" max="5888" width="8.85546875" style="53"/>
    <col min="5889" max="5890" width="3.7109375" style="53" customWidth="1"/>
    <col min="5891" max="5891" width="3.85546875" style="53" customWidth="1"/>
    <col min="5892" max="5892" width="26.28515625" style="53" customWidth="1"/>
    <col min="5893" max="5893" width="5.7109375" style="53" customWidth="1"/>
    <col min="5894" max="5900" width="9.5703125" style="53" customWidth="1"/>
    <col min="5901" max="6144" width="8.85546875" style="53"/>
    <col min="6145" max="6146" width="3.7109375" style="53" customWidth="1"/>
    <col min="6147" max="6147" width="3.85546875" style="53" customWidth="1"/>
    <col min="6148" max="6148" width="26.28515625" style="53" customWidth="1"/>
    <col min="6149" max="6149" width="5.7109375" style="53" customWidth="1"/>
    <col min="6150" max="6156" width="9.5703125" style="53" customWidth="1"/>
    <col min="6157" max="6400" width="8.85546875" style="53"/>
    <col min="6401" max="6402" width="3.7109375" style="53" customWidth="1"/>
    <col min="6403" max="6403" width="3.85546875" style="53" customWidth="1"/>
    <col min="6404" max="6404" width="26.28515625" style="53" customWidth="1"/>
    <col min="6405" max="6405" width="5.7109375" style="53" customWidth="1"/>
    <col min="6406" max="6412" width="9.5703125" style="53" customWidth="1"/>
    <col min="6413" max="6656" width="8.85546875" style="53"/>
    <col min="6657" max="6658" width="3.7109375" style="53" customWidth="1"/>
    <col min="6659" max="6659" width="3.85546875" style="53" customWidth="1"/>
    <col min="6660" max="6660" width="26.28515625" style="53" customWidth="1"/>
    <col min="6661" max="6661" width="5.7109375" style="53" customWidth="1"/>
    <col min="6662" max="6668" width="9.5703125" style="53" customWidth="1"/>
    <col min="6669" max="6912" width="8.85546875" style="53"/>
    <col min="6913" max="6914" width="3.7109375" style="53" customWidth="1"/>
    <col min="6915" max="6915" width="3.85546875" style="53" customWidth="1"/>
    <col min="6916" max="6916" width="26.28515625" style="53" customWidth="1"/>
    <col min="6917" max="6917" width="5.7109375" style="53" customWidth="1"/>
    <col min="6918" max="6924" width="9.5703125" style="53" customWidth="1"/>
    <col min="6925" max="7168" width="8.85546875" style="53"/>
    <col min="7169" max="7170" width="3.7109375" style="53" customWidth="1"/>
    <col min="7171" max="7171" width="3.85546875" style="53" customWidth="1"/>
    <col min="7172" max="7172" width="26.28515625" style="53" customWidth="1"/>
    <col min="7173" max="7173" width="5.7109375" style="53" customWidth="1"/>
    <col min="7174" max="7180" width="9.5703125" style="53" customWidth="1"/>
    <col min="7181" max="7424" width="8.85546875" style="53"/>
    <col min="7425" max="7426" width="3.7109375" style="53" customWidth="1"/>
    <col min="7427" max="7427" width="3.85546875" style="53" customWidth="1"/>
    <col min="7428" max="7428" width="26.28515625" style="53" customWidth="1"/>
    <col min="7429" max="7429" width="5.7109375" style="53" customWidth="1"/>
    <col min="7430" max="7436" width="9.5703125" style="53" customWidth="1"/>
    <col min="7437" max="7680" width="8.85546875" style="53"/>
    <col min="7681" max="7682" width="3.7109375" style="53" customWidth="1"/>
    <col min="7683" max="7683" width="3.85546875" style="53" customWidth="1"/>
    <col min="7684" max="7684" width="26.28515625" style="53" customWidth="1"/>
    <col min="7685" max="7685" width="5.7109375" style="53" customWidth="1"/>
    <col min="7686" max="7692" width="9.5703125" style="53" customWidth="1"/>
    <col min="7693" max="7936" width="8.85546875" style="53"/>
    <col min="7937" max="7938" width="3.7109375" style="53" customWidth="1"/>
    <col min="7939" max="7939" width="3.85546875" style="53" customWidth="1"/>
    <col min="7940" max="7940" width="26.28515625" style="53" customWidth="1"/>
    <col min="7941" max="7941" width="5.7109375" style="53" customWidth="1"/>
    <col min="7942" max="7948" width="9.5703125" style="53" customWidth="1"/>
    <col min="7949" max="8192" width="8.85546875" style="53"/>
    <col min="8193" max="8194" width="3.7109375" style="53" customWidth="1"/>
    <col min="8195" max="8195" width="3.85546875" style="53" customWidth="1"/>
    <col min="8196" max="8196" width="26.28515625" style="53" customWidth="1"/>
    <col min="8197" max="8197" width="5.7109375" style="53" customWidth="1"/>
    <col min="8198" max="8204" width="9.5703125" style="53" customWidth="1"/>
    <col min="8205" max="8448" width="8.85546875" style="53"/>
    <col min="8449" max="8450" width="3.7109375" style="53" customWidth="1"/>
    <col min="8451" max="8451" width="3.85546875" style="53" customWidth="1"/>
    <col min="8452" max="8452" width="26.28515625" style="53" customWidth="1"/>
    <col min="8453" max="8453" width="5.7109375" style="53" customWidth="1"/>
    <col min="8454" max="8460" width="9.5703125" style="53" customWidth="1"/>
    <col min="8461" max="8704" width="8.85546875" style="53"/>
    <col min="8705" max="8706" width="3.7109375" style="53" customWidth="1"/>
    <col min="8707" max="8707" width="3.85546875" style="53" customWidth="1"/>
    <col min="8708" max="8708" width="26.28515625" style="53" customWidth="1"/>
    <col min="8709" max="8709" width="5.7109375" style="53" customWidth="1"/>
    <col min="8710" max="8716" width="9.5703125" style="53" customWidth="1"/>
    <col min="8717" max="8960" width="8.85546875" style="53"/>
    <col min="8961" max="8962" width="3.7109375" style="53" customWidth="1"/>
    <col min="8963" max="8963" width="3.85546875" style="53" customWidth="1"/>
    <col min="8964" max="8964" width="26.28515625" style="53" customWidth="1"/>
    <col min="8965" max="8965" width="5.7109375" style="53" customWidth="1"/>
    <col min="8966" max="8972" width="9.5703125" style="53" customWidth="1"/>
    <col min="8973" max="9216" width="8.85546875" style="53"/>
    <col min="9217" max="9218" width="3.7109375" style="53" customWidth="1"/>
    <col min="9219" max="9219" width="3.85546875" style="53" customWidth="1"/>
    <col min="9220" max="9220" width="26.28515625" style="53" customWidth="1"/>
    <col min="9221" max="9221" width="5.7109375" style="53" customWidth="1"/>
    <col min="9222" max="9228" width="9.5703125" style="53" customWidth="1"/>
    <col min="9229" max="9472" width="8.85546875" style="53"/>
    <col min="9473" max="9474" width="3.7109375" style="53" customWidth="1"/>
    <col min="9475" max="9475" width="3.85546875" style="53" customWidth="1"/>
    <col min="9476" max="9476" width="26.28515625" style="53" customWidth="1"/>
    <col min="9477" max="9477" width="5.7109375" style="53" customWidth="1"/>
    <col min="9478" max="9484" width="9.5703125" style="53" customWidth="1"/>
    <col min="9485" max="9728" width="8.85546875" style="53"/>
    <col min="9729" max="9730" width="3.7109375" style="53" customWidth="1"/>
    <col min="9731" max="9731" width="3.85546875" style="53" customWidth="1"/>
    <col min="9732" max="9732" width="26.28515625" style="53" customWidth="1"/>
    <col min="9733" max="9733" width="5.7109375" style="53" customWidth="1"/>
    <col min="9734" max="9740" width="9.5703125" style="53" customWidth="1"/>
    <col min="9741" max="9984" width="8.85546875" style="53"/>
    <col min="9985" max="9986" width="3.7109375" style="53" customWidth="1"/>
    <col min="9987" max="9987" width="3.85546875" style="53" customWidth="1"/>
    <col min="9988" max="9988" width="26.28515625" style="53" customWidth="1"/>
    <col min="9989" max="9989" width="5.7109375" style="53" customWidth="1"/>
    <col min="9990" max="9996" width="9.5703125" style="53" customWidth="1"/>
    <col min="9997" max="10240" width="8.85546875" style="53"/>
    <col min="10241" max="10242" width="3.7109375" style="53" customWidth="1"/>
    <col min="10243" max="10243" width="3.85546875" style="53" customWidth="1"/>
    <col min="10244" max="10244" width="26.28515625" style="53" customWidth="1"/>
    <col min="10245" max="10245" width="5.7109375" style="53" customWidth="1"/>
    <col min="10246" max="10252" width="9.5703125" style="53" customWidth="1"/>
    <col min="10253" max="10496" width="8.85546875" style="53"/>
    <col min="10497" max="10498" width="3.7109375" style="53" customWidth="1"/>
    <col min="10499" max="10499" width="3.85546875" style="53" customWidth="1"/>
    <col min="10500" max="10500" width="26.28515625" style="53" customWidth="1"/>
    <col min="10501" max="10501" width="5.7109375" style="53" customWidth="1"/>
    <col min="10502" max="10508" width="9.5703125" style="53" customWidth="1"/>
    <col min="10509" max="10752" width="8.85546875" style="53"/>
    <col min="10753" max="10754" width="3.7109375" style="53" customWidth="1"/>
    <col min="10755" max="10755" width="3.85546875" style="53" customWidth="1"/>
    <col min="10756" max="10756" width="26.28515625" style="53" customWidth="1"/>
    <col min="10757" max="10757" width="5.7109375" style="53" customWidth="1"/>
    <col min="10758" max="10764" width="9.5703125" style="53" customWidth="1"/>
    <col min="10765" max="11008" width="8.85546875" style="53"/>
    <col min="11009" max="11010" width="3.7109375" style="53" customWidth="1"/>
    <col min="11011" max="11011" width="3.85546875" style="53" customWidth="1"/>
    <col min="11012" max="11012" width="26.28515625" style="53" customWidth="1"/>
    <col min="11013" max="11013" width="5.7109375" style="53" customWidth="1"/>
    <col min="11014" max="11020" width="9.5703125" style="53" customWidth="1"/>
    <col min="11021" max="11264" width="8.85546875" style="53"/>
    <col min="11265" max="11266" width="3.7109375" style="53" customWidth="1"/>
    <col min="11267" max="11267" width="3.85546875" style="53" customWidth="1"/>
    <col min="11268" max="11268" width="26.28515625" style="53" customWidth="1"/>
    <col min="11269" max="11269" width="5.7109375" style="53" customWidth="1"/>
    <col min="11270" max="11276" width="9.5703125" style="53" customWidth="1"/>
    <col min="11277" max="11520" width="8.85546875" style="53"/>
    <col min="11521" max="11522" width="3.7109375" style="53" customWidth="1"/>
    <col min="11523" max="11523" width="3.85546875" style="53" customWidth="1"/>
    <col min="11524" max="11524" width="26.28515625" style="53" customWidth="1"/>
    <col min="11525" max="11525" width="5.7109375" style="53" customWidth="1"/>
    <col min="11526" max="11532" width="9.5703125" style="53" customWidth="1"/>
    <col min="11533" max="11776" width="8.85546875" style="53"/>
    <col min="11777" max="11778" width="3.7109375" style="53" customWidth="1"/>
    <col min="11779" max="11779" width="3.85546875" style="53" customWidth="1"/>
    <col min="11780" max="11780" width="26.28515625" style="53" customWidth="1"/>
    <col min="11781" max="11781" width="5.7109375" style="53" customWidth="1"/>
    <col min="11782" max="11788" width="9.5703125" style="53" customWidth="1"/>
    <col min="11789" max="12032" width="8.85546875" style="53"/>
    <col min="12033" max="12034" width="3.7109375" style="53" customWidth="1"/>
    <col min="12035" max="12035" width="3.85546875" style="53" customWidth="1"/>
    <col min="12036" max="12036" width="26.28515625" style="53" customWidth="1"/>
    <col min="12037" max="12037" width="5.7109375" style="53" customWidth="1"/>
    <col min="12038" max="12044" width="9.5703125" style="53" customWidth="1"/>
    <col min="12045" max="12288" width="8.85546875" style="53"/>
    <col min="12289" max="12290" width="3.7109375" style="53" customWidth="1"/>
    <col min="12291" max="12291" width="3.85546875" style="53" customWidth="1"/>
    <col min="12292" max="12292" width="26.28515625" style="53" customWidth="1"/>
    <col min="12293" max="12293" width="5.7109375" style="53" customWidth="1"/>
    <col min="12294" max="12300" width="9.5703125" style="53" customWidth="1"/>
    <col min="12301" max="12544" width="8.85546875" style="53"/>
    <col min="12545" max="12546" width="3.7109375" style="53" customWidth="1"/>
    <col min="12547" max="12547" width="3.85546875" style="53" customWidth="1"/>
    <col min="12548" max="12548" width="26.28515625" style="53" customWidth="1"/>
    <col min="12549" max="12549" width="5.7109375" style="53" customWidth="1"/>
    <col min="12550" max="12556" width="9.5703125" style="53" customWidth="1"/>
    <col min="12557" max="12800" width="8.85546875" style="53"/>
    <col min="12801" max="12802" width="3.7109375" style="53" customWidth="1"/>
    <col min="12803" max="12803" width="3.85546875" style="53" customWidth="1"/>
    <col min="12804" max="12804" width="26.28515625" style="53" customWidth="1"/>
    <col min="12805" max="12805" width="5.7109375" style="53" customWidth="1"/>
    <col min="12806" max="12812" width="9.5703125" style="53" customWidth="1"/>
    <col min="12813" max="13056" width="8.85546875" style="53"/>
    <col min="13057" max="13058" width="3.7109375" style="53" customWidth="1"/>
    <col min="13059" max="13059" width="3.85546875" style="53" customWidth="1"/>
    <col min="13060" max="13060" width="26.28515625" style="53" customWidth="1"/>
    <col min="13061" max="13061" width="5.7109375" style="53" customWidth="1"/>
    <col min="13062" max="13068" width="9.5703125" style="53" customWidth="1"/>
    <col min="13069" max="13312" width="8.85546875" style="53"/>
    <col min="13313" max="13314" width="3.7109375" style="53" customWidth="1"/>
    <col min="13315" max="13315" width="3.85546875" style="53" customWidth="1"/>
    <col min="13316" max="13316" width="26.28515625" style="53" customWidth="1"/>
    <col min="13317" max="13317" width="5.7109375" style="53" customWidth="1"/>
    <col min="13318" max="13324" width="9.5703125" style="53" customWidth="1"/>
    <col min="13325" max="13568" width="8.85546875" style="53"/>
    <col min="13569" max="13570" width="3.7109375" style="53" customWidth="1"/>
    <col min="13571" max="13571" width="3.85546875" style="53" customWidth="1"/>
    <col min="13572" max="13572" width="26.28515625" style="53" customWidth="1"/>
    <col min="13573" max="13573" width="5.7109375" style="53" customWidth="1"/>
    <col min="13574" max="13580" width="9.5703125" style="53" customWidth="1"/>
    <col min="13581" max="13824" width="8.85546875" style="53"/>
    <col min="13825" max="13826" width="3.7109375" style="53" customWidth="1"/>
    <col min="13827" max="13827" width="3.85546875" style="53" customWidth="1"/>
    <col min="13828" max="13828" width="26.28515625" style="53" customWidth="1"/>
    <col min="13829" max="13829" width="5.7109375" style="53" customWidth="1"/>
    <col min="13830" max="13836" width="9.5703125" style="53" customWidth="1"/>
    <col min="13837" max="14080" width="8.85546875" style="53"/>
    <col min="14081" max="14082" width="3.7109375" style="53" customWidth="1"/>
    <col min="14083" max="14083" width="3.85546875" style="53" customWidth="1"/>
    <col min="14084" max="14084" width="26.28515625" style="53" customWidth="1"/>
    <col min="14085" max="14085" width="5.7109375" style="53" customWidth="1"/>
    <col min="14086" max="14092" width="9.5703125" style="53" customWidth="1"/>
    <col min="14093" max="14336" width="8.85546875" style="53"/>
    <col min="14337" max="14338" width="3.7109375" style="53" customWidth="1"/>
    <col min="14339" max="14339" width="3.85546875" style="53" customWidth="1"/>
    <col min="14340" max="14340" width="26.28515625" style="53" customWidth="1"/>
    <col min="14341" max="14341" width="5.7109375" style="53" customWidth="1"/>
    <col min="14342" max="14348" width="9.5703125" style="53" customWidth="1"/>
    <col min="14349" max="14592" width="8.85546875" style="53"/>
    <col min="14593" max="14594" width="3.7109375" style="53" customWidth="1"/>
    <col min="14595" max="14595" width="3.85546875" style="53" customWidth="1"/>
    <col min="14596" max="14596" width="26.28515625" style="53" customWidth="1"/>
    <col min="14597" max="14597" width="5.7109375" style="53" customWidth="1"/>
    <col min="14598" max="14604" width="9.5703125" style="53" customWidth="1"/>
    <col min="14605" max="14848" width="8.85546875" style="53"/>
    <col min="14849" max="14850" width="3.7109375" style="53" customWidth="1"/>
    <col min="14851" max="14851" width="3.85546875" style="53" customWidth="1"/>
    <col min="14852" max="14852" width="26.28515625" style="53" customWidth="1"/>
    <col min="14853" max="14853" width="5.7109375" style="53" customWidth="1"/>
    <col min="14854" max="14860" width="9.5703125" style="53" customWidth="1"/>
    <col min="14861" max="15104" width="8.85546875" style="53"/>
    <col min="15105" max="15106" width="3.7109375" style="53" customWidth="1"/>
    <col min="15107" max="15107" width="3.85546875" style="53" customWidth="1"/>
    <col min="15108" max="15108" width="26.28515625" style="53" customWidth="1"/>
    <col min="15109" max="15109" width="5.7109375" style="53" customWidth="1"/>
    <col min="15110" max="15116" width="9.5703125" style="53" customWidth="1"/>
    <col min="15117" max="15360" width="8.85546875" style="53"/>
    <col min="15361" max="15362" width="3.7109375" style="53" customWidth="1"/>
    <col min="15363" max="15363" width="3.85546875" style="53" customWidth="1"/>
    <col min="15364" max="15364" width="26.28515625" style="53" customWidth="1"/>
    <col min="15365" max="15365" width="5.7109375" style="53" customWidth="1"/>
    <col min="15366" max="15372" width="9.5703125" style="53" customWidth="1"/>
    <col min="15373" max="15616" width="8.85546875" style="53"/>
    <col min="15617" max="15618" width="3.7109375" style="53" customWidth="1"/>
    <col min="15619" max="15619" width="3.85546875" style="53" customWidth="1"/>
    <col min="15620" max="15620" width="26.28515625" style="53" customWidth="1"/>
    <col min="15621" max="15621" width="5.7109375" style="53" customWidth="1"/>
    <col min="15622" max="15628" width="9.5703125" style="53" customWidth="1"/>
    <col min="15629" max="15872" width="8.85546875" style="53"/>
    <col min="15873" max="15874" width="3.7109375" style="53" customWidth="1"/>
    <col min="15875" max="15875" width="3.85546875" style="53" customWidth="1"/>
    <col min="15876" max="15876" width="26.28515625" style="53" customWidth="1"/>
    <col min="15877" max="15877" width="5.7109375" style="53" customWidth="1"/>
    <col min="15878" max="15884" width="9.5703125" style="53" customWidth="1"/>
    <col min="15885" max="16128" width="8.85546875" style="53"/>
    <col min="16129" max="16130" width="3.7109375" style="53" customWidth="1"/>
    <col min="16131" max="16131" width="3.85546875" style="53" customWidth="1"/>
    <col min="16132" max="16132" width="26.28515625" style="53" customWidth="1"/>
    <col min="16133" max="16133" width="5.7109375" style="53" customWidth="1"/>
    <col min="16134" max="16140" width="9.5703125" style="53" customWidth="1"/>
    <col min="16141" max="16384" width="8.85546875" style="53"/>
  </cols>
  <sheetData>
    <row r="1" spans="1:17" customFormat="1" ht="36.75" customHeight="1" x14ac:dyDescent="0.2">
      <c r="A1" s="32"/>
      <c r="B1" s="32"/>
      <c r="C1" s="32"/>
      <c r="D1" s="33"/>
      <c r="E1" s="202"/>
      <c r="F1" s="33"/>
      <c r="G1" s="33"/>
      <c r="H1" s="33"/>
      <c r="I1" s="33"/>
      <c r="J1" s="33"/>
      <c r="K1" s="203"/>
      <c r="L1" s="34" t="s">
        <v>38</v>
      </c>
    </row>
    <row r="2" spans="1:17" customFormat="1" ht="11.25" customHeight="1" x14ac:dyDescent="0.2">
      <c r="A2" s="35"/>
      <c r="B2" s="35"/>
      <c r="C2" s="35"/>
      <c r="D2" s="36"/>
      <c r="E2" s="204"/>
      <c r="F2" s="36"/>
      <c r="G2" s="36"/>
      <c r="H2" s="36"/>
      <c r="I2" s="36"/>
      <c r="J2" s="36"/>
      <c r="K2" s="205"/>
      <c r="L2" s="36"/>
    </row>
    <row r="3" spans="1:17" s="39" customFormat="1" ht="20.100000000000001" customHeight="1" x14ac:dyDescent="0.2">
      <c r="A3" s="38" t="s">
        <v>179</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7"/>
      <c r="L5" s="206"/>
    </row>
    <row r="6" spans="1:17" s="39" customFormat="1" ht="11.25" customHeight="1" x14ac:dyDescent="0.2">
      <c r="A6" s="186"/>
      <c r="B6" s="187"/>
      <c r="C6" s="187"/>
      <c r="D6" s="187"/>
      <c r="E6" s="187"/>
      <c r="F6" s="187"/>
      <c r="G6" s="187"/>
      <c r="H6" s="187"/>
      <c r="I6" s="187"/>
      <c r="J6" s="187"/>
      <c r="K6" s="208"/>
    </row>
    <row r="7" spans="1:17" customFormat="1" ht="12" customHeight="1" x14ac:dyDescent="0.2">
      <c r="A7" s="45" t="s">
        <v>85</v>
      </c>
      <c r="B7" s="46"/>
      <c r="C7" s="46"/>
      <c r="D7" s="46"/>
      <c r="E7" s="47" t="s">
        <v>86</v>
      </c>
      <c r="F7" s="48" t="s">
        <v>173</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189305</v>
      </c>
      <c r="G11" s="79">
        <v>189905</v>
      </c>
      <c r="H11" s="79">
        <v>188361</v>
      </c>
      <c r="I11" s="79">
        <v>188958</v>
      </c>
      <c r="J11" s="105">
        <v>190037</v>
      </c>
      <c r="K11" s="79">
        <v>-732</v>
      </c>
      <c r="L11" s="81">
        <v>-0.38518814757126246</v>
      </c>
    </row>
    <row r="12" spans="1:17" ht="24.95" customHeight="1" x14ac:dyDescent="0.2">
      <c r="A12" s="212" t="s">
        <v>180</v>
      </c>
      <c r="B12" s="213"/>
      <c r="C12" s="213"/>
      <c r="D12" s="214"/>
      <c r="E12" s="78">
        <v>55.627690763582578</v>
      </c>
      <c r="F12" s="80">
        <v>105306</v>
      </c>
      <c r="G12" s="79">
        <v>105921</v>
      </c>
      <c r="H12" s="79">
        <v>104957</v>
      </c>
      <c r="I12" s="79">
        <v>105210</v>
      </c>
      <c r="J12" s="105">
        <v>105902</v>
      </c>
      <c r="K12" s="79">
        <v>-596</v>
      </c>
      <c r="L12" s="81">
        <v>-0.56278446110555036</v>
      </c>
    </row>
    <row r="13" spans="1:17" ht="15" customHeight="1" x14ac:dyDescent="0.2">
      <c r="A13" s="85"/>
      <c r="B13" s="215" t="s">
        <v>99</v>
      </c>
      <c r="C13" s="215"/>
      <c r="E13" s="78">
        <v>44.372309236417422</v>
      </c>
      <c r="F13" s="80">
        <v>83999</v>
      </c>
      <c r="G13" s="79">
        <v>83984</v>
      </c>
      <c r="H13" s="79">
        <v>83404</v>
      </c>
      <c r="I13" s="79">
        <v>83748</v>
      </c>
      <c r="J13" s="105">
        <v>84135</v>
      </c>
      <c r="K13" s="79">
        <v>-136</v>
      </c>
      <c r="L13" s="81">
        <v>-0.16164497533725561</v>
      </c>
    </row>
    <row r="14" spans="1:17" ht="24.95" customHeight="1" x14ac:dyDescent="0.2">
      <c r="A14" s="212" t="s">
        <v>181</v>
      </c>
      <c r="B14" s="213"/>
      <c r="C14" s="213"/>
      <c r="D14" s="214"/>
      <c r="E14" s="78">
        <v>11.137582208605162</v>
      </c>
      <c r="F14" s="80">
        <v>21084</v>
      </c>
      <c r="G14" s="79">
        <v>21430</v>
      </c>
      <c r="H14" s="79">
        <v>20287</v>
      </c>
      <c r="I14" s="79">
        <v>20949</v>
      </c>
      <c r="J14" s="105">
        <v>21692</v>
      </c>
      <c r="K14" s="79">
        <v>-608</v>
      </c>
      <c r="L14" s="81">
        <v>-2.802876636548036</v>
      </c>
    </row>
    <row r="15" spans="1:17" ht="15" customHeight="1" x14ac:dyDescent="0.2">
      <c r="A15" s="85"/>
      <c r="B15" s="84"/>
      <c r="C15" s="53" t="s">
        <v>98</v>
      </c>
      <c r="E15" s="78">
        <v>57.195029406184787</v>
      </c>
      <c r="F15" s="80">
        <v>12059</v>
      </c>
      <c r="G15" s="79">
        <v>12365</v>
      </c>
      <c r="H15" s="79">
        <v>11629</v>
      </c>
      <c r="I15" s="79">
        <v>11966</v>
      </c>
      <c r="J15" s="105">
        <v>12376</v>
      </c>
      <c r="K15" s="79">
        <v>-317</v>
      </c>
      <c r="L15" s="81">
        <v>-2.5614091790562377</v>
      </c>
    </row>
    <row r="16" spans="1:17" ht="15" customHeight="1" x14ac:dyDescent="0.2">
      <c r="A16" s="85"/>
      <c r="B16" s="84"/>
      <c r="C16" s="53" t="s">
        <v>99</v>
      </c>
      <c r="E16" s="78">
        <v>42.804970593815213</v>
      </c>
      <c r="F16" s="80">
        <v>9025</v>
      </c>
      <c r="G16" s="79">
        <v>9065</v>
      </c>
      <c r="H16" s="79">
        <v>8658</v>
      </c>
      <c r="I16" s="79">
        <v>8983</v>
      </c>
      <c r="J16" s="105">
        <v>9316</v>
      </c>
      <c r="K16" s="79">
        <v>-291</v>
      </c>
      <c r="L16" s="81">
        <v>-3.1236582224130527</v>
      </c>
    </row>
    <row r="17" spans="1:12" ht="15" customHeight="1" x14ac:dyDescent="0.2">
      <c r="A17" s="85"/>
      <c r="B17" s="86" t="s">
        <v>101</v>
      </c>
      <c r="E17" s="78">
        <v>64.457885422994636</v>
      </c>
      <c r="F17" s="80">
        <v>122022</v>
      </c>
      <c r="G17" s="79">
        <v>122359</v>
      </c>
      <c r="H17" s="79">
        <v>122085</v>
      </c>
      <c r="I17" s="79">
        <v>122269</v>
      </c>
      <c r="J17" s="105">
        <v>122614</v>
      </c>
      <c r="K17" s="79">
        <v>-592</v>
      </c>
      <c r="L17" s="81">
        <v>-0.48281599164858824</v>
      </c>
    </row>
    <row r="18" spans="1:12" ht="15" customHeight="1" x14ac:dyDescent="0.2">
      <c r="A18" s="85"/>
      <c r="B18" s="84"/>
      <c r="C18" s="53" t="s">
        <v>98</v>
      </c>
      <c r="E18" s="78">
        <v>56.148891183557062</v>
      </c>
      <c r="F18" s="80">
        <v>68514</v>
      </c>
      <c r="G18" s="79">
        <v>68766</v>
      </c>
      <c r="H18" s="79">
        <v>68593</v>
      </c>
      <c r="I18" s="79">
        <v>68594</v>
      </c>
      <c r="J18" s="105">
        <v>68874</v>
      </c>
      <c r="K18" s="79">
        <v>-360</v>
      </c>
      <c r="L18" s="81">
        <v>-0.52269361442634377</v>
      </c>
    </row>
    <row r="19" spans="1:12" ht="15" customHeight="1" x14ac:dyDescent="0.2">
      <c r="A19" s="85"/>
      <c r="B19" s="84"/>
      <c r="C19" s="53" t="s">
        <v>99</v>
      </c>
      <c r="E19" s="78">
        <v>43.851108816442938</v>
      </c>
      <c r="F19" s="80">
        <v>53508</v>
      </c>
      <c r="G19" s="79">
        <v>53593</v>
      </c>
      <c r="H19" s="79">
        <v>53492</v>
      </c>
      <c r="I19" s="79">
        <v>53675</v>
      </c>
      <c r="J19" s="105">
        <v>53740</v>
      </c>
      <c r="K19" s="79">
        <v>-232</v>
      </c>
      <c r="L19" s="81">
        <v>-0.43170822478600668</v>
      </c>
    </row>
    <row r="20" spans="1:12" ht="15" customHeight="1" x14ac:dyDescent="0.2">
      <c r="A20" s="85"/>
      <c r="B20" s="86" t="s">
        <v>102</v>
      </c>
      <c r="E20" s="78">
        <v>22.41515015451256</v>
      </c>
      <c r="F20" s="80">
        <v>42433</v>
      </c>
      <c r="G20" s="79">
        <v>42528</v>
      </c>
      <c r="H20" s="79">
        <v>42491</v>
      </c>
      <c r="I20" s="79">
        <v>42375</v>
      </c>
      <c r="J20" s="105">
        <v>42500</v>
      </c>
      <c r="K20" s="79">
        <v>-67</v>
      </c>
      <c r="L20" s="81">
        <v>-0.15764705882352942</v>
      </c>
    </row>
    <row r="21" spans="1:12" ht="15" customHeight="1" x14ac:dyDescent="0.2">
      <c r="A21" s="85"/>
      <c r="B21" s="84"/>
      <c r="C21" s="53" t="s">
        <v>98</v>
      </c>
      <c r="E21" s="78">
        <v>53.180307779322696</v>
      </c>
      <c r="F21" s="80">
        <v>22566</v>
      </c>
      <c r="G21" s="79">
        <v>22713</v>
      </c>
      <c r="H21" s="79">
        <v>22720</v>
      </c>
      <c r="I21" s="79">
        <v>22714</v>
      </c>
      <c r="J21" s="105">
        <v>22780</v>
      </c>
      <c r="K21" s="79">
        <v>-214</v>
      </c>
      <c r="L21" s="81">
        <v>-0.93942054433713784</v>
      </c>
    </row>
    <row r="22" spans="1:12" ht="15" customHeight="1" x14ac:dyDescent="0.2">
      <c r="A22" s="85"/>
      <c r="B22" s="84"/>
      <c r="C22" s="53" t="s">
        <v>99</v>
      </c>
      <c r="E22" s="78">
        <v>46.819692220677304</v>
      </c>
      <c r="F22" s="80">
        <v>19867</v>
      </c>
      <c r="G22" s="79">
        <v>19815</v>
      </c>
      <c r="H22" s="79">
        <v>19771</v>
      </c>
      <c r="I22" s="79">
        <v>19661</v>
      </c>
      <c r="J22" s="105">
        <v>19720</v>
      </c>
      <c r="K22" s="79">
        <v>147</v>
      </c>
      <c r="L22" s="81">
        <v>0.74543610547667338</v>
      </c>
    </row>
    <row r="23" spans="1:12" ht="15" customHeight="1" x14ac:dyDescent="0.2">
      <c r="A23" s="85"/>
      <c r="B23" s="86" t="s">
        <v>103</v>
      </c>
      <c r="E23" s="78">
        <v>1.9893822138876416</v>
      </c>
      <c r="F23" s="80">
        <v>3766</v>
      </c>
      <c r="G23" s="79">
        <v>3588</v>
      </c>
      <c r="H23" s="79">
        <v>3498</v>
      </c>
      <c r="I23" s="79">
        <v>3365</v>
      </c>
      <c r="J23" s="105">
        <v>3231</v>
      </c>
      <c r="K23" s="79">
        <v>535</v>
      </c>
      <c r="L23" s="81">
        <v>16.55834107087589</v>
      </c>
    </row>
    <row r="24" spans="1:12" ht="15" customHeight="1" x14ac:dyDescent="0.2">
      <c r="A24" s="85"/>
      <c r="B24" s="84"/>
      <c r="C24" s="53" t="s">
        <v>98</v>
      </c>
      <c r="E24" s="78">
        <v>57.541157727031333</v>
      </c>
      <c r="F24" s="80">
        <v>2167</v>
      </c>
      <c r="G24" s="79">
        <v>2077</v>
      </c>
      <c r="H24" s="79">
        <v>2015</v>
      </c>
      <c r="I24" s="79">
        <v>1936</v>
      </c>
      <c r="J24" s="105">
        <v>1872</v>
      </c>
      <c r="K24" s="79">
        <v>295</v>
      </c>
      <c r="L24" s="81">
        <v>15.758547008547009</v>
      </c>
    </row>
    <row r="25" spans="1:12" ht="15" customHeight="1" x14ac:dyDescent="0.2">
      <c r="A25" s="85"/>
      <c r="B25" s="84"/>
      <c r="C25" s="53" t="s">
        <v>99</v>
      </c>
      <c r="E25" s="78">
        <v>42.458842272968667</v>
      </c>
      <c r="F25" s="80">
        <v>1599</v>
      </c>
      <c r="G25" s="79">
        <v>1511</v>
      </c>
      <c r="H25" s="79">
        <v>1483</v>
      </c>
      <c r="I25" s="79">
        <v>1429</v>
      </c>
      <c r="J25" s="105">
        <v>1359</v>
      </c>
      <c r="K25" s="79">
        <v>240</v>
      </c>
      <c r="L25" s="81">
        <v>17.660044150110377</v>
      </c>
    </row>
    <row r="26" spans="1:12" ht="15" customHeight="1" x14ac:dyDescent="0.2">
      <c r="A26" s="85"/>
      <c r="C26" s="86" t="s">
        <v>182</v>
      </c>
      <c r="D26" s="53" t="s">
        <v>183</v>
      </c>
      <c r="E26" s="78">
        <v>0.87372229999207629</v>
      </c>
      <c r="F26" s="80">
        <v>1654</v>
      </c>
      <c r="G26" s="79">
        <v>1574</v>
      </c>
      <c r="H26" s="79">
        <v>1549</v>
      </c>
      <c r="I26" s="79">
        <v>1526</v>
      </c>
      <c r="J26" s="105">
        <v>1285</v>
      </c>
      <c r="K26" s="79">
        <v>369</v>
      </c>
      <c r="L26" s="81">
        <v>28.715953307392997</v>
      </c>
    </row>
    <row r="27" spans="1:12" ht="15" customHeight="1" x14ac:dyDescent="0.2">
      <c r="A27" s="85"/>
      <c r="B27" s="84"/>
      <c r="D27" s="216" t="s">
        <v>98</v>
      </c>
      <c r="E27" s="78">
        <v>55.01813784764208</v>
      </c>
      <c r="F27" s="80">
        <v>910</v>
      </c>
      <c r="G27" s="79">
        <v>855</v>
      </c>
      <c r="H27" s="79">
        <v>822</v>
      </c>
      <c r="I27" s="79">
        <v>804</v>
      </c>
      <c r="J27" s="105">
        <v>674</v>
      </c>
      <c r="K27" s="79">
        <v>236</v>
      </c>
      <c r="L27" s="81">
        <v>35.014836795252222</v>
      </c>
    </row>
    <row r="28" spans="1:12" ht="15" customHeight="1" x14ac:dyDescent="0.2">
      <c r="A28" s="85"/>
      <c r="B28" s="84"/>
      <c r="D28" s="216" t="s">
        <v>99</v>
      </c>
      <c r="E28" s="78">
        <v>44.98186215235792</v>
      </c>
      <c r="F28" s="80">
        <v>744</v>
      </c>
      <c r="G28" s="79">
        <v>719</v>
      </c>
      <c r="H28" s="79">
        <v>727</v>
      </c>
      <c r="I28" s="79">
        <v>722</v>
      </c>
      <c r="J28" s="105">
        <v>611</v>
      </c>
      <c r="K28" s="79">
        <v>133</v>
      </c>
      <c r="L28" s="81">
        <v>21.76759410801964</v>
      </c>
    </row>
    <row r="29" spans="1:12" ht="24.95" customHeight="1" x14ac:dyDescent="0.2">
      <c r="A29" s="212" t="s">
        <v>184</v>
      </c>
      <c r="B29" s="213"/>
      <c r="C29" s="213"/>
      <c r="D29" s="214"/>
      <c r="E29" s="78">
        <v>83.536620797126332</v>
      </c>
      <c r="F29" s="80">
        <v>158139</v>
      </c>
      <c r="G29" s="79">
        <v>158764</v>
      </c>
      <c r="H29" s="79">
        <v>157589</v>
      </c>
      <c r="I29" s="79">
        <v>158575</v>
      </c>
      <c r="J29" s="105">
        <v>159770</v>
      </c>
      <c r="K29" s="79">
        <v>-1631</v>
      </c>
      <c r="L29" s="81">
        <v>-1.0208424610377418</v>
      </c>
    </row>
    <row r="30" spans="1:12" ht="15" customHeight="1" x14ac:dyDescent="0.2">
      <c r="A30" s="85"/>
      <c r="B30" s="84"/>
      <c r="C30" s="53" t="s">
        <v>98</v>
      </c>
      <c r="E30" s="78">
        <v>54.493199021114336</v>
      </c>
      <c r="F30" s="80">
        <v>86175</v>
      </c>
      <c r="G30" s="79">
        <v>86686</v>
      </c>
      <c r="H30" s="79">
        <v>85915</v>
      </c>
      <c r="I30" s="79">
        <v>86397</v>
      </c>
      <c r="J30" s="105">
        <v>87065</v>
      </c>
      <c r="K30" s="79">
        <v>-890</v>
      </c>
      <c r="L30" s="81">
        <v>-1.0222247745936943</v>
      </c>
    </row>
    <row r="31" spans="1:12" ht="15" customHeight="1" x14ac:dyDescent="0.2">
      <c r="A31" s="85"/>
      <c r="B31" s="84"/>
      <c r="C31" s="53" t="s">
        <v>99</v>
      </c>
      <c r="E31" s="78">
        <v>45.506800978885664</v>
      </c>
      <c r="F31" s="80">
        <v>71964</v>
      </c>
      <c r="G31" s="79">
        <v>72078</v>
      </c>
      <c r="H31" s="79">
        <v>71674</v>
      </c>
      <c r="I31" s="79">
        <v>72178</v>
      </c>
      <c r="J31" s="105">
        <v>72705</v>
      </c>
      <c r="K31" s="79">
        <v>-741</v>
      </c>
      <c r="L31" s="81">
        <v>-1.0191871260573551</v>
      </c>
    </row>
    <row r="32" spans="1:12" ht="15" customHeight="1" x14ac:dyDescent="0.2">
      <c r="A32" s="85"/>
      <c r="B32" s="84" t="s">
        <v>109</v>
      </c>
      <c r="E32" s="78">
        <v>16.463379202873668</v>
      </c>
      <c r="F32" s="80">
        <v>31166</v>
      </c>
      <c r="G32" s="79">
        <v>31141</v>
      </c>
      <c r="H32" s="79">
        <v>30772</v>
      </c>
      <c r="I32" s="79">
        <v>30383</v>
      </c>
      <c r="J32" s="105">
        <v>30267</v>
      </c>
      <c r="K32" s="79">
        <v>899</v>
      </c>
      <c r="L32" s="81">
        <v>2.9702316053787956</v>
      </c>
    </row>
    <row r="33" spans="1:12" ht="15" customHeight="1" x14ac:dyDescent="0.2">
      <c r="A33" s="85"/>
      <c r="B33" s="84"/>
      <c r="C33" s="53" t="s">
        <v>98</v>
      </c>
      <c r="E33" s="78">
        <v>61.384200731566452</v>
      </c>
      <c r="F33" s="80">
        <v>19131</v>
      </c>
      <c r="G33" s="79">
        <v>19235</v>
      </c>
      <c r="H33" s="79">
        <v>19042</v>
      </c>
      <c r="I33" s="79">
        <v>18813</v>
      </c>
      <c r="J33" s="105">
        <v>18837</v>
      </c>
      <c r="K33" s="79">
        <v>294</v>
      </c>
      <c r="L33" s="81">
        <v>1.5607580824972129</v>
      </c>
    </row>
    <row r="34" spans="1:12" ht="15" customHeight="1" x14ac:dyDescent="0.2">
      <c r="A34" s="85"/>
      <c r="B34" s="84"/>
      <c r="C34" s="53" t="s">
        <v>99</v>
      </c>
      <c r="E34" s="78">
        <v>38.615799268433548</v>
      </c>
      <c r="F34" s="80">
        <v>12035</v>
      </c>
      <c r="G34" s="79">
        <v>11906</v>
      </c>
      <c r="H34" s="79">
        <v>11730</v>
      </c>
      <c r="I34" s="79">
        <v>11570</v>
      </c>
      <c r="J34" s="105">
        <v>11430</v>
      </c>
      <c r="K34" s="79">
        <v>605</v>
      </c>
      <c r="L34" s="81">
        <v>5.2930883639545057</v>
      </c>
    </row>
    <row r="35" spans="1:12" ht="24.95" customHeight="1" x14ac:dyDescent="0.2">
      <c r="A35" s="212" t="s">
        <v>185</v>
      </c>
      <c r="B35" s="213"/>
      <c r="C35" s="213"/>
      <c r="D35" s="214"/>
      <c r="E35" s="78">
        <v>72.775151211008691</v>
      </c>
      <c r="F35" s="80">
        <v>137767</v>
      </c>
      <c r="G35" s="79">
        <v>138712</v>
      </c>
      <c r="H35" s="79">
        <v>137311</v>
      </c>
      <c r="I35" s="79">
        <v>138125</v>
      </c>
      <c r="J35" s="105">
        <v>139074</v>
      </c>
      <c r="K35" s="79">
        <v>-1307</v>
      </c>
      <c r="L35" s="81">
        <v>-0.93978745128492747</v>
      </c>
    </row>
    <row r="36" spans="1:12" ht="15" customHeight="1" x14ac:dyDescent="0.2">
      <c r="A36" s="85"/>
      <c r="B36" s="84"/>
      <c r="C36" s="53" t="s">
        <v>98</v>
      </c>
      <c r="E36" s="78">
        <v>70.119840019743478</v>
      </c>
      <c r="F36" s="80">
        <v>96602</v>
      </c>
      <c r="G36" s="79">
        <v>97303</v>
      </c>
      <c r="H36" s="79">
        <v>96393</v>
      </c>
      <c r="I36" s="79">
        <v>96834</v>
      </c>
      <c r="J36" s="105">
        <v>97510</v>
      </c>
      <c r="K36" s="79">
        <v>-908</v>
      </c>
      <c r="L36" s="81">
        <v>-0.93118654496974673</v>
      </c>
    </row>
    <row r="37" spans="1:12" ht="15" customHeight="1" x14ac:dyDescent="0.2">
      <c r="A37" s="85"/>
      <c r="B37" s="84"/>
      <c r="C37" s="53" t="s">
        <v>99</v>
      </c>
      <c r="E37" s="78">
        <v>29.880159980256519</v>
      </c>
      <c r="F37" s="80">
        <v>41165</v>
      </c>
      <c r="G37" s="79">
        <v>41409</v>
      </c>
      <c r="H37" s="79">
        <v>40918</v>
      </c>
      <c r="I37" s="79">
        <v>41291</v>
      </c>
      <c r="J37" s="105">
        <v>41564</v>
      </c>
      <c r="K37" s="79">
        <v>-399</v>
      </c>
      <c r="L37" s="81">
        <v>-0.95996535463381771</v>
      </c>
    </row>
    <row r="38" spans="1:12" ht="15" customHeight="1" x14ac:dyDescent="0.2">
      <c r="A38" s="85"/>
      <c r="B38" s="84" t="s">
        <v>176</v>
      </c>
      <c r="E38" s="78">
        <v>27.224848788991309</v>
      </c>
      <c r="F38" s="80">
        <v>51538</v>
      </c>
      <c r="G38" s="79">
        <v>51193</v>
      </c>
      <c r="H38" s="79">
        <v>51050</v>
      </c>
      <c r="I38" s="79">
        <v>50833</v>
      </c>
      <c r="J38" s="105">
        <v>50963</v>
      </c>
      <c r="K38" s="79">
        <v>575</v>
      </c>
      <c r="L38" s="81">
        <v>1.1282695288738889</v>
      </c>
    </row>
    <row r="39" spans="1:12" ht="15" customHeight="1" x14ac:dyDescent="0.2">
      <c r="A39" s="85"/>
      <c r="B39" s="84"/>
      <c r="C39" s="53" t="s">
        <v>98</v>
      </c>
      <c r="E39" s="78">
        <v>16.888509449338351</v>
      </c>
      <c r="F39" s="80">
        <v>8704</v>
      </c>
      <c r="G39" s="79">
        <v>8618</v>
      </c>
      <c r="H39" s="79">
        <v>8564</v>
      </c>
      <c r="I39" s="79">
        <v>8376</v>
      </c>
      <c r="J39" s="105">
        <v>8392</v>
      </c>
      <c r="K39" s="79">
        <v>312</v>
      </c>
      <c r="L39" s="81">
        <v>3.7178265014299332</v>
      </c>
    </row>
    <row r="40" spans="1:12" ht="15" customHeight="1" x14ac:dyDescent="0.2">
      <c r="A40" s="85"/>
      <c r="B40" s="84"/>
      <c r="C40" s="53" t="s">
        <v>99</v>
      </c>
      <c r="E40" s="78">
        <v>83.111490550661642</v>
      </c>
      <c r="F40" s="80">
        <v>42834</v>
      </c>
      <c r="G40" s="79">
        <v>42575</v>
      </c>
      <c r="H40" s="79">
        <v>42486</v>
      </c>
      <c r="I40" s="79">
        <v>42457</v>
      </c>
      <c r="J40" s="105">
        <v>42571</v>
      </c>
      <c r="K40" s="79">
        <v>263</v>
      </c>
      <c r="L40" s="81">
        <v>0.61779145427638538</v>
      </c>
    </row>
    <row r="41" spans="1:12" ht="24.75" customHeight="1" x14ac:dyDescent="0.2">
      <c r="A41" s="212" t="s">
        <v>552</v>
      </c>
      <c r="B41" s="213"/>
      <c r="C41" s="213"/>
      <c r="D41" s="214"/>
      <c r="E41" s="78">
        <v>5.0838593803650198</v>
      </c>
      <c r="F41" s="80">
        <v>9624</v>
      </c>
      <c r="G41" s="79">
        <v>9693</v>
      </c>
      <c r="H41" s="79">
        <v>8621</v>
      </c>
      <c r="I41" s="79">
        <v>8867</v>
      </c>
      <c r="J41" s="105">
        <v>9692</v>
      </c>
      <c r="K41" s="79">
        <v>-68</v>
      </c>
      <c r="L41" s="81">
        <v>-0.70160957490713993</v>
      </c>
    </row>
    <row r="42" spans="1:12" ht="15" customHeight="1" x14ac:dyDescent="0.2">
      <c r="A42" s="85"/>
      <c r="B42" s="84"/>
      <c r="C42" s="53" t="s">
        <v>98</v>
      </c>
      <c r="E42" s="78">
        <v>58.395677472984204</v>
      </c>
      <c r="F42" s="80">
        <v>5620</v>
      </c>
      <c r="G42" s="79">
        <v>5707</v>
      </c>
      <c r="H42" s="79">
        <v>4964</v>
      </c>
      <c r="I42" s="79">
        <v>5155</v>
      </c>
      <c r="J42" s="105">
        <v>5723</v>
      </c>
      <c r="K42" s="79">
        <v>-103</v>
      </c>
      <c r="L42" s="81">
        <v>-1.7997553730560896</v>
      </c>
    </row>
    <row r="43" spans="1:12" ht="15" customHeight="1" x14ac:dyDescent="0.2">
      <c r="A43" s="88"/>
      <c r="B43" s="89"/>
      <c r="C43" s="131" t="s">
        <v>99</v>
      </c>
      <c r="D43" s="131"/>
      <c r="E43" s="90">
        <v>41.604322527015796</v>
      </c>
      <c r="F43" s="108">
        <v>4004</v>
      </c>
      <c r="G43" s="109">
        <v>3986</v>
      </c>
      <c r="H43" s="109">
        <v>3657</v>
      </c>
      <c r="I43" s="109">
        <v>3712</v>
      </c>
      <c r="J43" s="110">
        <v>3969</v>
      </c>
      <c r="K43" s="109">
        <v>35</v>
      </c>
      <c r="L43" s="111">
        <v>0.88183421516754845</v>
      </c>
    </row>
    <row r="44" spans="1:12" ht="45.75" customHeight="1" x14ac:dyDescent="0.2">
      <c r="A44" s="212" t="s">
        <v>186</v>
      </c>
      <c r="B44" s="213"/>
      <c r="C44" s="213"/>
      <c r="D44" s="214"/>
      <c r="E44" s="78">
        <v>0.94133805234938328</v>
      </c>
      <c r="F44" s="80">
        <v>1782</v>
      </c>
      <c r="G44" s="79">
        <v>1796</v>
      </c>
      <c r="H44" s="79">
        <v>1744</v>
      </c>
      <c r="I44" s="79">
        <v>1762</v>
      </c>
      <c r="J44" s="105">
        <v>1782</v>
      </c>
      <c r="K44" s="79">
        <v>0</v>
      </c>
      <c r="L44" s="81">
        <v>0</v>
      </c>
    </row>
    <row r="45" spans="1:12" ht="15" customHeight="1" x14ac:dyDescent="0.2">
      <c r="A45" s="85"/>
      <c r="B45" s="84"/>
      <c r="C45" s="53" t="s">
        <v>98</v>
      </c>
      <c r="E45" s="78">
        <v>58.641975308641975</v>
      </c>
      <c r="F45" s="80">
        <v>1045</v>
      </c>
      <c r="G45" s="79">
        <v>1054</v>
      </c>
      <c r="H45" s="79">
        <v>1013</v>
      </c>
      <c r="I45" s="79">
        <v>1020</v>
      </c>
      <c r="J45" s="105">
        <v>1031</v>
      </c>
      <c r="K45" s="79">
        <v>14</v>
      </c>
      <c r="L45" s="81">
        <v>1.3579049466537343</v>
      </c>
    </row>
    <row r="46" spans="1:12" ht="15" customHeight="1" x14ac:dyDescent="0.2">
      <c r="A46" s="88"/>
      <c r="B46" s="89"/>
      <c r="C46" s="131" t="s">
        <v>99</v>
      </c>
      <c r="D46" s="131"/>
      <c r="E46" s="90">
        <v>41.358024691358025</v>
      </c>
      <c r="F46" s="108">
        <v>737</v>
      </c>
      <c r="G46" s="109">
        <v>742</v>
      </c>
      <c r="H46" s="109">
        <v>731</v>
      </c>
      <c r="I46" s="109">
        <v>742</v>
      </c>
      <c r="J46" s="110">
        <v>751</v>
      </c>
      <c r="K46" s="109">
        <v>-14</v>
      </c>
      <c r="L46" s="111">
        <v>-1.8641810918774966</v>
      </c>
    </row>
    <row r="47" spans="1:12" ht="39" customHeight="1" x14ac:dyDescent="0.2">
      <c r="A47" s="212" t="s">
        <v>553</v>
      </c>
      <c r="B47" s="127"/>
      <c r="C47" s="127"/>
      <c r="D47" s="217"/>
      <c r="E47" s="78">
        <v>0.85840310609862391</v>
      </c>
      <c r="F47" s="80">
        <v>1625</v>
      </c>
      <c r="G47" s="79">
        <v>1574</v>
      </c>
      <c r="H47" s="79">
        <v>1597</v>
      </c>
      <c r="I47" s="79">
        <v>1717</v>
      </c>
      <c r="J47" s="105">
        <v>1731</v>
      </c>
      <c r="K47" s="79">
        <v>-106</v>
      </c>
      <c r="L47" s="81">
        <v>-6.1236279607163491</v>
      </c>
    </row>
    <row r="48" spans="1:12" ht="15" customHeight="1" x14ac:dyDescent="0.2">
      <c r="A48" s="85"/>
      <c r="B48" s="84"/>
      <c r="C48" s="53" t="s">
        <v>98</v>
      </c>
      <c r="E48" s="78">
        <v>37.53846153846154</v>
      </c>
      <c r="F48" s="80">
        <v>610</v>
      </c>
      <c r="G48" s="79">
        <v>586</v>
      </c>
      <c r="H48" s="79">
        <v>613</v>
      </c>
      <c r="I48" s="79">
        <v>651</v>
      </c>
      <c r="J48" s="105">
        <v>663</v>
      </c>
      <c r="K48" s="79">
        <v>-53</v>
      </c>
      <c r="L48" s="81">
        <v>-7.9939668174962293</v>
      </c>
    </row>
    <row r="49" spans="1:12" ht="15" customHeight="1" x14ac:dyDescent="0.2">
      <c r="A49" s="88"/>
      <c r="B49" s="89"/>
      <c r="C49" s="131" t="s">
        <v>99</v>
      </c>
      <c r="D49" s="131"/>
      <c r="E49" s="90">
        <v>62.46153846153846</v>
      </c>
      <c r="F49" s="108">
        <v>1015</v>
      </c>
      <c r="G49" s="109">
        <v>988</v>
      </c>
      <c r="H49" s="109">
        <v>984</v>
      </c>
      <c r="I49" s="109">
        <v>1066</v>
      </c>
      <c r="J49" s="110">
        <v>1068</v>
      </c>
      <c r="K49" s="109">
        <v>-53</v>
      </c>
      <c r="L49" s="111">
        <v>-4.9625468164794011</v>
      </c>
    </row>
    <row r="50" spans="1:12" ht="24.95" customHeight="1" x14ac:dyDescent="0.2">
      <c r="A50" s="218" t="s">
        <v>187</v>
      </c>
      <c r="B50" s="219"/>
      <c r="C50" s="219"/>
      <c r="D50" s="220"/>
      <c r="E50" s="221">
        <v>13.792556984760044</v>
      </c>
      <c r="F50" s="222">
        <v>26110</v>
      </c>
      <c r="G50" s="223">
        <v>26108</v>
      </c>
      <c r="H50" s="223">
        <v>24783</v>
      </c>
      <c r="I50" s="223">
        <v>25278</v>
      </c>
      <c r="J50" s="224">
        <v>26200</v>
      </c>
      <c r="K50" s="222">
        <v>-90</v>
      </c>
      <c r="L50" s="225">
        <v>-0.34351145038167941</v>
      </c>
    </row>
    <row r="51" spans="1:12" ht="15" customHeight="1" x14ac:dyDescent="0.2">
      <c r="A51" s="85"/>
      <c r="B51" s="84"/>
      <c r="C51" s="53" t="s">
        <v>98</v>
      </c>
      <c r="E51" s="78">
        <v>55.499808502489465</v>
      </c>
      <c r="F51" s="80">
        <v>14491</v>
      </c>
      <c r="G51" s="79">
        <v>14681</v>
      </c>
      <c r="H51" s="79">
        <v>13805</v>
      </c>
      <c r="I51" s="79">
        <v>13939</v>
      </c>
      <c r="J51" s="105">
        <v>14463</v>
      </c>
      <c r="K51" s="79">
        <v>28</v>
      </c>
      <c r="L51" s="81">
        <v>0.19359745557629815</v>
      </c>
    </row>
    <row r="52" spans="1:12" ht="15" customHeight="1" x14ac:dyDescent="0.2">
      <c r="A52" s="85"/>
      <c r="B52" s="84"/>
      <c r="C52" s="53" t="s">
        <v>99</v>
      </c>
      <c r="E52" s="78">
        <v>44.500191497510535</v>
      </c>
      <c r="F52" s="80">
        <v>11619</v>
      </c>
      <c r="G52" s="79">
        <v>11427</v>
      </c>
      <c r="H52" s="79">
        <v>10978</v>
      </c>
      <c r="I52" s="79">
        <v>11339</v>
      </c>
      <c r="J52" s="105">
        <v>11737</v>
      </c>
      <c r="K52" s="79">
        <v>-118</v>
      </c>
      <c r="L52" s="81">
        <v>-1.0053676407940699</v>
      </c>
    </row>
    <row r="53" spans="1:12" ht="15" customHeight="1" x14ac:dyDescent="0.2">
      <c r="A53" s="85"/>
      <c r="B53" s="84"/>
      <c r="C53" s="53" t="s">
        <v>182</v>
      </c>
      <c r="D53" s="53" t="s">
        <v>188</v>
      </c>
      <c r="E53" s="78">
        <v>27.83224818077365</v>
      </c>
      <c r="F53" s="80">
        <v>7267</v>
      </c>
      <c r="G53" s="79">
        <v>7300</v>
      </c>
      <c r="H53" s="79">
        <v>5835</v>
      </c>
      <c r="I53" s="79">
        <v>6340</v>
      </c>
      <c r="J53" s="105">
        <v>7307</v>
      </c>
      <c r="K53" s="79">
        <v>-40</v>
      </c>
      <c r="L53" s="81">
        <v>-0.54742028192144521</v>
      </c>
    </row>
    <row r="54" spans="1:12" ht="15" customHeight="1" x14ac:dyDescent="0.2">
      <c r="A54" s="85"/>
      <c r="B54" s="84"/>
      <c r="D54" s="216" t="s">
        <v>189</v>
      </c>
      <c r="E54" s="78">
        <v>59.474336039631211</v>
      </c>
      <c r="F54" s="80">
        <v>4322</v>
      </c>
      <c r="G54" s="79">
        <v>4439</v>
      </c>
      <c r="H54" s="79">
        <v>3536</v>
      </c>
      <c r="I54" s="79">
        <v>3790</v>
      </c>
      <c r="J54" s="105">
        <v>4370</v>
      </c>
      <c r="K54" s="79">
        <v>-48</v>
      </c>
      <c r="L54" s="81">
        <v>-1.0983981693363845</v>
      </c>
    </row>
    <row r="55" spans="1:12" ht="15" customHeight="1" x14ac:dyDescent="0.2">
      <c r="A55" s="85"/>
      <c r="B55" s="84"/>
      <c r="D55" s="216" t="s">
        <v>190</v>
      </c>
      <c r="E55" s="78">
        <v>40.525663960368789</v>
      </c>
      <c r="F55" s="80">
        <v>2945</v>
      </c>
      <c r="G55" s="79">
        <v>2861</v>
      </c>
      <c r="H55" s="79">
        <v>2299</v>
      </c>
      <c r="I55" s="79">
        <v>2550</v>
      </c>
      <c r="J55" s="105">
        <v>2937</v>
      </c>
      <c r="K55" s="79">
        <v>8</v>
      </c>
      <c r="L55" s="81">
        <v>0.27238678924072185</v>
      </c>
    </row>
    <row r="56" spans="1:12" ht="15" customHeight="1" x14ac:dyDescent="0.2">
      <c r="A56" s="85"/>
      <c r="B56" s="84" t="s">
        <v>191</v>
      </c>
      <c r="E56" s="78">
        <v>62.045904756873831</v>
      </c>
      <c r="F56" s="80">
        <v>117456</v>
      </c>
      <c r="G56" s="79">
        <v>118211</v>
      </c>
      <c r="H56" s="79">
        <v>118448</v>
      </c>
      <c r="I56" s="79">
        <v>118807</v>
      </c>
      <c r="J56" s="105">
        <v>119062</v>
      </c>
      <c r="K56" s="79">
        <v>-1606</v>
      </c>
      <c r="L56" s="81">
        <v>-1.3488770556516774</v>
      </c>
    </row>
    <row r="57" spans="1:12" ht="15" customHeight="1" x14ac:dyDescent="0.2">
      <c r="A57" s="85"/>
      <c r="B57" s="84"/>
      <c r="C57" s="53" t="s">
        <v>98</v>
      </c>
      <c r="E57" s="78">
        <v>54.016823321073424</v>
      </c>
      <c r="F57" s="80">
        <v>63446</v>
      </c>
      <c r="G57" s="79">
        <v>63908</v>
      </c>
      <c r="H57" s="79">
        <v>64060</v>
      </c>
      <c r="I57" s="79">
        <v>64290</v>
      </c>
      <c r="J57" s="105">
        <v>64408</v>
      </c>
      <c r="K57" s="79">
        <v>-962</v>
      </c>
      <c r="L57" s="81">
        <v>-1.4936032790957645</v>
      </c>
    </row>
    <row r="58" spans="1:12" ht="15" customHeight="1" x14ac:dyDescent="0.2">
      <c r="A58" s="85"/>
      <c r="B58" s="84"/>
      <c r="C58" s="53" t="s">
        <v>99</v>
      </c>
      <c r="E58" s="78">
        <v>45.983176678926576</v>
      </c>
      <c r="F58" s="80">
        <v>54010</v>
      </c>
      <c r="G58" s="79">
        <v>54303</v>
      </c>
      <c r="H58" s="79">
        <v>54388</v>
      </c>
      <c r="I58" s="79">
        <v>54517</v>
      </c>
      <c r="J58" s="105">
        <v>54654</v>
      </c>
      <c r="K58" s="79">
        <v>-644</v>
      </c>
      <c r="L58" s="81">
        <v>-1.178321806272185</v>
      </c>
    </row>
    <row r="59" spans="1:12" ht="15" customHeight="1" x14ac:dyDescent="0.2">
      <c r="A59" s="85"/>
      <c r="B59" s="84"/>
      <c r="C59" s="53" t="s">
        <v>97</v>
      </c>
      <c r="D59" s="53" t="s">
        <v>192</v>
      </c>
      <c r="E59" s="78">
        <v>88.945647731916637</v>
      </c>
      <c r="F59" s="80">
        <v>104472</v>
      </c>
      <c r="G59" s="79">
        <v>105219</v>
      </c>
      <c r="H59" s="79">
        <v>105536</v>
      </c>
      <c r="I59" s="79">
        <v>105833</v>
      </c>
      <c r="J59" s="105">
        <v>106076</v>
      </c>
      <c r="K59" s="79">
        <v>-1604</v>
      </c>
      <c r="L59" s="81">
        <v>-1.5121233832346619</v>
      </c>
    </row>
    <row r="60" spans="1:12" ht="15" customHeight="1" x14ac:dyDescent="0.2">
      <c r="A60" s="85"/>
      <c r="B60" s="84"/>
      <c r="D60" s="216" t="s">
        <v>193</v>
      </c>
      <c r="E60" s="78">
        <v>51.182134926104602</v>
      </c>
      <c r="F60" s="80">
        <v>53471</v>
      </c>
      <c r="G60" s="79">
        <v>53899</v>
      </c>
      <c r="H60" s="79">
        <v>54112</v>
      </c>
      <c r="I60" s="79">
        <v>54289</v>
      </c>
      <c r="J60" s="105">
        <v>54369</v>
      </c>
      <c r="K60" s="79">
        <v>-898</v>
      </c>
      <c r="L60" s="81">
        <v>-1.651676506832938</v>
      </c>
    </row>
    <row r="61" spans="1:12" ht="15" customHeight="1" x14ac:dyDescent="0.2">
      <c r="A61" s="85"/>
      <c r="B61" s="84"/>
      <c r="D61" s="216" t="s">
        <v>194</v>
      </c>
      <c r="E61" s="78">
        <v>48.817865073895398</v>
      </c>
      <c r="F61" s="80">
        <v>51001</v>
      </c>
      <c r="G61" s="79">
        <v>51320</v>
      </c>
      <c r="H61" s="79">
        <v>51424</v>
      </c>
      <c r="I61" s="79">
        <v>51544</v>
      </c>
      <c r="J61" s="105">
        <v>51707</v>
      </c>
      <c r="K61" s="79">
        <v>-706</v>
      </c>
      <c r="L61" s="81">
        <v>-1.3653857311389173</v>
      </c>
    </row>
    <row r="62" spans="1:12" ht="15" customHeight="1" x14ac:dyDescent="0.2">
      <c r="A62" s="85"/>
      <c r="B62" s="84"/>
      <c r="D62" s="53" t="s">
        <v>195</v>
      </c>
      <c r="E62" s="78">
        <v>11.054352268083367</v>
      </c>
      <c r="F62" s="80">
        <v>12984</v>
      </c>
      <c r="G62" s="79">
        <v>12992</v>
      </c>
      <c r="H62" s="79">
        <v>12912</v>
      </c>
      <c r="I62" s="79">
        <v>12974</v>
      </c>
      <c r="J62" s="105">
        <v>12986</v>
      </c>
      <c r="K62" s="79">
        <v>-2</v>
      </c>
      <c r="L62" s="81">
        <v>-1.5401201293700909E-2</v>
      </c>
    </row>
    <row r="63" spans="1:12" ht="15" customHeight="1" x14ac:dyDescent="0.2">
      <c r="A63" s="85"/>
      <c r="B63" s="84"/>
      <c r="D63" s="216" t="s">
        <v>193</v>
      </c>
      <c r="E63" s="78">
        <v>76.825323475046204</v>
      </c>
      <c r="F63" s="80">
        <v>9975</v>
      </c>
      <c r="G63" s="79">
        <v>10009</v>
      </c>
      <c r="H63" s="79">
        <v>9948</v>
      </c>
      <c r="I63" s="79">
        <v>10001</v>
      </c>
      <c r="J63" s="105">
        <v>10039</v>
      </c>
      <c r="K63" s="79">
        <v>-64</v>
      </c>
      <c r="L63" s="81">
        <v>-0.63751369658332502</v>
      </c>
    </row>
    <row r="64" spans="1:12" ht="15" customHeight="1" x14ac:dyDescent="0.2">
      <c r="A64" s="85"/>
      <c r="B64" s="84"/>
      <c r="D64" s="216" t="s">
        <v>194</v>
      </c>
      <c r="E64" s="78">
        <v>23.174676524953789</v>
      </c>
      <c r="F64" s="80">
        <v>3009</v>
      </c>
      <c r="G64" s="79">
        <v>2983</v>
      </c>
      <c r="H64" s="79">
        <v>2964</v>
      </c>
      <c r="I64" s="79">
        <v>2973</v>
      </c>
      <c r="J64" s="105">
        <v>2947</v>
      </c>
      <c r="K64" s="79">
        <v>62</v>
      </c>
      <c r="L64" s="81">
        <v>2.1038344078724127</v>
      </c>
    </row>
    <row r="65" spans="1:12" ht="15" customHeight="1" x14ac:dyDescent="0.2">
      <c r="A65" s="85"/>
      <c r="B65" s="84" t="s">
        <v>196</v>
      </c>
      <c r="E65" s="78">
        <v>18.945616861678243</v>
      </c>
      <c r="F65" s="80">
        <v>35865</v>
      </c>
      <c r="G65" s="79">
        <v>35550</v>
      </c>
      <c r="H65" s="79">
        <v>35326</v>
      </c>
      <c r="I65" s="79">
        <v>35009</v>
      </c>
      <c r="J65" s="105">
        <v>34830</v>
      </c>
      <c r="K65" s="79">
        <v>1035</v>
      </c>
      <c r="L65" s="81">
        <v>2.9715762273901807</v>
      </c>
    </row>
    <row r="66" spans="1:12" ht="15" customHeight="1" x14ac:dyDescent="0.2">
      <c r="A66" s="85"/>
      <c r="B66" s="84"/>
      <c r="C66" s="53" t="s">
        <v>98</v>
      </c>
      <c r="E66" s="78">
        <v>60.309493935591803</v>
      </c>
      <c r="F66" s="80">
        <v>21630</v>
      </c>
      <c r="G66" s="79">
        <v>21470</v>
      </c>
      <c r="H66" s="79">
        <v>21381</v>
      </c>
      <c r="I66" s="79">
        <v>21245</v>
      </c>
      <c r="J66" s="105">
        <v>21223</v>
      </c>
      <c r="K66" s="79">
        <v>407</v>
      </c>
      <c r="L66" s="81">
        <v>1.9177307637939971</v>
      </c>
    </row>
    <row r="67" spans="1:12" ht="15" customHeight="1" x14ac:dyDescent="0.2">
      <c r="A67" s="85"/>
      <c r="B67" s="84"/>
      <c r="C67" s="53" t="s">
        <v>99</v>
      </c>
      <c r="E67" s="78">
        <v>39.690506064408197</v>
      </c>
      <c r="F67" s="80">
        <v>14235</v>
      </c>
      <c r="G67" s="79">
        <v>14080</v>
      </c>
      <c r="H67" s="79">
        <v>13945</v>
      </c>
      <c r="I67" s="79">
        <v>13764</v>
      </c>
      <c r="J67" s="105">
        <v>13607</v>
      </c>
      <c r="K67" s="79">
        <v>628</v>
      </c>
      <c r="L67" s="81">
        <v>4.6152715514073641</v>
      </c>
    </row>
    <row r="68" spans="1:12" ht="15" customHeight="1" x14ac:dyDescent="0.2">
      <c r="A68" s="85"/>
      <c r="B68" s="84"/>
      <c r="C68" s="53" t="s">
        <v>97</v>
      </c>
      <c r="D68" s="53" t="s">
        <v>197</v>
      </c>
      <c r="E68" s="78">
        <v>29.477206189878711</v>
      </c>
      <c r="F68" s="80">
        <v>10572</v>
      </c>
      <c r="G68" s="79">
        <v>10445</v>
      </c>
      <c r="H68" s="79">
        <v>10386</v>
      </c>
      <c r="I68" s="79">
        <v>10206</v>
      </c>
      <c r="J68" s="105">
        <v>10121</v>
      </c>
      <c r="K68" s="79">
        <v>451</v>
      </c>
      <c r="L68" s="81">
        <v>4.4560814148799528</v>
      </c>
    </row>
    <row r="69" spans="1:12" ht="15" customHeight="1" x14ac:dyDescent="0.2">
      <c r="A69" s="85"/>
      <c r="B69" s="84"/>
      <c r="D69" s="216" t="s">
        <v>193</v>
      </c>
      <c r="E69" s="78">
        <v>53.433598183881955</v>
      </c>
      <c r="F69" s="80">
        <v>5649</v>
      </c>
      <c r="G69" s="79">
        <v>5609</v>
      </c>
      <c r="H69" s="79">
        <v>5604</v>
      </c>
      <c r="I69" s="79">
        <v>5519</v>
      </c>
      <c r="J69" s="105">
        <v>5495</v>
      </c>
      <c r="K69" s="79">
        <v>154</v>
      </c>
      <c r="L69" s="81">
        <v>2.8025477707006368</v>
      </c>
    </row>
    <row r="70" spans="1:12" ht="15" customHeight="1" x14ac:dyDescent="0.2">
      <c r="A70" s="85"/>
      <c r="B70" s="84"/>
      <c r="D70" s="216" t="s">
        <v>194</v>
      </c>
      <c r="E70" s="78">
        <v>46.566401816118045</v>
      </c>
      <c r="F70" s="80">
        <v>4923</v>
      </c>
      <c r="G70" s="79">
        <v>4836</v>
      </c>
      <c r="H70" s="79">
        <v>4782</v>
      </c>
      <c r="I70" s="79">
        <v>4687</v>
      </c>
      <c r="J70" s="105">
        <v>4626</v>
      </c>
      <c r="K70" s="79">
        <v>297</v>
      </c>
      <c r="L70" s="81">
        <v>6.4202334630350197</v>
      </c>
    </row>
    <row r="71" spans="1:12" ht="15" customHeight="1" x14ac:dyDescent="0.2">
      <c r="A71" s="85"/>
      <c r="B71" s="84"/>
      <c r="D71" s="53" t="s">
        <v>198</v>
      </c>
      <c r="E71" s="78">
        <v>62.339328035689391</v>
      </c>
      <c r="F71" s="80">
        <v>22358</v>
      </c>
      <c r="G71" s="79">
        <v>22194</v>
      </c>
      <c r="H71" s="79">
        <v>22115</v>
      </c>
      <c r="I71" s="79">
        <v>22022</v>
      </c>
      <c r="J71" s="105">
        <v>21960</v>
      </c>
      <c r="K71" s="79">
        <v>398</v>
      </c>
      <c r="L71" s="81">
        <v>1.8123861566484518</v>
      </c>
    </row>
    <row r="72" spans="1:12" ht="15" customHeight="1" x14ac:dyDescent="0.2">
      <c r="A72" s="85"/>
      <c r="B72" s="84"/>
      <c r="D72" s="216" t="s">
        <v>193</v>
      </c>
      <c r="E72" s="78">
        <v>62.626352983272206</v>
      </c>
      <c r="F72" s="80">
        <v>14002</v>
      </c>
      <c r="G72" s="79">
        <v>13900</v>
      </c>
      <c r="H72" s="79">
        <v>13877</v>
      </c>
      <c r="I72" s="79">
        <v>13867</v>
      </c>
      <c r="J72" s="105">
        <v>13880</v>
      </c>
      <c r="K72" s="79">
        <v>122</v>
      </c>
      <c r="L72" s="81">
        <v>0.87896253602305474</v>
      </c>
    </row>
    <row r="73" spans="1:12" ht="15" customHeight="1" x14ac:dyDescent="0.2">
      <c r="A73" s="85"/>
      <c r="B73" s="84"/>
      <c r="D73" s="216" t="s">
        <v>194</v>
      </c>
      <c r="E73" s="78">
        <v>37.373647016727794</v>
      </c>
      <c r="F73" s="80">
        <v>8356</v>
      </c>
      <c r="G73" s="79">
        <v>8294</v>
      </c>
      <c r="H73" s="79">
        <v>8238</v>
      </c>
      <c r="I73" s="79">
        <v>8155</v>
      </c>
      <c r="J73" s="105">
        <v>8080</v>
      </c>
      <c r="K73" s="79">
        <v>276</v>
      </c>
      <c r="L73" s="81">
        <v>3.4158415841584158</v>
      </c>
    </row>
    <row r="74" spans="1:12" ht="15" customHeight="1" x14ac:dyDescent="0.2">
      <c r="A74" s="85"/>
      <c r="B74" s="84"/>
      <c r="D74" s="53" t="s">
        <v>199</v>
      </c>
      <c r="E74" s="78">
        <v>8.1834657744318982</v>
      </c>
      <c r="F74" s="80">
        <v>2935</v>
      </c>
      <c r="G74" s="79">
        <v>2911</v>
      </c>
      <c r="H74" s="79">
        <v>2825</v>
      </c>
      <c r="I74" s="79">
        <v>2781</v>
      </c>
      <c r="J74" s="105">
        <v>2749</v>
      </c>
      <c r="K74" s="79">
        <v>186</v>
      </c>
      <c r="L74" s="81">
        <v>6.7660967624590764</v>
      </c>
    </row>
    <row r="75" spans="1:12" ht="15" customHeight="1" x14ac:dyDescent="0.2">
      <c r="A75" s="85"/>
      <c r="B75" s="84"/>
      <c r="D75" s="216" t="s">
        <v>193</v>
      </c>
      <c r="E75" s="78">
        <v>67.427597955706986</v>
      </c>
      <c r="F75" s="80">
        <v>1979</v>
      </c>
      <c r="G75" s="79">
        <v>1961</v>
      </c>
      <c r="H75" s="79">
        <v>1900</v>
      </c>
      <c r="I75" s="79">
        <v>1859</v>
      </c>
      <c r="J75" s="105">
        <v>1848</v>
      </c>
      <c r="K75" s="79">
        <v>131</v>
      </c>
      <c r="L75" s="81">
        <v>7.0887445887445883</v>
      </c>
    </row>
    <row r="76" spans="1:12" ht="15" customHeight="1" x14ac:dyDescent="0.2">
      <c r="A76" s="85"/>
      <c r="B76" s="84"/>
      <c r="D76" s="216" t="s">
        <v>194</v>
      </c>
      <c r="E76" s="78">
        <v>32.572402044293014</v>
      </c>
      <c r="F76" s="80">
        <v>956</v>
      </c>
      <c r="G76" s="79">
        <v>950</v>
      </c>
      <c r="H76" s="79">
        <v>925</v>
      </c>
      <c r="I76" s="79">
        <v>922</v>
      </c>
      <c r="J76" s="105">
        <v>901</v>
      </c>
      <c r="K76" s="79">
        <v>55</v>
      </c>
      <c r="L76" s="81">
        <v>6.1043285238623755</v>
      </c>
    </row>
    <row r="77" spans="1:12" ht="15" customHeight="1" x14ac:dyDescent="0.2">
      <c r="A77" s="85"/>
      <c r="B77" s="84" t="s">
        <v>200</v>
      </c>
      <c r="E77" s="78">
        <v>5.215921396687885</v>
      </c>
      <c r="F77" s="80">
        <v>9874</v>
      </c>
      <c r="G77" s="79">
        <v>10036</v>
      </c>
      <c r="H77" s="79">
        <v>9804</v>
      </c>
      <c r="I77" s="79">
        <v>9864</v>
      </c>
      <c r="J77" s="105">
        <v>9945</v>
      </c>
      <c r="K77" s="79">
        <v>-71</v>
      </c>
      <c r="L77" s="81">
        <v>-0.71392659627953747</v>
      </c>
    </row>
    <row r="78" spans="1:12" ht="15" customHeight="1" x14ac:dyDescent="0.2">
      <c r="A78" s="85"/>
      <c r="B78" s="84"/>
      <c r="C78" s="53" t="s">
        <v>98</v>
      </c>
      <c r="E78" s="78">
        <v>58.122341502937005</v>
      </c>
      <c r="F78" s="80">
        <v>5739</v>
      </c>
      <c r="G78" s="79">
        <v>5862</v>
      </c>
      <c r="H78" s="79">
        <v>5711</v>
      </c>
      <c r="I78" s="79">
        <v>5736</v>
      </c>
      <c r="J78" s="105">
        <v>5808</v>
      </c>
      <c r="K78" s="79">
        <v>-69</v>
      </c>
      <c r="L78" s="81">
        <v>-1.1880165289256199</v>
      </c>
    </row>
    <row r="79" spans="1:12" ht="15" customHeight="1" x14ac:dyDescent="0.2">
      <c r="A79" s="88"/>
      <c r="B79" s="89"/>
      <c r="C79" s="131" t="s">
        <v>99</v>
      </c>
      <c r="D79" s="131"/>
      <c r="E79" s="90">
        <v>41.877658497062995</v>
      </c>
      <c r="F79" s="108">
        <v>4135</v>
      </c>
      <c r="G79" s="109">
        <v>4174</v>
      </c>
      <c r="H79" s="109">
        <v>4093</v>
      </c>
      <c r="I79" s="109">
        <v>4128</v>
      </c>
      <c r="J79" s="110">
        <v>4137</v>
      </c>
      <c r="K79" s="109">
        <v>-2</v>
      </c>
      <c r="L79" s="111">
        <v>-4.8344210780759005E-2</v>
      </c>
    </row>
    <row r="80" spans="1:12" s="113" customFormat="1" ht="11.25" customHeight="1" x14ac:dyDescent="0.15">
      <c r="L80" s="114" t="s">
        <v>35</v>
      </c>
    </row>
    <row r="81" spans="1:12" s="86" customFormat="1" ht="12.75" customHeight="1" x14ac:dyDescent="0.2">
      <c r="A81" s="113" t="s">
        <v>201</v>
      </c>
    </row>
    <row r="82" spans="1:12" s="86" customFormat="1" ht="12.75" customHeight="1" x14ac:dyDescent="0.2">
      <c r="A82" s="113" t="s">
        <v>202</v>
      </c>
      <c r="B82" s="226"/>
      <c r="C82" s="226"/>
      <c r="D82" s="226"/>
      <c r="E82" s="226"/>
      <c r="F82" s="226"/>
      <c r="G82" s="226"/>
      <c r="H82" s="226"/>
      <c r="I82" s="226"/>
      <c r="J82" s="226"/>
      <c r="K82" s="226"/>
      <c r="L82" s="226"/>
    </row>
    <row r="83" spans="1:12" s="86" customFormat="1" ht="12.75" customHeight="1" x14ac:dyDescent="0.2">
      <c r="A83" s="113" t="s">
        <v>203</v>
      </c>
    </row>
    <row r="84" spans="1:12" s="86" customFormat="1" ht="12.75" customHeight="1" x14ac:dyDescent="0.2">
      <c r="A84" s="113" t="s">
        <v>204</v>
      </c>
    </row>
    <row r="85" spans="1:12" s="86" customFormat="1" ht="21" customHeight="1" x14ac:dyDescent="0.2">
      <c r="A85" s="116" t="s">
        <v>115</v>
      </c>
      <c r="B85" s="116"/>
      <c r="C85" s="116"/>
      <c r="D85" s="116"/>
      <c r="E85" s="116"/>
      <c r="F85" s="116"/>
      <c r="G85" s="116"/>
      <c r="H85" s="116"/>
      <c r="I85" s="116"/>
      <c r="J85" s="116"/>
      <c r="K85" s="116"/>
      <c r="L85" s="116"/>
    </row>
    <row r="86" spans="1:12" s="113" customFormat="1" ht="12.75" customHeight="1" x14ac:dyDescent="0.15">
      <c r="A86" s="116" t="s">
        <v>205</v>
      </c>
      <c r="B86" s="116"/>
      <c r="C86" s="116"/>
      <c r="D86" s="116"/>
      <c r="E86" s="116"/>
      <c r="F86" s="116"/>
      <c r="G86" s="116"/>
      <c r="H86" s="116"/>
      <c r="I86" s="116"/>
      <c r="J86" s="116"/>
      <c r="K86" s="116"/>
      <c r="L86" s="116"/>
    </row>
    <row r="87" spans="1:12" s="86" customFormat="1" ht="12.75" customHeight="1" x14ac:dyDescent="0.2"/>
    <row r="88" spans="1:12" s="86" customFormat="1" ht="12.75" customHeight="1" x14ac:dyDescent="0.2"/>
    <row r="89" spans="1:12" ht="12.75" customHeight="1" x14ac:dyDescent="0.2">
      <c r="E89" s="53"/>
      <c r="F89" s="53"/>
      <c r="G89" s="53"/>
      <c r="H89" s="53"/>
      <c r="I89" s="53"/>
      <c r="J89" s="53"/>
      <c r="K89" s="227"/>
      <c r="L89" s="53"/>
    </row>
    <row r="90" spans="1:12" ht="12.75" customHeight="1" x14ac:dyDescent="0.2">
      <c r="E90" s="53"/>
      <c r="F90" s="53"/>
      <c r="G90" s="53"/>
      <c r="H90" s="53"/>
      <c r="I90" s="53"/>
      <c r="J90" s="53"/>
      <c r="K90" s="227"/>
      <c r="L90" s="53"/>
    </row>
    <row r="91" spans="1:12" ht="15.95" customHeight="1" x14ac:dyDescent="0.2">
      <c r="E91" s="53"/>
      <c r="F91" s="53"/>
      <c r="G91" s="53"/>
      <c r="H91" s="53"/>
      <c r="I91" s="53"/>
      <c r="J91" s="53"/>
      <c r="K91" s="227"/>
      <c r="L91" s="53"/>
    </row>
    <row r="92" spans="1:12" ht="15.95" customHeight="1" x14ac:dyDescent="0.2">
      <c r="E92" s="53"/>
      <c r="F92" s="53"/>
      <c r="G92" s="53"/>
      <c r="H92" s="53"/>
      <c r="I92" s="53"/>
      <c r="J92" s="53"/>
      <c r="K92" s="227"/>
      <c r="L92" s="53"/>
    </row>
    <row r="93" spans="1:12" ht="15.95" customHeight="1" x14ac:dyDescent="0.2">
      <c r="E93" s="53"/>
      <c r="F93" s="53"/>
      <c r="G93" s="53"/>
      <c r="H93" s="53"/>
      <c r="I93" s="53"/>
      <c r="J93" s="53"/>
      <c r="K93" s="227"/>
      <c r="L93" s="53"/>
    </row>
    <row r="94" spans="1:12" ht="15.95" customHeight="1" x14ac:dyDescent="0.2">
      <c r="E94" s="53"/>
      <c r="F94" s="53"/>
      <c r="G94" s="53"/>
      <c r="H94" s="53"/>
      <c r="I94" s="53"/>
      <c r="J94" s="53"/>
      <c r="K94" s="227"/>
      <c r="L94" s="53"/>
    </row>
    <row r="95" spans="1:12" ht="15.95" customHeight="1" x14ac:dyDescent="0.2">
      <c r="E95" s="53"/>
      <c r="F95" s="53"/>
      <c r="G95" s="53"/>
      <c r="H95" s="53"/>
      <c r="I95" s="53"/>
      <c r="J95" s="53"/>
      <c r="K95" s="227"/>
      <c r="L95" s="53"/>
    </row>
    <row r="96" spans="1:12" ht="15.95" customHeight="1" x14ac:dyDescent="0.2">
      <c r="E96" s="53"/>
      <c r="F96" s="53"/>
      <c r="G96" s="53"/>
      <c r="H96" s="53"/>
      <c r="I96" s="53"/>
      <c r="J96" s="53"/>
      <c r="K96" s="227"/>
      <c r="L96" s="53"/>
    </row>
    <row r="97" spans="11:11" s="53" customFormat="1" ht="15.95" customHeight="1" x14ac:dyDescent="0.2">
      <c r="K97" s="227"/>
    </row>
    <row r="98" spans="11:11" s="53" customFormat="1" ht="15.95" customHeight="1" x14ac:dyDescent="0.2">
      <c r="K98" s="227"/>
    </row>
    <row r="99" spans="11:11" s="53" customFormat="1" ht="15.95" customHeight="1" x14ac:dyDescent="0.2">
      <c r="K99" s="227"/>
    </row>
    <row r="100" spans="11:11" s="53" customFormat="1" ht="15.95" customHeight="1" x14ac:dyDescent="0.2">
      <c r="K100" s="227"/>
    </row>
    <row r="101" spans="11:11" s="53" customFormat="1" ht="15.95" customHeight="1" x14ac:dyDescent="0.2">
      <c r="K101" s="227"/>
    </row>
    <row r="102" spans="11:11" s="53" customFormat="1" ht="15.95" customHeight="1" x14ac:dyDescent="0.2">
      <c r="K102" s="227"/>
    </row>
    <row r="103" spans="11:11" s="53" customFormat="1" ht="15.95" customHeight="1" x14ac:dyDescent="0.2">
      <c r="K103" s="227"/>
    </row>
    <row r="104" spans="11:11" s="53" customFormat="1" ht="15.95" customHeight="1" x14ac:dyDescent="0.2">
      <c r="K104" s="227"/>
    </row>
    <row r="105" spans="11:11" s="53" customFormat="1" ht="15.95" customHeight="1" x14ac:dyDescent="0.2">
      <c r="K105" s="227"/>
    </row>
    <row r="106" spans="11:11" s="53" customFormat="1" ht="15.95" customHeight="1" x14ac:dyDescent="0.2">
      <c r="K106" s="227"/>
    </row>
    <row r="107" spans="11:11" s="53" customFormat="1" ht="15.95" customHeight="1" x14ac:dyDescent="0.2">
      <c r="K107" s="227"/>
    </row>
    <row r="108" spans="11:11" s="53" customFormat="1" ht="15.95" customHeight="1" x14ac:dyDescent="0.2">
      <c r="K108" s="227"/>
    </row>
    <row r="109" spans="11:11" s="53" customFormat="1" ht="15.95" customHeight="1" x14ac:dyDescent="0.2">
      <c r="K109" s="227"/>
    </row>
    <row r="110" spans="11:11" s="53" customFormat="1" ht="15.95" customHeight="1" x14ac:dyDescent="0.2">
      <c r="K110" s="227"/>
    </row>
    <row r="111" spans="11:11" s="53" customFormat="1" ht="15.95" customHeight="1" x14ac:dyDescent="0.2">
      <c r="K111" s="227"/>
    </row>
    <row r="112" spans="11:11" s="53" customFormat="1" ht="15.95" customHeight="1" x14ac:dyDescent="0.2">
      <c r="K112" s="227"/>
    </row>
    <row r="113" spans="11:11" s="53" customFormat="1" ht="15.95" customHeight="1" x14ac:dyDescent="0.2">
      <c r="K113" s="227"/>
    </row>
    <row r="114" spans="11:11" s="53" customFormat="1" ht="15.95" customHeight="1" x14ac:dyDescent="0.2">
      <c r="K114" s="227"/>
    </row>
    <row r="115" spans="11:11" s="53" customFormat="1" ht="15.95" customHeight="1" x14ac:dyDescent="0.2">
      <c r="K115" s="227"/>
    </row>
    <row r="116" spans="11:11" s="53" customFormat="1" ht="15.95" customHeight="1" x14ac:dyDescent="0.2">
      <c r="K116" s="227"/>
    </row>
    <row r="117" spans="11:11" s="53" customFormat="1" ht="15.95" customHeight="1" x14ac:dyDescent="0.2">
      <c r="K117" s="227"/>
    </row>
    <row r="118" spans="11:11" s="53" customFormat="1" ht="15.95" customHeight="1" x14ac:dyDescent="0.2">
      <c r="K118" s="227"/>
    </row>
    <row r="119" spans="11:11" s="53" customFormat="1" ht="15.95" customHeight="1" x14ac:dyDescent="0.2">
      <c r="K119" s="227"/>
    </row>
    <row r="120" spans="11:11" s="53" customFormat="1" ht="15.95" customHeight="1" x14ac:dyDescent="0.2">
      <c r="K120" s="227"/>
    </row>
    <row r="121" spans="11:11" s="53" customFormat="1" ht="15.95" customHeight="1" x14ac:dyDescent="0.2">
      <c r="K121" s="227"/>
    </row>
    <row r="122" spans="11:11" s="53" customFormat="1" ht="15.95" customHeight="1" x14ac:dyDescent="0.2">
      <c r="K122" s="227"/>
    </row>
    <row r="123" spans="11:11" s="53" customFormat="1" ht="15.95" customHeight="1" x14ac:dyDescent="0.2">
      <c r="K123" s="227"/>
    </row>
    <row r="124" spans="11:11" s="53" customFormat="1" ht="15.95" customHeight="1" x14ac:dyDescent="0.2">
      <c r="K124" s="227"/>
    </row>
    <row r="125" spans="11:11" s="53" customFormat="1" ht="15.95" customHeight="1" x14ac:dyDescent="0.2">
      <c r="K125" s="227"/>
    </row>
    <row r="126" spans="11:11" s="53" customFormat="1" ht="15.95" customHeight="1" x14ac:dyDescent="0.2">
      <c r="K126" s="227"/>
    </row>
    <row r="127" spans="11:11" s="53" customFormat="1" ht="15.95" customHeight="1" x14ac:dyDescent="0.2">
      <c r="K127" s="227"/>
    </row>
    <row r="128" spans="11:11" s="53" customFormat="1" ht="15.95" customHeight="1" x14ac:dyDescent="0.2">
      <c r="K128" s="227"/>
    </row>
    <row r="129" spans="11:11" s="53" customFormat="1" ht="15.95" customHeight="1" x14ac:dyDescent="0.2">
      <c r="K129" s="227"/>
    </row>
    <row r="130" spans="11:11" s="53" customFormat="1" ht="15.95" customHeight="1" x14ac:dyDescent="0.2">
      <c r="K130" s="227"/>
    </row>
    <row r="131" spans="11:11" s="53" customFormat="1" ht="15.95" customHeight="1" x14ac:dyDescent="0.2">
      <c r="K131" s="227"/>
    </row>
    <row r="132" spans="11:11" s="53" customFormat="1" ht="15.95" customHeight="1" x14ac:dyDescent="0.2">
      <c r="K132" s="227"/>
    </row>
    <row r="133" spans="11:11" s="53" customFormat="1" ht="15.95" customHeight="1" x14ac:dyDescent="0.2">
      <c r="K133" s="227"/>
    </row>
    <row r="134" spans="11:11" s="53" customFormat="1" ht="15.95" customHeight="1" x14ac:dyDescent="0.2">
      <c r="K134" s="227"/>
    </row>
    <row r="135" spans="11:11" s="53" customFormat="1" ht="15.95" customHeight="1" x14ac:dyDescent="0.2">
      <c r="K135" s="227"/>
    </row>
    <row r="136" spans="11:11" s="53" customFormat="1" ht="15.95" customHeight="1" x14ac:dyDescent="0.2">
      <c r="K136" s="227"/>
    </row>
    <row r="137" spans="11:11" s="53" customFormat="1" ht="15.95" customHeight="1" x14ac:dyDescent="0.2">
      <c r="K137" s="227"/>
    </row>
    <row r="138" spans="11:11" s="53" customFormat="1" ht="15.95" customHeight="1" x14ac:dyDescent="0.2">
      <c r="K138" s="227"/>
    </row>
    <row r="139" spans="11:11" s="53" customFormat="1" ht="15.95" customHeight="1" x14ac:dyDescent="0.2">
      <c r="K139" s="227"/>
    </row>
    <row r="140" spans="11:11" s="53" customFormat="1" ht="15.95" customHeight="1" x14ac:dyDescent="0.2">
      <c r="K140" s="227"/>
    </row>
    <row r="141" spans="11:11" s="53" customFormat="1" ht="15.95" customHeight="1" x14ac:dyDescent="0.2">
      <c r="K141" s="227"/>
    </row>
    <row r="142" spans="11:11" s="53" customFormat="1" ht="15.95" customHeight="1" x14ac:dyDescent="0.2">
      <c r="K142" s="227"/>
    </row>
    <row r="143" spans="11:11" s="53" customFormat="1" ht="15.95" customHeight="1" x14ac:dyDescent="0.2">
      <c r="K143" s="227"/>
    </row>
    <row r="144" spans="11:11" s="53" customFormat="1" ht="15.95" customHeight="1" x14ac:dyDescent="0.2">
      <c r="K144" s="227"/>
    </row>
    <row r="145" spans="11:11" s="53" customFormat="1" ht="15.95" customHeight="1" x14ac:dyDescent="0.2">
      <c r="K145" s="227"/>
    </row>
    <row r="146" spans="11:11" s="53" customFormat="1" ht="15.95" customHeight="1" x14ac:dyDescent="0.2">
      <c r="K146" s="227"/>
    </row>
    <row r="147" spans="11:11" s="53" customFormat="1" ht="15.95" customHeight="1" x14ac:dyDescent="0.2">
      <c r="K147" s="227"/>
    </row>
    <row r="148" spans="11:11" s="53" customFormat="1" ht="15.95" customHeight="1" x14ac:dyDescent="0.2">
      <c r="K148" s="227"/>
    </row>
    <row r="149" spans="11:11" s="53" customFormat="1" ht="15.95" customHeight="1" x14ac:dyDescent="0.2">
      <c r="K149" s="227"/>
    </row>
    <row r="150" spans="11:11" s="53" customFormat="1" ht="15.95" customHeight="1" x14ac:dyDescent="0.2">
      <c r="K150" s="227"/>
    </row>
    <row r="151" spans="11:11" s="53" customFormat="1" ht="15.95" customHeight="1" x14ac:dyDescent="0.2">
      <c r="K151" s="227"/>
    </row>
    <row r="152" spans="11:11" s="53" customFormat="1" ht="15.95" customHeight="1" x14ac:dyDescent="0.2">
      <c r="K152" s="227"/>
    </row>
    <row r="153" spans="11:11" s="53" customFormat="1" ht="15.95" customHeight="1" x14ac:dyDescent="0.2">
      <c r="K153" s="227"/>
    </row>
    <row r="154" spans="11:11" s="53" customFormat="1" ht="15.95" customHeight="1" x14ac:dyDescent="0.2">
      <c r="K154" s="227"/>
    </row>
    <row r="155" spans="11:11" s="53" customFormat="1" ht="15.95" customHeight="1" x14ac:dyDescent="0.2">
      <c r="K155" s="227"/>
    </row>
    <row r="156" spans="11:11" s="53" customFormat="1" ht="15.95" customHeight="1" x14ac:dyDescent="0.2">
      <c r="K156" s="227"/>
    </row>
    <row r="157" spans="11:11" s="53" customFormat="1" ht="15.95" customHeight="1" x14ac:dyDescent="0.2">
      <c r="K157" s="227"/>
    </row>
    <row r="158" spans="11:11" s="53" customFormat="1" ht="15.95" customHeight="1" x14ac:dyDescent="0.2">
      <c r="K158" s="227"/>
    </row>
    <row r="159" spans="11:11" s="53" customFormat="1" ht="15.95" customHeight="1" x14ac:dyDescent="0.2">
      <c r="K159" s="227"/>
    </row>
    <row r="160" spans="11:11" s="53" customFormat="1" ht="15.95" customHeight="1" x14ac:dyDescent="0.2">
      <c r="K160" s="227"/>
    </row>
    <row r="161" spans="11:11" s="53" customFormat="1" ht="15.95" customHeight="1" x14ac:dyDescent="0.2">
      <c r="K161" s="227"/>
    </row>
    <row r="162" spans="11:11" s="53" customFormat="1" ht="15.95" customHeight="1" x14ac:dyDescent="0.2">
      <c r="K162" s="227"/>
    </row>
    <row r="163" spans="11:11" s="53" customFormat="1" ht="15.95" customHeight="1" x14ac:dyDescent="0.2">
      <c r="K163" s="227"/>
    </row>
    <row r="164" spans="11:11" s="53" customFormat="1" ht="15.95" customHeight="1" x14ac:dyDescent="0.2">
      <c r="K164" s="227"/>
    </row>
    <row r="165" spans="11:11" s="53" customFormat="1" ht="15.95" customHeight="1" x14ac:dyDescent="0.2">
      <c r="K165" s="227"/>
    </row>
    <row r="166" spans="11:11" s="53" customFormat="1" ht="15.95" customHeight="1" x14ac:dyDescent="0.2">
      <c r="K166" s="227"/>
    </row>
    <row r="167" spans="11:11" s="53" customFormat="1" ht="15.95" customHeight="1" x14ac:dyDescent="0.2">
      <c r="K167" s="227"/>
    </row>
    <row r="168" spans="11:11" s="53" customFormat="1" ht="15.95" customHeight="1" x14ac:dyDescent="0.2">
      <c r="K168" s="227"/>
    </row>
    <row r="169" spans="11:11" s="53" customFormat="1" ht="15.95" customHeight="1" x14ac:dyDescent="0.2">
      <c r="K169" s="227"/>
    </row>
    <row r="170" spans="11:11" s="53" customFormat="1" ht="15.95" customHeight="1" x14ac:dyDescent="0.2">
      <c r="K170" s="227"/>
    </row>
    <row r="171" spans="11:11" s="53" customFormat="1" ht="15.95" customHeight="1" x14ac:dyDescent="0.2">
      <c r="K171" s="227"/>
    </row>
    <row r="172" spans="11:11" s="53" customFormat="1" ht="15.95" customHeight="1" x14ac:dyDescent="0.2">
      <c r="K172" s="227"/>
    </row>
    <row r="173" spans="11:11" s="53" customFormat="1" ht="15.95" customHeight="1" x14ac:dyDescent="0.2">
      <c r="K173" s="227"/>
    </row>
    <row r="174" spans="11:11" s="53" customFormat="1" ht="15.95" customHeight="1" x14ac:dyDescent="0.2">
      <c r="K174" s="227"/>
    </row>
    <row r="175" spans="11:11" s="53" customFormat="1" ht="15.95" customHeight="1" x14ac:dyDescent="0.2">
      <c r="K175" s="227"/>
    </row>
    <row r="176" spans="11:11" s="53" customFormat="1" ht="15.95" customHeight="1" x14ac:dyDescent="0.2">
      <c r="K176" s="227"/>
    </row>
    <row r="177" spans="11:11" s="53" customFormat="1" ht="15.95" customHeight="1" x14ac:dyDescent="0.2">
      <c r="K177" s="227"/>
    </row>
    <row r="178" spans="11:11" s="53" customFormat="1" ht="15.95" customHeight="1" x14ac:dyDescent="0.2">
      <c r="K178" s="227"/>
    </row>
    <row r="179" spans="11:11" s="53" customFormat="1" ht="15.95" customHeight="1" x14ac:dyDescent="0.2">
      <c r="K179" s="227"/>
    </row>
    <row r="180" spans="11:11" s="53" customFormat="1" ht="15.95" customHeight="1" x14ac:dyDescent="0.2">
      <c r="K180" s="227"/>
    </row>
    <row r="181" spans="11:11" s="53" customFormat="1" ht="15.95" customHeight="1" x14ac:dyDescent="0.2">
      <c r="K181" s="227"/>
    </row>
    <row r="182" spans="11:11" s="53" customFormat="1" ht="15.95" customHeight="1" x14ac:dyDescent="0.2">
      <c r="K182" s="227"/>
    </row>
    <row r="183" spans="11:11" s="53" customFormat="1" ht="15.95" customHeight="1" x14ac:dyDescent="0.2">
      <c r="K183" s="227"/>
    </row>
    <row r="184" spans="11:11" s="53" customFormat="1" ht="15.95" customHeight="1" x14ac:dyDescent="0.2">
      <c r="K184" s="227"/>
    </row>
    <row r="185" spans="11:11" s="53" customFormat="1" ht="15.95" customHeight="1" x14ac:dyDescent="0.2">
      <c r="K185" s="227"/>
    </row>
    <row r="186" spans="11:11" s="53" customFormat="1" ht="15.95" customHeight="1" x14ac:dyDescent="0.2">
      <c r="K186" s="227"/>
    </row>
    <row r="187" spans="11:11" s="53" customFormat="1" ht="15.95" customHeight="1" x14ac:dyDescent="0.2">
      <c r="K187" s="227"/>
    </row>
    <row r="188" spans="11:11" s="53" customFormat="1" ht="15.95" customHeight="1" x14ac:dyDescent="0.2">
      <c r="K188" s="227"/>
    </row>
    <row r="189" spans="11:11" s="53" customFormat="1" ht="15.95" customHeight="1" x14ac:dyDescent="0.2">
      <c r="K189" s="227"/>
    </row>
    <row r="190" spans="11:11" s="53" customFormat="1" ht="15.95" customHeight="1" x14ac:dyDescent="0.2">
      <c r="K190" s="227"/>
    </row>
    <row r="191" spans="11:11" s="53" customFormat="1" ht="15.95" customHeight="1" x14ac:dyDescent="0.2">
      <c r="K191" s="227"/>
    </row>
    <row r="192" spans="11:11" s="53" customFormat="1" ht="15.95" customHeight="1" x14ac:dyDescent="0.2">
      <c r="K192" s="227"/>
    </row>
    <row r="193" spans="11:11" s="53" customFormat="1" ht="15.95" customHeight="1" x14ac:dyDescent="0.2">
      <c r="K193" s="227"/>
    </row>
    <row r="194" spans="11:11" s="53" customFormat="1" ht="15.95" customHeight="1" x14ac:dyDescent="0.2">
      <c r="K194" s="227"/>
    </row>
    <row r="195" spans="11:11" s="53" customFormat="1" ht="15.95" customHeight="1" x14ac:dyDescent="0.2">
      <c r="K195" s="227"/>
    </row>
    <row r="196" spans="11:11" s="53" customFormat="1" ht="15.95" customHeight="1" x14ac:dyDescent="0.2">
      <c r="K196" s="227"/>
    </row>
    <row r="197" spans="11:11" s="53" customFormat="1" ht="15.95" customHeight="1" x14ac:dyDescent="0.2">
      <c r="K197" s="227"/>
    </row>
    <row r="198" spans="11:11" s="53" customFormat="1" ht="15.95" customHeight="1" x14ac:dyDescent="0.2">
      <c r="K198" s="227"/>
    </row>
    <row r="199" spans="11:11" s="53" customFormat="1" ht="15.95" customHeight="1" x14ac:dyDescent="0.2">
      <c r="K199" s="227"/>
    </row>
    <row r="200" spans="11:11" s="53" customFormat="1" ht="15.95" customHeight="1" x14ac:dyDescent="0.2">
      <c r="K200" s="227"/>
    </row>
    <row r="863" spans="6:6" ht="15.95" customHeight="1" x14ac:dyDescent="0.2">
      <c r="F863" s="228"/>
    </row>
  </sheetData>
  <mergeCells count="23">
    <mergeCell ref="A86:L86"/>
    <mergeCell ref="A35:D35"/>
    <mergeCell ref="A41:D41"/>
    <mergeCell ref="A44:D44"/>
    <mergeCell ref="A47:D47"/>
    <mergeCell ref="A50:D50"/>
    <mergeCell ref="A85:L85"/>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5" fitToHeight="0" orientation="portrait" r:id="rId1"/>
  <headerFooter alignWithMargins="0"/>
  <rowBreaks count="1" manualBreakCount="1">
    <brk id="4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D0522-103E-4D59-BF37-DA72675A164A}">
  <sheetPr codeName="Tabelle111">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11.25" customHeight="1" x14ac:dyDescent="0.2">
      <c r="A2" s="35"/>
      <c r="B2" s="36"/>
      <c r="C2" s="36"/>
      <c r="D2" s="36"/>
      <c r="E2" s="36"/>
      <c r="F2" s="36"/>
      <c r="G2" s="36"/>
      <c r="H2" s="36"/>
      <c r="I2" s="36"/>
      <c r="J2" s="36"/>
    </row>
    <row r="3" spans="1:15" s="39" customFormat="1" ht="20.100000000000001" customHeight="1" x14ac:dyDescent="0.2">
      <c r="A3" s="38" t="s">
        <v>206</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173</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77" customFormat="1" ht="24.95" customHeight="1" x14ac:dyDescent="0.2">
      <c r="A11" s="233" t="s">
        <v>96</v>
      </c>
      <c r="B11" s="234"/>
      <c r="C11" s="78">
        <v>100</v>
      </c>
      <c r="D11" s="80">
        <v>189305</v>
      </c>
      <c r="E11" s="79">
        <v>189905</v>
      </c>
      <c r="F11" s="79">
        <v>188361</v>
      </c>
      <c r="G11" s="79">
        <v>188958</v>
      </c>
      <c r="H11" s="105">
        <v>190037</v>
      </c>
      <c r="I11" s="80">
        <v>-732</v>
      </c>
      <c r="J11" s="81">
        <v>-0.38518814757126246</v>
      </c>
    </row>
    <row r="12" spans="1:15" ht="24.95" customHeight="1" x14ac:dyDescent="0.2">
      <c r="A12" s="158" t="s">
        <v>124</v>
      </c>
      <c r="B12" s="159" t="s">
        <v>125</v>
      </c>
      <c r="C12" s="78">
        <v>0.38403634346689203</v>
      </c>
      <c r="D12" s="80">
        <v>727</v>
      </c>
      <c r="E12" s="79">
        <v>789</v>
      </c>
      <c r="F12" s="79">
        <v>764</v>
      </c>
      <c r="G12" s="79">
        <v>770</v>
      </c>
      <c r="H12" s="105">
        <v>725</v>
      </c>
      <c r="I12" s="80">
        <v>2</v>
      </c>
      <c r="J12" s="81">
        <v>0.27586206896551724</v>
      </c>
    </row>
    <row r="13" spans="1:15" ht="24.95" customHeight="1" x14ac:dyDescent="0.2">
      <c r="A13" s="158" t="s">
        <v>126</v>
      </c>
      <c r="B13" s="164" t="s">
        <v>208</v>
      </c>
      <c r="C13" s="78">
        <v>1.4833205673384222</v>
      </c>
      <c r="D13" s="80">
        <v>2808</v>
      </c>
      <c r="E13" s="79">
        <v>2821</v>
      </c>
      <c r="F13" s="79">
        <v>2776</v>
      </c>
      <c r="G13" s="79">
        <v>2764</v>
      </c>
      <c r="H13" s="105">
        <v>2730</v>
      </c>
      <c r="I13" s="80">
        <v>78</v>
      </c>
      <c r="J13" s="81">
        <v>2.8571428571428572</v>
      </c>
    </row>
    <row r="14" spans="1:15" s="180" customFormat="1" ht="24" customHeight="1" x14ac:dyDescent="0.2">
      <c r="A14" s="158" t="s">
        <v>209</v>
      </c>
      <c r="B14" s="164" t="s">
        <v>129</v>
      </c>
      <c r="C14" s="78">
        <v>37.47233300758036</v>
      </c>
      <c r="D14" s="80">
        <v>70937</v>
      </c>
      <c r="E14" s="79">
        <v>71528</v>
      </c>
      <c r="F14" s="79">
        <v>71715</v>
      </c>
      <c r="G14" s="79">
        <v>72198</v>
      </c>
      <c r="H14" s="105">
        <v>72855</v>
      </c>
      <c r="I14" s="80">
        <v>-1918</v>
      </c>
      <c r="J14" s="81">
        <v>-2.6326264497975429</v>
      </c>
      <c r="K14" s="53"/>
      <c r="L14" s="53"/>
      <c r="M14" s="53"/>
      <c r="N14" s="53"/>
      <c r="O14" s="53"/>
    </row>
    <row r="15" spans="1:15" ht="24.75" customHeight="1" x14ac:dyDescent="0.2">
      <c r="A15" s="158" t="s">
        <v>210</v>
      </c>
      <c r="B15" s="164" t="s">
        <v>211</v>
      </c>
      <c r="C15" s="78">
        <v>4.0828292966377013</v>
      </c>
      <c r="D15" s="80">
        <v>7729</v>
      </c>
      <c r="E15" s="79">
        <v>7785</v>
      </c>
      <c r="F15" s="79">
        <v>7726</v>
      </c>
      <c r="G15" s="79">
        <v>7737</v>
      </c>
      <c r="H15" s="105">
        <v>7765</v>
      </c>
      <c r="I15" s="80">
        <v>-36</v>
      </c>
      <c r="J15" s="81">
        <v>-0.46361880231809399</v>
      </c>
    </row>
    <row r="16" spans="1:15" s="180" customFormat="1" ht="24.95" customHeight="1" x14ac:dyDescent="0.2">
      <c r="A16" s="158" t="s">
        <v>212</v>
      </c>
      <c r="B16" s="164" t="s">
        <v>133</v>
      </c>
      <c r="C16" s="78">
        <v>30.169831752991204</v>
      </c>
      <c r="D16" s="80">
        <v>57113</v>
      </c>
      <c r="E16" s="79">
        <v>57607</v>
      </c>
      <c r="F16" s="79">
        <v>57922</v>
      </c>
      <c r="G16" s="79">
        <v>58362</v>
      </c>
      <c r="H16" s="105">
        <v>58966</v>
      </c>
      <c r="I16" s="80">
        <v>-1853</v>
      </c>
      <c r="J16" s="81">
        <v>-3.1424888919038088</v>
      </c>
      <c r="K16" s="53"/>
      <c r="L16" s="53"/>
      <c r="M16" s="53"/>
      <c r="N16" s="53"/>
      <c r="O16" s="53"/>
    </row>
    <row r="17" spans="1:15" ht="24.95" customHeight="1" x14ac:dyDescent="0.2">
      <c r="A17" s="158" t="s">
        <v>213</v>
      </c>
      <c r="B17" s="164" t="s">
        <v>214</v>
      </c>
      <c r="C17" s="78">
        <v>3.2196719579514541</v>
      </c>
      <c r="D17" s="80">
        <v>6095</v>
      </c>
      <c r="E17" s="79">
        <v>6136</v>
      </c>
      <c r="F17" s="79">
        <v>6067</v>
      </c>
      <c r="G17" s="79">
        <v>6099</v>
      </c>
      <c r="H17" s="105">
        <v>6124</v>
      </c>
      <c r="I17" s="80">
        <v>-29</v>
      </c>
      <c r="J17" s="81">
        <v>-0.47354670150228606</v>
      </c>
    </row>
    <row r="18" spans="1:15" s="180" customFormat="1" ht="24.95" customHeight="1" x14ac:dyDescent="0.2">
      <c r="A18" s="167" t="s">
        <v>136</v>
      </c>
      <c r="B18" s="168" t="s">
        <v>137</v>
      </c>
      <c r="C18" s="78">
        <v>5.4689522199624943</v>
      </c>
      <c r="D18" s="80">
        <v>10353</v>
      </c>
      <c r="E18" s="79">
        <v>10572</v>
      </c>
      <c r="F18" s="79">
        <v>10466</v>
      </c>
      <c r="G18" s="79">
        <v>10465</v>
      </c>
      <c r="H18" s="105">
        <v>10502</v>
      </c>
      <c r="I18" s="80">
        <v>-149</v>
      </c>
      <c r="J18" s="81">
        <v>-1.4187773757379547</v>
      </c>
      <c r="K18" s="53"/>
      <c r="L18" s="53"/>
      <c r="M18" s="53"/>
      <c r="N18" s="53"/>
      <c r="O18" s="53"/>
    </row>
    <row r="19" spans="1:15" ht="24.95" customHeight="1" x14ac:dyDescent="0.2">
      <c r="A19" s="158" t="s">
        <v>138</v>
      </c>
      <c r="B19" s="164" t="s">
        <v>139</v>
      </c>
      <c r="C19" s="78">
        <v>11.485697683632234</v>
      </c>
      <c r="D19" s="80">
        <v>21743</v>
      </c>
      <c r="E19" s="79">
        <v>21723</v>
      </c>
      <c r="F19" s="79">
        <v>21421</v>
      </c>
      <c r="G19" s="79">
        <v>21685</v>
      </c>
      <c r="H19" s="105">
        <v>21785</v>
      </c>
      <c r="I19" s="80">
        <v>-42</v>
      </c>
      <c r="J19" s="81">
        <v>-0.19279320633463393</v>
      </c>
    </row>
    <row r="20" spans="1:15" s="180" customFormat="1" ht="24.95" customHeight="1" x14ac:dyDescent="0.2">
      <c r="A20" s="158" t="s">
        <v>140</v>
      </c>
      <c r="B20" s="164" t="s">
        <v>141</v>
      </c>
      <c r="C20" s="78">
        <v>4.122976149599852</v>
      </c>
      <c r="D20" s="80">
        <v>7805</v>
      </c>
      <c r="E20" s="79">
        <v>7695</v>
      </c>
      <c r="F20" s="79">
        <v>7383</v>
      </c>
      <c r="G20" s="79">
        <v>7414</v>
      </c>
      <c r="H20" s="105">
        <v>7595</v>
      </c>
      <c r="I20" s="80">
        <v>210</v>
      </c>
      <c r="J20" s="81">
        <v>2.7649769585253456</v>
      </c>
      <c r="K20" s="53"/>
      <c r="L20" s="53"/>
      <c r="M20" s="53"/>
      <c r="N20" s="53"/>
      <c r="O20" s="53"/>
    </row>
    <row r="21" spans="1:15" ht="24.95" customHeight="1" x14ac:dyDescent="0.2">
      <c r="A21" s="167" t="s">
        <v>142</v>
      </c>
      <c r="B21" s="168" t="s">
        <v>143</v>
      </c>
      <c r="C21" s="78">
        <v>1.9946646945405562</v>
      </c>
      <c r="D21" s="80">
        <v>3776</v>
      </c>
      <c r="E21" s="79">
        <v>3812</v>
      </c>
      <c r="F21" s="79">
        <v>3796</v>
      </c>
      <c r="G21" s="79">
        <v>3692</v>
      </c>
      <c r="H21" s="105">
        <v>3619</v>
      </c>
      <c r="I21" s="80">
        <v>157</v>
      </c>
      <c r="J21" s="81">
        <v>4.338214976512849</v>
      </c>
    </row>
    <row r="22" spans="1:15" ht="24.95" customHeight="1" x14ac:dyDescent="0.2">
      <c r="A22" s="167" t="s">
        <v>144</v>
      </c>
      <c r="B22" s="164" t="s">
        <v>145</v>
      </c>
      <c r="C22" s="78">
        <v>1.6254192969018251</v>
      </c>
      <c r="D22" s="80">
        <v>3077</v>
      </c>
      <c r="E22" s="79">
        <v>3106</v>
      </c>
      <c r="F22" s="79">
        <v>3099</v>
      </c>
      <c r="G22" s="79">
        <v>3163</v>
      </c>
      <c r="H22" s="105">
        <v>3206</v>
      </c>
      <c r="I22" s="80">
        <v>-129</v>
      </c>
      <c r="J22" s="81">
        <v>-4.0237055520898313</v>
      </c>
    </row>
    <row r="23" spans="1:15" ht="24.95" customHeight="1" x14ac:dyDescent="0.2">
      <c r="A23" s="158" t="s">
        <v>146</v>
      </c>
      <c r="B23" s="164" t="s">
        <v>147</v>
      </c>
      <c r="C23" s="78">
        <v>1.6111565991389556</v>
      </c>
      <c r="D23" s="80">
        <v>3050</v>
      </c>
      <c r="E23" s="79">
        <v>3063</v>
      </c>
      <c r="F23" s="79">
        <v>2982</v>
      </c>
      <c r="G23" s="79">
        <v>2997</v>
      </c>
      <c r="H23" s="105">
        <v>3017</v>
      </c>
      <c r="I23" s="80">
        <v>33</v>
      </c>
      <c r="J23" s="81">
        <v>1.0938017898574743</v>
      </c>
    </row>
    <row r="24" spans="1:15" ht="24.95" customHeight="1" x14ac:dyDescent="0.2">
      <c r="A24" s="158" t="s">
        <v>148</v>
      </c>
      <c r="B24" s="164" t="s">
        <v>215</v>
      </c>
      <c r="C24" s="78">
        <v>5.4832149177253635</v>
      </c>
      <c r="D24" s="80">
        <v>10380</v>
      </c>
      <c r="E24" s="79">
        <v>10393</v>
      </c>
      <c r="F24" s="79">
        <v>10142</v>
      </c>
      <c r="G24" s="79">
        <v>10224</v>
      </c>
      <c r="H24" s="105">
        <v>10282</v>
      </c>
      <c r="I24" s="80">
        <v>98</v>
      </c>
      <c r="J24" s="81">
        <v>0.95312196070803346</v>
      </c>
    </row>
    <row r="25" spans="1:15" ht="24.95" customHeight="1" x14ac:dyDescent="0.2">
      <c r="A25" s="158" t="s">
        <v>150</v>
      </c>
      <c r="B25" s="171" t="s">
        <v>216</v>
      </c>
      <c r="C25" s="78">
        <v>4.0247220094556404</v>
      </c>
      <c r="D25" s="80">
        <v>7619</v>
      </c>
      <c r="E25" s="79">
        <v>7778</v>
      </c>
      <c r="F25" s="79">
        <v>7778</v>
      </c>
      <c r="G25" s="79">
        <v>7449</v>
      </c>
      <c r="H25" s="105">
        <v>7474</v>
      </c>
      <c r="I25" s="80">
        <v>145</v>
      </c>
      <c r="J25" s="81">
        <v>1.9400588707519402</v>
      </c>
    </row>
    <row r="26" spans="1:15" ht="24.95" customHeight="1" x14ac:dyDescent="0.2">
      <c r="A26" s="158" t="s">
        <v>217</v>
      </c>
      <c r="B26" s="171" t="s">
        <v>153</v>
      </c>
      <c r="C26" s="78">
        <v>2.8414463432027679</v>
      </c>
      <c r="D26" s="80">
        <v>5379</v>
      </c>
      <c r="E26" s="79">
        <v>5457</v>
      </c>
      <c r="F26" s="79">
        <v>5504</v>
      </c>
      <c r="G26" s="79">
        <v>5407</v>
      </c>
      <c r="H26" s="105">
        <v>5340</v>
      </c>
      <c r="I26" s="80">
        <v>39</v>
      </c>
      <c r="J26" s="81">
        <v>0.7303370786516854</v>
      </c>
    </row>
    <row r="27" spans="1:15" ht="24.95" customHeight="1" x14ac:dyDescent="0.2">
      <c r="A27" s="167">
        <v>782.78300000000002</v>
      </c>
      <c r="B27" s="170" t="s">
        <v>154</v>
      </c>
      <c r="C27" s="78">
        <v>1.1832756662528723</v>
      </c>
      <c r="D27" s="80">
        <v>2240</v>
      </c>
      <c r="E27" s="79">
        <v>2321</v>
      </c>
      <c r="F27" s="79">
        <v>2274</v>
      </c>
      <c r="G27" s="79">
        <v>2042</v>
      </c>
      <c r="H27" s="105">
        <v>2134</v>
      </c>
      <c r="I27" s="80">
        <v>106</v>
      </c>
      <c r="J27" s="81">
        <v>4.9671977507029057</v>
      </c>
    </row>
    <row r="28" spans="1:15" ht="24.95" customHeight="1" x14ac:dyDescent="0.2">
      <c r="A28" s="158" t="s">
        <v>155</v>
      </c>
      <c r="B28" s="164" t="s">
        <v>218</v>
      </c>
      <c r="C28" s="78">
        <v>6.1509204722537705</v>
      </c>
      <c r="D28" s="80">
        <v>11644</v>
      </c>
      <c r="E28" s="79">
        <v>11475</v>
      </c>
      <c r="F28" s="79">
        <v>11240</v>
      </c>
      <c r="G28" s="79">
        <v>11215</v>
      </c>
      <c r="H28" s="105">
        <v>11191</v>
      </c>
      <c r="I28" s="80">
        <v>453</v>
      </c>
      <c r="J28" s="81">
        <v>4.0478956304172993</v>
      </c>
    </row>
    <row r="29" spans="1:15" ht="24.95" customHeight="1" x14ac:dyDescent="0.2">
      <c r="A29" s="158" t="s">
        <v>157</v>
      </c>
      <c r="B29" s="164" t="s">
        <v>158</v>
      </c>
      <c r="C29" s="78">
        <v>3.6179709991812157</v>
      </c>
      <c r="D29" s="80">
        <v>6849</v>
      </c>
      <c r="E29" s="79">
        <v>6783</v>
      </c>
      <c r="F29" s="79">
        <v>6769</v>
      </c>
      <c r="G29" s="79">
        <v>6746</v>
      </c>
      <c r="H29" s="105">
        <v>6745</v>
      </c>
      <c r="I29" s="80">
        <v>104</v>
      </c>
      <c r="J29" s="81">
        <v>1.541882876204596</v>
      </c>
    </row>
    <row r="30" spans="1:15" ht="24.95" customHeight="1" x14ac:dyDescent="0.2">
      <c r="A30" s="158">
        <v>86</v>
      </c>
      <c r="B30" s="164" t="s">
        <v>159</v>
      </c>
      <c r="C30" s="78">
        <v>6.3125643802329572</v>
      </c>
      <c r="D30" s="80">
        <v>11950</v>
      </c>
      <c r="E30" s="79">
        <v>11889</v>
      </c>
      <c r="F30" s="79">
        <v>11772</v>
      </c>
      <c r="G30" s="79">
        <v>11950</v>
      </c>
      <c r="H30" s="105">
        <v>12067</v>
      </c>
      <c r="I30" s="80">
        <v>-117</v>
      </c>
      <c r="J30" s="81">
        <v>-0.96958647551172616</v>
      </c>
    </row>
    <row r="31" spans="1:15" ht="24.95" customHeight="1" x14ac:dyDescent="0.2">
      <c r="A31" s="158">
        <v>87.88</v>
      </c>
      <c r="B31" s="171" t="s">
        <v>160</v>
      </c>
      <c r="C31" s="78">
        <v>6.6950159795039754</v>
      </c>
      <c r="D31" s="80">
        <v>12674</v>
      </c>
      <c r="E31" s="79">
        <v>12579</v>
      </c>
      <c r="F31" s="79">
        <v>12366</v>
      </c>
      <c r="G31" s="79">
        <v>12325</v>
      </c>
      <c r="H31" s="105">
        <v>12336</v>
      </c>
      <c r="I31" s="80">
        <v>338</v>
      </c>
      <c r="J31" s="81">
        <v>2.7399481193255513</v>
      </c>
    </row>
    <row r="32" spans="1:15" ht="24.95" customHeight="1" x14ac:dyDescent="0.2">
      <c r="A32" s="158" t="s">
        <v>161</v>
      </c>
      <c r="B32" s="164" t="s">
        <v>162</v>
      </c>
      <c r="C32" s="78">
        <v>2.0654499352896121</v>
      </c>
      <c r="D32" s="80">
        <v>3910</v>
      </c>
      <c r="E32" s="79">
        <v>3896</v>
      </c>
      <c r="F32" s="79">
        <v>3890</v>
      </c>
      <c r="G32" s="79">
        <v>3899</v>
      </c>
      <c r="H32" s="105">
        <v>3906</v>
      </c>
      <c r="I32" s="80">
        <v>4</v>
      </c>
      <c r="J32" s="81">
        <v>0.10240655401945725</v>
      </c>
    </row>
    <row r="33" spans="1:10" ht="24.95" customHeight="1" x14ac:dyDescent="0.2">
      <c r="A33" s="158"/>
      <c r="B33" s="235" t="s">
        <v>163</v>
      </c>
      <c r="C33" s="78">
        <v>1.5847441958743826E-3</v>
      </c>
      <c r="D33" s="80">
        <v>3</v>
      </c>
      <c r="E33" s="79">
        <v>3</v>
      </c>
      <c r="F33" s="79" t="s">
        <v>547</v>
      </c>
      <c r="G33" s="79" t="s">
        <v>547</v>
      </c>
      <c r="H33" s="105" t="s">
        <v>547</v>
      </c>
      <c r="I33" s="80" t="s">
        <v>547</v>
      </c>
      <c r="J33" s="81" t="s">
        <v>547</v>
      </c>
    </row>
    <row r="34" spans="1:10" ht="24.95" customHeight="1" x14ac:dyDescent="0.2">
      <c r="A34" s="172" t="s">
        <v>164</v>
      </c>
      <c r="B34" s="173"/>
      <c r="C34" s="236"/>
      <c r="D34" s="80"/>
      <c r="E34" s="79"/>
      <c r="F34" s="79"/>
      <c r="G34" s="79"/>
      <c r="H34" s="105"/>
      <c r="I34" s="102"/>
      <c r="J34" s="103"/>
    </row>
    <row r="35" spans="1:10" s="157" customFormat="1" ht="24.95" customHeight="1" x14ac:dyDescent="0.2">
      <c r="A35" s="237" t="s">
        <v>124</v>
      </c>
      <c r="B35" s="238" t="s">
        <v>125</v>
      </c>
      <c r="C35" s="78">
        <v>0.38403634346689203</v>
      </c>
      <c r="D35" s="80">
        <v>727</v>
      </c>
      <c r="E35" s="79">
        <v>789</v>
      </c>
      <c r="F35" s="79">
        <v>764</v>
      </c>
      <c r="G35" s="79">
        <v>770</v>
      </c>
      <c r="H35" s="105">
        <v>725</v>
      </c>
      <c r="I35" s="80">
        <v>2</v>
      </c>
      <c r="J35" s="81">
        <v>0.27586206896551724</v>
      </c>
    </row>
    <row r="36" spans="1:10" ht="24.95" customHeight="1" x14ac:dyDescent="0.2">
      <c r="A36" s="239" t="s">
        <v>165</v>
      </c>
      <c r="B36" s="240" t="s">
        <v>166</v>
      </c>
      <c r="C36" s="78">
        <v>44.424605794881273</v>
      </c>
      <c r="D36" s="80">
        <v>84098</v>
      </c>
      <c r="E36" s="79">
        <v>84921</v>
      </c>
      <c r="F36" s="79">
        <v>84957</v>
      </c>
      <c r="G36" s="79">
        <v>85427</v>
      </c>
      <c r="H36" s="105">
        <v>86087</v>
      </c>
      <c r="I36" s="80">
        <v>-1989</v>
      </c>
      <c r="J36" s="81">
        <v>-2.3104533785588997</v>
      </c>
    </row>
    <row r="37" spans="1:10" ht="24.95" customHeight="1" x14ac:dyDescent="0.2">
      <c r="A37" s="241" t="s">
        <v>167</v>
      </c>
      <c r="B37" s="242" t="s">
        <v>168</v>
      </c>
      <c r="C37" s="90">
        <v>55.189773117455957</v>
      </c>
      <c r="D37" s="108">
        <v>104477</v>
      </c>
      <c r="E37" s="109">
        <v>104192</v>
      </c>
      <c r="F37" s="109">
        <v>102638</v>
      </c>
      <c r="G37" s="109">
        <v>102759</v>
      </c>
      <c r="H37" s="110">
        <v>103223</v>
      </c>
      <c r="I37" s="108">
        <v>1254</v>
      </c>
      <c r="J37" s="111">
        <v>1.2148455286128093</v>
      </c>
    </row>
    <row r="38" spans="1:10" s="113" customFormat="1" ht="11.25" customHeight="1" x14ac:dyDescent="0.15">
      <c r="J38" s="114" t="s">
        <v>35</v>
      </c>
    </row>
    <row r="39" spans="1:10" s="113" customFormat="1" ht="12.75" customHeight="1" x14ac:dyDescent="0.15">
      <c r="A39" s="113"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A42" s="116"/>
      <c r="B42" s="116"/>
      <c r="C42" s="116"/>
      <c r="D42" s="116"/>
      <c r="E42" s="116"/>
      <c r="F42" s="116"/>
      <c r="G42" s="116"/>
      <c r="H42" s="116"/>
      <c r="I42" s="116"/>
      <c r="J42" s="116"/>
    </row>
    <row r="43" spans="1:10" ht="12.75" customHeight="1" x14ac:dyDescent="0.2">
      <c r="C43" s="53"/>
      <c r="D43" s="53"/>
      <c r="E43" s="53"/>
      <c r="F43" s="53"/>
      <c r="G43" s="53"/>
      <c r="H43" s="53"/>
      <c r="I43" s="53"/>
      <c r="J43" s="53"/>
    </row>
    <row r="44" spans="1:10" ht="15.9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6">
    <mergeCell ref="G8:G9"/>
    <mergeCell ref="H8:H9"/>
    <mergeCell ref="A11:B11"/>
    <mergeCell ref="A40:J40"/>
    <mergeCell ref="A41:J41"/>
    <mergeCell ref="A42:J42"/>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DC5C0-4A59-480A-8CAB-93CD9A452750}">
  <sheetPr codeName="Tabelle8">
    <pageSetUpPr fitToPage="1"/>
  </sheetPr>
  <dimension ref="A1:IU204"/>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3.7109375" style="53" customWidth="1"/>
    <col min="4" max="4" width="6.7109375" style="87" customWidth="1"/>
    <col min="5" max="10" width="9.7109375" style="120" customWidth="1"/>
    <col min="11" max="11" width="9.7109375" style="121" customWidth="1"/>
    <col min="12" max="16384" width="8.85546875" style="53"/>
  </cols>
  <sheetData>
    <row r="1" spans="1:255" customFormat="1" ht="36.75" customHeight="1" x14ac:dyDescent="0.2">
      <c r="A1" s="32"/>
      <c r="B1" s="33"/>
      <c r="C1" s="33"/>
      <c r="D1" s="33"/>
      <c r="E1" s="33"/>
      <c r="F1" s="33"/>
      <c r="G1" s="33"/>
      <c r="H1" s="33"/>
      <c r="I1" s="33"/>
      <c r="J1" s="33"/>
      <c r="K1" s="34" t="s">
        <v>38</v>
      </c>
    </row>
    <row r="2" spans="1:255" customFormat="1" ht="11.25" customHeight="1" x14ac:dyDescent="0.2">
      <c r="A2" s="35"/>
      <c r="B2" s="36"/>
      <c r="C2" s="36"/>
      <c r="D2" s="36"/>
      <c r="E2" s="36"/>
      <c r="F2" s="36"/>
      <c r="G2" s="36"/>
      <c r="H2" s="36"/>
      <c r="I2" s="36"/>
      <c r="J2" s="36"/>
      <c r="K2" s="36"/>
    </row>
    <row r="3" spans="1:255" s="39" customFormat="1" ht="20.100000000000001" customHeight="1" x14ac:dyDescent="0.2">
      <c r="A3" s="38" t="s">
        <v>220</v>
      </c>
      <c r="B3" s="38"/>
      <c r="C3" s="38"/>
      <c r="D3" s="38"/>
      <c r="E3" s="38"/>
      <c r="F3" s="38"/>
      <c r="G3" s="38"/>
      <c r="H3" s="38"/>
      <c r="I3" s="38"/>
      <c r="J3" s="38"/>
      <c r="K3" s="38"/>
    </row>
    <row r="4" spans="1:255" s="39" customFormat="1" ht="12" customHeight="1" x14ac:dyDescent="0.2">
      <c r="A4" s="40" t="s">
        <v>84</v>
      </c>
      <c r="B4" s="40"/>
      <c r="C4" s="40"/>
      <c r="D4" s="40"/>
      <c r="E4" s="40"/>
      <c r="F4" s="40"/>
      <c r="G4" s="40"/>
      <c r="H4" s="40"/>
      <c r="I4" s="40"/>
      <c r="J4" s="40"/>
      <c r="K4" s="40"/>
    </row>
    <row r="5" spans="1:255" s="39" customFormat="1" ht="12" customHeight="1" x14ac:dyDescent="0.2">
      <c r="A5" s="41" t="s">
        <v>40</v>
      </c>
      <c r="B5" s="41"/>
      <c r="C5" s="41"/>
      <c r="D5" s="41"/>
      <c r="E5" s="41"/>
      <c r="F5" s="206"/>
      <c r="G5" s="206"/>
      <c r="H5" s="206"/>
      <c r="I5" s="206"/>
      <c r="J5" s="206"/>
      <c r="K5" s="206"/>
    </row>
    <row r="6" spans="1:255" s="39" customFormat="1" ht="11.25" customHeight="1" x14ac:dyDescent="0.2">
      <c r="A6" s="186"/>
      <c r="B6" s="187"/>
      <c r="C6" s="187"/>
      <c r="D6" s="187"/>
      <c r="E6" s="187"/>
      <c r="F6" s="187"/>
      <c r="G6" s="187"/>
      <c r="H6" s="187"/>
      <c r="I6" s="187"/>
      <c r="J6" s="187"/>
    </row>
    <row r="7" spans="1:255" customFormat="1" ht="12" customHeight="1" x14ac:dyDescent="0.2">
      <c r="A7" s="51" t="s">
        <v>221</v>
      </c>
      <c r="B7" s="46"/>
      <c r="C7" s="46"/>
      <c r="D7" s="47" t="s">
        <v>86</v>
      </c>
      <c r="E7" s="48" t="s">
        <v>173</v>
      </c>
      <c r="F7" s="49"/>
      <c r="G7" s="49"/>
      <c r="H7" s="49"/>
      <c r="I7" s="50"/>
      <c r="J7" s="51" t="s">
        <v>174</v>
      </c>
      <c r="K7" s="52"/>
      <c r="L7" s="53"/>
      <c r="M7" s="53"/>
      <c r="N7" s="53"/>
    </row>
    <row r="8" spans="1:255" ht="21.75" customHeight="1" x14ac:dyDescent="0.2">
      <c r="A8" s="54"/>
      <c r="B8" s="55"/>
      <c r="C8" s="55"/>
      <c r="D8" s="56"/>
      <c r="E8" s="57" t="s">
        <v>89</v>
      </c>
      <c r="F8" s="57" t="s">
        <v>90</v>
      </c>
      <c r="G8" s="57" t="s">
        <v>91</v>
      </c>
      <c r="H8" s="57" t="s">
        <v>92</v>
      </c>
      <c r="I8" s="57" t="s">
        <v>93</v>
      </c>
      <c r="J8" s="58"/>
      <c r="K8" s="59"/>
    </row>
    <row r="9" spans="1:255" ht="12" customHeight="1" x14ac:dyDescent="0.2">
      <c r="A9" s="54"/>
      <c r="B9" s="55"/>
      <c r="C9" s="55"/>
      <c r="D9" s="56"/>
      <c r="E9" s="60"/>
      <c r="F9" s="60"/>
      <c r="G9" s="60"/>
      <c r="H9" s="60"/>
      <c r="I9" s="60"/>
      <c r="J9" s="61" t="s">
        <v>94</v>
      </c>
      <c r="K9" s="62" t="s">
        <v>95</v>
      </c>
    </row>
    <row r="10" spans="1:255" ht="12" customHeight="1" x14ac:dyDescent="0.2">
      <c r="A10" s="63"/>
      <c r="B10" s="64"/>
      <c r="C10" s="64"/>
      <c r="D10" s="65"/>
      <c r="E10" s="66">
        <v>1</v>
      </c>
      <c r="F10" s="66">
        <v>2</v>
      </c>
      <c r="G10" s="66">
        <v>3</v>
      </c>
      <c r="H10" s="66">
        <v>4</v>
      </c>
      <c r="I10" s="66">
        <v>5</v>
      </c>
      <c r="J10" s="66">
        <v>6</v>
      </c>
      <c r="K10" s="66">
        <v>7</v>
      </c>
    </row>
    <row r="11" spans="1:255" ht="18" customHeight="1" x14ac:dyDescent="0.2">
      <c r="A11" s="243" t="s">
        <v>96</v>
      </c>
      <c r="B11" s="244"/>
      <c r="C11" s="245"/>
      <c r="D11" s="246">
        <v>100</v>
      </c>
      <c r="E11" s="247">
        <v>189305</v>
      </c>
      <c r="F11" s="248">
        <v>189905</v>
      </c>
      <c r="G11" s="248">
        <v>188361</v>
      </c>
      <c r="H11" s="248">
        <v>188958</v>
      </c>
      <c r="I11" s="249">
        <v>190037</v>
      </c>
      <c r="J11" s="250">
        <v>-732</v>
      </c>
      <c r="K11" s="251">
        <v>-0.38518814757126246</v>
      </c>
    </row>
    <row r="12" spans="1:255" ht="18" customHeight="1" x14ac:dyDescent="0.2">
      <c r="A12" s="252" t="s">
        <v>222</v>
      </c>
      <c r="B12" s="253"/>
      <c r="C12" s="253"/>
      <c r="D12" s="254"/>
      <c r="E12" s="254"/>
      <c r="F12" s="254"/>
      <c r="G12" s="254"/>
      <c r="H12" s="254"/>
      <c r="I12" s="254"/>
      <c r="J12" s="254"/>
      <c r="K12" s="255"/>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c r="HK12" s="211"/>
      <c r="HL12" s="211"/>
      <c r="HM12" s="211"/>
      <c r="HN12" s="211"/>
      <c r="HO12" s="211"/>
      <c r="HP12" s="211"/>
      <c r="HQ12" s="211"/>
      <c r="HR12" s="211"/>
      <c r="HS12" s="211"/>
      <c r="HT12" s="211"/>
      <c r="HU12" s="211"/>
      <c r="HV12" s="211"/>
      <c r="HW12" s="211"/>
      <c r="HX12" s="211"/>
      <c r="HY12" s="211"/>
      <c r="HZ12" s="211"/>
      <c r="IA12" s="211"/>
      <c r="IB12" s="211"/>
      <c r="IC12" s="211"/>
      <c r="ID12" s="211"/>
      <c r="IE12" s="211"/>
      <c r="IF12" s="211"/>
      <c r="IG12" s="211"/>
      <c r="IH12" s="211"/>
      <c r="II12" s="211"/>
      <c r="IJ12" s="211"/>
      <c r="IK12" s="211"/>
      <c r="IL12" s="211"/>
      <c r="IM12" s="211"/>
      <c r="IN12" s="211"/>
      <c r="IO12" s="211"/>
      <c r="IP12" s="211"/>
      <c r="IQ12" s="211"/>
      <c r="IR12" s="211"/>
      <c r="IS12" s="211"/>
      <c r="IT12" s="211"/>
      <c r="IU12" s="211"/>
    </row>
    <row r="13" spans="1:255" ht="14.1" customHeight="1" x14ac:dyDescent="0.2">
      <c r="A13" s="256" t="s">
        <v>223</v>
      </c>
      <c r="B13" s="257"/>
      <c r="C13" s="258"/>
      <c r="D13" s="259">
        <v>17.165420881646021</v>
      </c>
      <c r="E13" s="260">
        <v>32495</v>
      </c>
      <c r="F13" s="261">
        <v>32625</v>
      </c>
      <c r="G13" s="261">
        <v>32700</v>
      </c>
      <c r="H13" s="261">
        <v>32569</v>
      </c>
      <c r="I13" s="262">
        <v>32740</v>
      </c>
      <c r="J13" s="260">
        <v>-245</v>
      </c>
      <c r="K13" s="263">
        <v>-0.74832009773976782</v>
      </c>
    </row>
    <row r="14" spans="1:255" ht="14.1" customHeight="1" x14ac:dyDescent="0.2">
      <c r="A14" s="256" t="s">
        <v>224</v>
      </c>
      <c r="B14" s="257"/>
      <c r="C14" s="258"/>
      <c r="D14" s="259">
        <v>52.962151026121866</v>
      </c>
      <c r="E14" s="260">
        <v>100260</v>
      </c>
      <c r="F14" s="261">
        <v>100847</v>
      </c>
      <c r="G14" s="261">
        <v>100265</v>
      </c>
      <c r="H14" s="261">
        <v>100801</v>
      </c>
      <c r="I14" s="262">
        <v>101888</v>
      </c>
      <c r="J14" s="260">
        <v>-1628</v>
      </c>
      <c r="K14" s="263">
        <v>-1.5978329145728642</v>
      </c>
    </row>
    <row r="15" spans="1:255" ht="14.1" customHeight="1" x14ac:dyDescent="0.2">
      <c r="A15" s="256" t="s">
        <v>225</v>
      </c>
      <c r="B15" s="257"/>
      <c r="C15" s="258"/>
      <c r="D15" s="259">
        <v>15.935659385647501</v>
      </c>
      <c r="E15" s="260">
        <v>30167</v>
      </c>
      <c r="F15" s="261">
        <v>30181</v>
      </c>
      <c r="G15" s="261">
        <v>29356</v>
      </c>
      <c r="H15" s="261">
        <v>29477</v>
      </c>
      <c r="I15" s="262">
        <v>29362</v>
      </c>
      <c r="J15" s="260">
        <v>805</v>
      </c>
      <c r="K15" s="263">
        <v>2.7416388529391731</v>
      </c>
    </row>
    <row r="16" spans="1:255" ht="14.1" customHeight="1" x14ac:dyDescent="0.2">
      <c r="A16" s="256" t="s">
        <v>226</v>
      </c>
      <c r="B16" s="257"/>
      <c r="C16" s="258"/>
      <c r="D16" s="259">
        <v>13.689548612028208</v>
      </c>
      <c r="E16" s="260">
        <v>25915</v>
      </c>
      <c r="F16" s="261">
        <v>25763</v>
      </c>
      <c r="G16" s="261">
        <v>25553</v>
      </c>
      <c r="H16" s="261">
        <v>25617</v>
      </c>
      <c r="I16" s="262">
        <v>25559</v>
      </c>
      <c r="J16" s="260">
        <v>356</v>
      </c>
      <c r="K16" s="263">
        <v>1.3928557455299504</v>
      </c>
    </row>
    <row r="17" spans="1:255" s="180" customFormat="1" ht="18" customHeight="1" x14ac:dyDescent="0.15">
      <c r="A17" s="264" t="s">
        <v>227</v>
      </c>
      <c r="B17" s="265"/>
      <c r="C17" s="265"/>
      <c r="D17" s="265"/>
      <c r="E17" s="266"/>
      <c r="F17" s="266"/>
      <c r="G17" s="266"/>
      <c r="H17" s="266"/>
      <c r="I17" s="266"/>
      <c r="J17" s="266"/>
      <c r="K17" s="266"/>
      <c r="L17" s="211"/>
      <c r="M17" s="211"/>
      <c r="N17" s="211"/>
      <c r="O17" s="211"/>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c r="HE17" s="211"/>
      <c r="HF17" s="211"/>
      <c r="HG17" s="211"/>
      <c r="HH17" s="211"/>
      <c r="HI17" s="211"/>
      <c r="HJ17" s="211"/>
      <c r="HK17" s="211"/>
      <c r="HL17" s="211"/>
      <c r="HM17" s="211"/>
      <c r="HN17" s="211"/>
      <c r="HO17" s="211"/>
      <c r="HP17" s="211"/>
      <c r="HQ17" s="211"/>
      <c r="HR17" s="211"/>
      <c r="HS17" s="211"/>
      <c r="HT17" s="211"/>
      <c r="HU17" s="211"/>
      <c r="HV17" s="211"/>
      <c r="HW17" s="211"/>
      <c r="HX17" s="211"/>
      <c r="HY17" s="211"/>
      <c r="HZ17" s="211"/>
      <c r="IA17" s="211"/>
      <c r="IB17" s="211"/>
      <c r="IC17" s="211"/>
      <c r="ID17" s="211"/>
      <c r="IE17" s="211"/>
      <c r="IF17" s="211"/>
      <c r="IG17" s="211"/>
      <c r="IH17" s="211"/>
      <c r="II17" s="211"/>
      <c r="IJ17" s="211"/>
      <c r="IK17" s="211"/>
      <c r="IL17" s="211"/>
      <c r="IM17" s="211"/>
      <c r="IN17" s="211"/>
      <c r="IO17" s="211"/>
      <c r="IP17" s="211"/>
      <c r="IQ17" s="211"/>
      <c r="IR17" s="211"/>
      <c r="IS17" s="211"/>
      <c r="IT17" s="211"/>
      <c r="IU17" s="211"/>
    </row>
    <row r="18" spans="1:255" ht="14.1" customHeight="1" x14ac:dyDescent="0.2">
      <c r="A18" s="256" t="s">
        <v>228</v>
      </c>
      <c r="B18" s="257"/>
      <c r="C18" s="258"/>
      <c r="D18" s="259">
        <v>5.0062069147671746</v>
      </c>
      <c r="E18" s="261">
        <v>9477</v>
      </c>
      <c r="F18" s="261">
        <v>9706</v>
      </c>
      <c r="G18" s="261">
        <v>9637</v>
      </c>
      <c r="H18" s="261">
        <v>9658</v>
      </c>
      <c r="I18" s="261">
        <v>9682</v>
      </c>
      <c r="J18" s="260">
        <v>-205</v>
      </c>
      <c r="K18" s="263">
        <v>-2.1173311299318325</v>
      </c>
    </row>
    <row r="19" spans="1:255" ht="14.1" customHeight="1" x14ac:dyDescent="0.2">
      <c r="A19" s="256" t="s">
        <v>229</v>
      </c>
      <c r="B19" s="257"/>
      <c r="C19" s="258"/>
      <c r="D19" s="259">
        <v>10.658461213385806</v>
      </c>
      <c r="E19" s="261">
        <v>20177</v>
      </c>
      <c r="F19" s="261">
        <v>20399</v>
      </c>
      <c r="G19" s="261">
        <v>20129</v>
      </c>
      <c r="H19" s="261">
        <v>20265</v>
      </c>
      <c r="I19" s="261">
        <v>20475</v>
      </c>
      <c r="J19" s="260">
        <v>-298</v>
      </c>
      <c r="K19" s="263">
        <v>-1.4554334554334554</v>
      </c>
    </row>
    <row r="20" spans="1:255" ht="14.1" customHeight="1" x14ac:dyDescent="0.2">
      <c r="A20" s="256" t="s">
        <v>230</v>
      </c>
      <c r="B20" s="257"/>
      <c r="C20" s="258"/>
      <c r="D20" s="259">
        <v>5.0706531787327327</v>
      </c>
      <c r="E20" s="261">
        <v>9599</v>
      </c>
      <c r="F20" s="261">
        <v>9561</v>
      </c>
      <c r="G20" s="261">
        <v>9511</v>
      </c>
      <c r="H20" s="261">
        <v>9542</v>
      </c>
      <c r="I20" s="261">
        <v>9585</v>
      </c>
      <c r="J20" s="260">
        <v>14</v>
      </c>
      <c r="K20" s="263">
        <v>0.14606155451225875</v>
      </c>
    </row>
    <row r="21" spans="1:255" ht="14.1" customHeight="1" x14ac:dyDescent="0.2">
      <c r="A21" s="256" t="s">
        <v>231</v>
      </c>
      <c r="B21" s="257"/>
      <c r="C21" s="258"/>
      <c r="D21" s="259">
        <v>29.421832492538496</v>
      </c>
      <c r="E21" s="261">
        <v>55697</v>
      </c>
      <c r="F21" s="261">
        <v>56064</v>
      </c>
      <c r="G21" s="261">
        <v>55556</v>
      </c>
      <c r="H21" s="261">
        <v>55938</v>
      </c>
      <c r="I21" s="261">
        <v>56564</v>
      </c>
      <c r="J21" s="260">
        <v>-867</v>
      </c>
      <c r="K21" s="263">
        <v>-1.5327770313273461</v>
      </c>
    </row>
    <row r="22" spans="1:255" ht="14.1" customHeight="1" x14ac:dyDescent="0.2">
      <c r="A22" s="256" t="s">
        <v>232</v>
      </c>
      <c r="B22" s="257"/>
      <c r="C22" s="258"/>
      <c r="D22" s="259">
        <v>4.2856765537096217</v>
      </c>
      <c r="E22" s="261">
        <v>8113</v>
      </c>
      <c r="F22" s="261">
        <v>7973</v>
      </c>
      <c r="G22" s="261">
        <v>7928</v>
      </c>
      <c r="H22" s="261">
        <v>7929</v>
      </c>
      <c r="I22" s="261">
        <v>8024</v>
      </c>
      <c r="J22" s="260">
        <v>89</v>
      </c>
      <c r="K22" s="263">
        <v>1.109172482552343</v>
      </c>
    </row>
    <row r="23" spans="1:255" ht="18" customHeight="1" x14ac:dyDescent="0.2">
      <c r="A23" s="252" t="s">
        <v>233</v>
      </c>
      <c r="B23" s="253"/>
      <c r="C23" s="253"/>
      <c r="D23" s="254"/>
      <c r="E23" s="267"/>
      <c r="F23" s="267"/>
      <c r="G23" s="267"/>
      <c r="H23" s="267"/>
      <c r="I23" s="267"/>
      <c r="J23" s="254"/>
      <c r="K23" s="255"/>
    </row>
    <row r="24" spans="1:255" ht="13.5" customHeight="1" x14ac:dyDescent="0.2">
      <c r="A24" s="256">
        <v>11</v>
      </c>
      <c r="B24" s="257" t="s">
        <v>234</v>
      </c>
      <c r="C24" s="258"/>
      <c r="D24" s="259">
        <v>0.3697736457040226</v>
      </c>
      <c r="E24" s="260">
        <v>700</v>
      </c>
      <c r="F24" s="261">
        <v>713</v>
      </c>
      <c r="G24" s="261">
        <v>714</v>
      </c>
      <c r="H24" s="261">
        <v>717</v>
      </c>
      <c r="I24" s="262">
        <v>701</v>
      </c>
      <c r="J24" s="260">
        <v>-1</v>
      </c>
      <c r="K24" s="263">
        <v>-0.14265335235378032</v>
      </c>
    </row>
    <row r="25" spans="1:255" ht="13.5" customHeight="1" x14ac:dyDescent="0.2">
      <c r="A25" s="256" t="s">
        <v>235</v>
      </c>
      <c r="B25" s="257" t="s">
        <v>236</v>
      </c>
      <c r="C25" s="258"/>
      <c r="D25" s="259">
        <v>0.23454214098940862</v>
      </c>
      <c r="E25" s="260">
        <v>444</v>
      </c>
      <c r="F25" s="261">
        <v>458</v>
      </c>
      <c r="G25" s="261">
        <v>461</v>
      </c>
      <c r="H25" s="261">
        <v>462</v>
      </c>
      <c r="I25" s="262">
        <v>442</v>
      </c>
      <c r="J25" s="260">
        <v>2</v>
      </c>
      <c r="K25" s="263">
        <v>0.45248868778280543</v>
      </c>
    </row>
    <row r="26" spans="1:255" ht="13.5" customHeight="1" x14ac:dyDescent="0.2">
      <c r="A26" s="256">
        <v>12</v>
      </c>
      <c r="B26" s="257" t="s">
        <v>237</v>
      </c>
      <c r="C26" s="258"/>
      <c r="D26" s="259">
        <v>0.59269432925701915</v>
      </c>
      <c r="E26" s="260">
        <v>1122</v>
      </c>
      <c r="F26" s="261">
        <v>1209</v>
      </c>
      <c r="G26" s="261">
        <v>1200</v>
      </c>
      <c r="H26" s="261">
        <v>1174</v>
      </c>
      <c r="I26" s="262">
        <v>1139</v>
      </c>
      <c r="J26" s="260">
        <v>-17</v>
      </c>
      <c r="K26" s="263">
        <v>-1.4925373134328359</v>
      </c>
    </row>
    <row r="27" spans="1:255" ht="13.5" customHeight="1" x14ac:dyDescent="0.2">
      <c r="A27" s="256">
        <v>21</v>
      </c>
      <c r="B27" s="257" t="s">
        <v>238</v>
      </c>
      <c r="C27" s="258"/>
      <c r="D27" s="259">
        <v>0.53617178627083273</v>
      </c>
      <c r="E27" s="260">
        <v>1015</v>
      </c>
      <c r="F27" s="261">
        <v>1037</v>
      </c>
      <c r="G27" s="261">
        <v>1040</v>
      </c>
      <c r="H27" s="261">
        <v>1071</v>
      </c>
      <c r="I27" s="262">
        <v>1075</v>
      </c>
      <c r="J27" s="260">
        <v>-60</v>
      </c>
      <c r="K27" s="263">
        <v>-5.5813953488372094</v>
      </c>
    </row>
    <row r="28" spans="1:255" ht="13.5" customHeight="1" x14ac:dyDescent="0.2">
      <c r="A28" s="256">
        <v>22</v>
      </c>
      <c r="B28" s="257" t="s">
        <v>239</v>
      </c>
      <c r="C28" s="258"/>
      <c r="D28" s="259">
        <v>1.5968939013760861</v>
      </c>
      <c r="E28" s="260">
        <v>3023</v>
      </c>
      <c r="F28" s="261">
        <v>3084</v>
      </c>
      <c r="G28" s="261">
        <v>3091</v>
      </c>
      <c r="H28" s="261">
        <v>3091</v>
      </c>
      <c r="I28" s="262">
        <v>3117</v>
      </c>
      <c r="J28" s="260">
        <v>-94</v>
      </c>
      <c r="K28" s="263">
        <v>-3.0157202438241901</v>
      </c>
    </row>
    <row r="29" spans="1:255" ht="13.5" customHeight="1" x14ac:dyDescent="0.2">
      <c r="A29" s="256">
        <v>23</v>
      </c>
      <c r="B29" s="257" t="s">
        <v>240</v>
      </c>
      <c r="C29" s="258"/>
      <c r="D29" s="259">
        <v>0.81561501281001558</v>
      </c>
      <c r="E29" s="260">
        <v>1544</v>
      </c>
      <c r="F29" s="261">
        <v>1554</v>
      </c>
      <c r="G29" s="261">
        <v>1565</v>
      </c>
      <c r="H29" s="261">
        <v>1567</v>
      </c>
      <c r="I29" s="262">
        <v>1592</v>
      </c>
      <c r="J29" s="260">
        <v>-48</v>
      </c>
      <c r="K29" s="263">
        <v>-3.0150753768844223</v>
      </c>
    </row>
    <row r="30" spans="1:255" ht="13.5" customHeight="1" x14ac:dyDescent="0.2">
      <c r="A30" s="256">
        <v>24</v>
      </c>
      <c r="B30" s="257" t="s">
        <v>241</v>
      </c>
      <c r="C30" s="258"/>
      <c r="D30" s="259">
        <v>6.8344734687409208</v>
      </c>
      <c r="E30" s="260">
        <v>12938</v>
      </c>
      <c r="F30" s="261">
        <v>13117</v>
      </c>
      <c r="G30" s="261">
        <v>13107</v>
      </c>
      <c r="H30" s="261">
        <v>13134</v>
      </c>
      <c r="I30" s="262">
        <v>13351</v>
      </c>
      <c r="J30" s="260">
        <v>-413</v>
      </c>
      <c r="K30" s="263">
        <v>-3.0934012433525577</v>
      </c>
    </row>
    <row r="31" spans="1:255" ht="13.5" customHeight="1" x14ac:dyDescent="0.2">
      <c r="A31" s="256">
        <v>25</v>
      </c>
      <c r="B31" s="257" t="s">
        <v>242</v>
      </c>
      <c r="C31" s="258"/>
      <c r="D31" s="259">
        <v>6.9158236707958061</v>
      </c>
      <c r="E31" s="260">
        <v>13092</v>
      </c>
      <c r="F31" s="261">
        <v>13177</v>
      </c>
      <c r="G31" s="261">
        <v>13018</v>
      </c>
      <c r="H31" s="261">
        <v>13154</v>
      </c>
      <c r="I31" s="262">
        <v>13402</v>
      </c>
      <c r="J31" s="260">
        <v>-310</v>
      </c>
      <c r="K31" s="263">
        <v>-2.3130875988658408</v>
      </c>
    </row>
    <row r="32" spans="1:255" ht="13.5" customHeight="1" x14ac:dyDescent="0.2">
      <c r="A32" s="256">
        <v>26</v>
      </c>
      <c r="B32" s="257" t="s">
        <v>243</v>
      </c>
      <c r="C32" s="258"/>
      <c r="D32" s="259">
        <v>4.3944956551596626</v>
      </c>
      <c r="E32" s="260">
        <v>8319</v>
      </c>
      <c r="F32" s="261">
        <v>8287</v>
      </c>
      <c r="G32" s="261">
        <v>8144</v>
      </c>
      <c r="H32" s="261">
        <v>8165</v>
      </c>
      <c r="I32" s="262">
        <v>8238</v>
      </c>
      <c r="J32" s="260">
        <v>81</v>
      </c>
      <c r="K32" s="263">
        <v>0.9832483612527313</v>
      </c>
    </row>
    <row r="33" spans="1:11" ht="13.5" customHeight="1" x14ac:dyDescent="0.2">
      <c r="A33" s="256">
        <v>27</v>
      </c>
      <c r="B33" s="257" t="s">
        <v>244</v>
      </c>
      <c r="C33" s="258"/>
      <c r="D33" s="259">
        <v>6.7388605689231662</v>
      </c>
      <c r="E33" s="260">
        <v>12757</v>
      </c>
      <c r="F33" s="261">
        <v>12857</v>
      </c>
      <c r="G33" s="261">
        <v>12882</v>
      </c>
      <c r="H33" s="261">
        <v>12956</v>
      </c>
      <c r="I33" s="262">
        <v>13080</v>
      </c>
      <c r="J33" s="260">
        <v>-323</v>
      </c>
      <c r="K33" s="263">
        <v>-2.4694189602446484</v>
      </c>
    </row>
    <row r="34" spans="1:11" ht="13.5" customHeight="1" x14ac:dyDescent="0.2">
      <c r="A34" s="256">
        <v>28</v>
      </c>
      <c r="B34" s="257" t="s">
        <v>245</v>
      </c>
      <c r="C34" s="258"/>
      <c r="D34" s="259">
        <v>0.75222524497504029</v>
      </c>
      <c r="E34" s="260">
        <v>1424</v>
      </c>
      <c r="F34" s="261">
        <v>1432</v>
      </c>
      <c r="G34" s="261">
        <v>1410</v>
      </c>
      <c r="H34" s="261">
        <v>1414</v>
      </c>
      <c r="I34" s="262">
        <v>1429</v>
      </c>
      <c r="J34" s="260">
        <v>-5</v>
      </c>
      <c r="K34" s="263">
        <v>-0.34989503149055284</v>
      </c>
    </row>
    <row r="35" spans="1:11" ht="13.5" customHeight="1" x14ac:dyDescent="0.2">
      <c r="A35" s="256">
        <v>29</v>
      </c>
      <c r="B35" s="257" t="s">
        <v>246</v>
      </c>
      <c r="C35" s="258"/>
      <c r="D35" s="259">
        <v>1.7183909563931221</v>
      </c>
      <c r="E35" s="260">
        <v>3253</v>
      </c>
      <c r="F35" s="261">
        <v>3238</v>
      </c>
      <c r="G35" s="261">
        <v>3206</v>
      </c>
      <c r="H35" s="261">
        <v>3179</v>
      </c>
      <c r="I35" s="262">
        <v>3163</v>
      </c>
      <c r="J35" s="260">
        <v>90</v>
      </c>
      <c r="K35" s="263">
        <v>2.8453999367688905</v>
      </c>
    </row>
    <row r="36" spans="1:11" ht="13.5" customHeight="1" x14ac:dyDescent="0.2">
      <c r="A36" s="256" t="s">
        <v>247</v>
      </c>
      <c r="B36" s="257" t="s">
        <v>248</v>
      </c>
      <c r="C36" s="258"/>
      <c r="D36" s="259">
        <v>0.63706716674150177</v>
      </c>
      <c r="E36" s="260">
        <v>1206</v>
      </c>
      <c r="F36" s="261">
        <v>1205</v>
      </c>
      <c r="G36" s="261">
        <v>1206</v>
      </c>
      <c r="H36" s="261">
        <v>1205</v>
      </c>
      <c r="I36" s="262">
        <v>1198</v>
      </c>
      <c r="J36" s="260">
        <v>8</v>
      </c>
      <c r="K36" s="263">
        <v>0.667779632721202</v>
      </c>
    </row>
    <row r="37" spans="1:11" ht="13.5" customHeight="1" x14ac:dyDescent="0.2">
      <c r="A37" s="256" t="s">
        <v>249</v>
      </c>
      <c r="B37" s="257" t="s">
        <v>250</v>
      </c>
      <c r="C37" s="258"/>
      <c r="D37" s="259">
        <v>1.0469876654076755</v>
      </c>
      <c r="E37" s="260">
        <v>1982</v>
      </c>
      <c r="F37" s="261">
        <v>1964</v>
      </c>
      <c r="G37" s="261">
        <v>1936</v>
      </c>
      <c r="H37" s="261">
        <v>1909</v>
      </c>
      <c r="I37" s="262">
        <v>1902</v>
      </c>
      <c r="J37" s="260">
        <v>80</v>
      </c>
      <c r="K37" s="263">
        <v>4.2060988433228177</v>
      </c>
    </row>
    <row r="38" spans="1:11" ht="13.5" customHeight="1" x14ac:dyDescent="0.2">
      <c r="A38" s="256">
        <v>31</v>
      </c>
      <c r="B38" s="257" t="s">
        <v>251</v>
      </c>
      <c r="C38" s="258"/>
      <c r="D38" s="259">
        <v>0.6798552600301101</v>
      </c>
      <c r="E38" s="260">
        <v>1287</v>
      </c>
      <c r="F38" s="261">
        <v>1304</v>
      </c>
      <c r="G38" s="261">
        <v>1298</v>
      </c>
      <c r="H38" s="261">
        <v>1300</v>
      </c>
      <c r="I38" s="262">
        <v>1326</v>
      </c>
      <c r="J38" s="260">
        <v>-39</v>
      </c>
      <c r="K38" s="263">
        <v>-2.9411764705882355</v>
      </c>
    </row>
    <row r="39" spans="1:11" ht="13.5" customHeight="1" x14ac:dyDescent="0.2">
      <c r="A39" s="256">
        <v>32</v>
      </c>
      <c r="B39" s="257" t="s">
        <v>252</v>
      </c>
      <c r="C39" s="258"/>
      <c r="D39" s="259">
        <v>1.4563799160085575</v>
      </c>
      <c r="E39" s="260">
        <v>2757</v>
      </c>
      <c r="F39" s="261">
        <v>2837</v>
      </c>
      <c r="G39" s="261">
        <v>2892</v>
      </c>
      <c r="H39" s="261">
        <v>2890</v>
      </c>
      <c r="I39" s="262">
        <v>2875</v>
      </c>
      <c r="J39" s="260">
        <v>-118</v>
      </c>
      <c r="K39" s="263">
        <v>-4.1043478260869568</v>
      </c>
    </row>
    <row r="40" spans="1:11" ht="13.5" customHeight="1" x14ac:dyDescent="0.2">
      <c r="A40" s="256">
        <v>33</v>
      </c>
      <c r="B40" s="257" t="s">
        <v>253</v>
      </c>
      <c r="C40" s="258"/>
      <c r="D40" s="259">
        <v>1.2223660230844404</v>
      </c>
      <c r="E40" s="260">
        <v>2314</v>
      </c>
      <c r="F40" s="261">
        <v>2402</v>
      </c>
      <c r="G40" s="261">
        <v>2370</v>
      </c>
      <c r="H40" s="261">
        <v>2372</v>
      </c>
      <c r="I40" s="262">
        <v>2368</v>
      </c>
      <c r="J40" s="260">
        <v>-54</v>
      </c>
      <c r="K40" s="263">
        <v>-2.2804054054054053</v>
      </c>
    </row>
    <row r="41" spans="1:11" ht="13.5" customHeight="1" x14ac:dyDescent="0.2">
      <c r="A41" s="256">
        <v>34</v>
      </c>
      <c r="B41" s="257" t="s">
        <v>254</v>
      </c>
      <c r="C41" s="258"/>
      <c r="D41" s="259">
        <v>1.9101450040939225</v>
      </c>
      <c r="E41" s="260">
        <v>3616</v>
      </c>
      <c r="F41" s="261">
        <v>3689</v>
      </c>
      <c r="G41" s="261">
        <v>3636</v>
      </c>
      <c r="H41" s="261">
        <v>3629</v>
      </c>
      <c r="I41" s="262">
        <v>3621</v>
      </c>
      <c r="J41" s="260">
        <v>-5</v>
      </c>
      <c r="K41" s="263">
        <v>-0.13808340237503453</v>
      </c>
    </row>
    <row r="42" spans="1:11" ht="13.5" customHeight="1" x14ac:dyDescent="0.2">
      <c r="A42" s="256">
        <v>41</v>
      </c>
      <c r="B42" s="257" t="s">
        <v>255</v>
      </c>
      <c r="C42" s="258"/>
      <c r="D42" s="259">
        <v>0.85417712157629222</v>
      </c>
      <c r="E42" s="260">
        <v>1617</v>
      </c>
      <c r="F42" s="261">
        <v>1618</v>
      </c>
      <c r="G42" s="261">
        <v>1630</v>
      </c>
      <c r="H42" s="261">
        <v>1646</v>
      </c>
      <c r="I42" s="262">
        <v>1662</v>
      </c>
      <c r="J42" s="260">
        <v>-45</v>
      </c>
      <c r="K42" s="263">
        <v>-2.7075812274368229</v>
      </c>
    </row>
    <row r="43" spans="1:11" ht="13.5" customHeight="1" x14ac:dyDescent="0.2">
      <c r="A43" s="256">
        <v>42</v>
      </c>
      <c r="B43" s="257" t="s">
        <v>256</v>
      </c>
      <c r="C43" s="258"/>
      <c r="D43" s="259">
        <v>0.10512136499300072</v>
      </c>
      <c r="E43" s="260">
        <v>199</v>
      </c>
      <c r="F43" s="261">
        <v>203</v>
      </c>
      <c r="G43" s="261">
        <v>201</v>
      </c>
      <c r="H43" s="261">
        <v>209</v>
      </c>
      <c r="I43" s="262">
        <v>207</v>
      </c>
      <c r="J43" s="260">
        <v>-8</v>
      </c>
      <c r="K43" s="263">
        <v>-3.8647342995169081</v>
      </c>
    </row>
    <row r="44" spans="1:11" ht="13.5" customHeight="1" x14ac:dyDescent="0.2">
      <c r="A44" s="256">
        <v>43</v>
      </c>
      <c r="B44" s="257" t="s">
        <v>257</v>
      </c>
      <c r="C44" s="258"/>
      <c r="D44" s="259">
        <v>2.7114973191410687</v>
      </c>
      <c r="E44" s="260">
        <v>5133</v>
      </c>
      <c r="F44" s="261">
        <v>5140</v>
      </c>
      <c r="G44" s="261">
        <v>5080</v>
      </c>
      <c r="H44" s="261">
        <v>5126</v>
      </c>
      <c r="I44" s="262">
        <v>5129</v>
      </c>
      <c r="J44" s="260">
        <v>4</v>
      </c>
      <c r="K44" s="263">
        <v>7.7987911873659582E-2</v>
      </c>
    </row>
    <row r="45" spans="1:11" ht="13.5" customHeight="1" x14ac:dyDescent="0.2">
      <c r="A45" s="256">
        <v>51</v>
      </c>
      <c r="B45" s="257" t="s">
        <v>258</v>
      </c>
      <c r="C45" s="258"/>
      <c r="D45" s="259">
        <v>6.0019545178415781</v>
      </c>
      <c r="E45" s="260">
        <v>11362</v>
      </c>
      <c r="F45" s="261">
        <v>11322</v>
      </c>
      <c r="G45" s="261">
        <v>11167</v>
      </c>
      <c r="H45" s="261">
        <v>11269</v>
      </c>
      <c r="I45" s="262">
        <v>11508</v>
      </c>
      <c r="J45" s="260">
        <v>-146</v>
      </c>
      <c r="K45" s="263">
        <v>-1.2686826555439694</v>
      </c>
    </row>
    <row r="46" spans="1:11" ht="13.5" customHeight="1" x14ac:dyDescent="0.2">
      <c r="A46" s="256" t="s">
        <v>259</v>
      </c>
      <c r="B46" s="257" t="s">
        <v>260</v>
      </c>
      <c r="C46" s="258"/>
      <c r="D46" s="259">
        <v>5.0511080003169484</v>
      </c>
      <c r="E46" s="260">
        <v>9562</v>
      </c>
      <c r="F46" s="261">
        <v>9492</v>
      </c>
      <c r="G46" s="261">
        <v>9406</v>
      </c>
      <c r="H46" s="261">
        <v>9500</v>
      </c>
      <c r="I46" s="262">
        <v>9727</v>
      </c>
      <c r="J46" s="260">
        <v>-165</v>
      </c>
      <c r="K46" s="263">
        <v>-1.6963092423152051</v>
      </c>
    </row>
    <row r="47" spans="1:11" ht="13.5" customHeight="1" x14ac:dyDescent="0.2">
      <c r="A47" s="256"/>
      <c r="B47" s="257" t="s">
        <v>261</v>
      </c>
      <c r="C47" s="258"/>
      <c r="D47" s="259">
        <v>4.2201737936134807</v>
      </c>
      <c r="E47" s="260">
        <v>7989</v>
      </c>
      <c r="F47" s="261">
        <v>7965</v>
      </c>
      <c r="G47" s="261">
        <v>7950</v>
      </c>
      <c r="H47" s="261">
        <v>8032</v>
      </c>
      <c r="I47" s="262">
        <v>8164</v>
      </c>
      <c r="J47" s="260">
        <v>-175</v>
      </c>
      <c r="K47" s="263">
        <v>-2.1435570798628123</v>
      </c>
    </row>
    <row r="48" spans="1:11" ht="13.5" customHeight="1" x14ac:dyDescent="0.2">
      <c r="A48" s="256">
        <v>52</v>
      </c>
      <c r="B48" s="257" t="s">
        <v>262</v>
      </c>
      <c r="C48" s="258"/>
      <c r="D48" s="259">
        <v>2.9027231187765774</v>
      </c>
      <c r="E48" s="260">
        <v>5495</v>
      </c>
      <c r="F48" s="261">
        <v>5546</v>
      </c>
      <c r="G48" s="261">
        <v>5481</v>
      </c>
      <c r="H48" s="261">
        <v>5487</v>
      </c>
      <c r="I48" s="262">
        <v>5463</v>
      </c>
      <c r="J48" s="260">
        <v>32</v>
      </c>
      <c r="K48" s="263">
        <v>0.5857587406187077</v>
      </c>
    </row>
    <row r="49" spans="1:11" ht="13.5" customHeight="1" x14ac:dyDescent="0.2">
      <c r="A49" s="256" t="s">
        <v>263</v>
      </c>
      <c r="B49" s="257" t="s">
        <v>264</v>
      </c>
      <c r="C49" s="258"/>
      <c r="D49" s="259">
        <v>2.3438366656982117</v>
      </c>
      <c r="E49" s="260">
        <v>4437</v>
      </c>
      <c r="F49" s="261">
        <v>4479</v>
      </c>
      <c r="G49" s="261">
        <v>4480</v>
      </c>
      <c r="H49" s="261">
        <v>4500</v>
      </c>
      <c r="I49" s="262">
        <v>4532</v>
      </c>
      <c r="J49" s="260">
        <v>-95</v>
      </c>
      <c r="K49" s="263">
        <v>-2.0962047661076788</v>
      </c>
    </row>
    <row r="50" spans="1:11" ht="13.5" customHeight="1" x14ac:dyDescent="0.2">
      <c r="A50" s="256">
        <v>53</v>
      </c>
      <c r="B50" s="257" t="s">
        <v>265</v>
      </c>
      <c r="C50" s="258"/>
      <c r="D50" s="259">
        <v>0.54673674757666202</v>
      </c>
      <c r="E50" s="260">
        <v>1035</v>
      </c>
      <c r="F50" s="261">
        <v>1050</v>
      </c>
      <c r="G50" s="261">
        <v>1035</v>
      </c>
      <c r="H50" s="261">
        <v>1031</v>
      </c>
      <c r="I50" s="262">
        <v>1032</v>
      </c>
      <c r="J50" s="260">
        <v>3</v>
      </c>
      <c r="K50" s="263">
        <v>0.29069767441860467</v>
      </c>
    </row>
    <row r="51" spans="1:11" ht="13.5" customHeight="1" x14ac:dyDescent="0.2">
      <c r="A51" s="256" t="s">
        <v>266</v>
      </c>
      <c r="B51" s="257" t="s">
        <v>267</v>
      </c>
      <c r="C51" s="258"/>
      <c r="D51" s="259">
        <v>0.51768310398563167</v>
      </c>
      <c r="E51" s="260">
        <v>980</v>
      </c>
      <c r="F51" s="261">
        <v>989</v>
      </c>
      <c r="G51" s="261">
        <v>980</v>
      </c>
      <c r="H51" s="261">
        <v>972</v>
      </c>
      <c r="I51" s="262">
        <v>977</v>
      </c>
      <c r="J51" s="260">
        <v>3</v>
      </c>
      <c r="K51" s="263">
        <v>0.30706243602865918</v>
      </c>
    </row>
    <row r="52" spans="1:11" ht="13.5" customHeight="1" x14ac:dyDescent="0.2">
      <c r="A52" s="256">
        <v>54</v>
      </c>
      <c r="B52" s="257" t="s">
        <v>268</v>
      </c>
      <c r="C52" s="258"/>
      <c r="D52" s="259">
        <v>2.2640712078392013</v>
      </c>
      <c r="E52" s="260">
        <v>4286</v>
      </c>
      <c r="F52" s="261">
        <v>4265</v>
      </c>
      <c r="G52" s="261">
        <v>4304</v>
      </c>
      <c r="H52" s="261">
        <v>4236</v>
      </c>
      <c r="I52" s="262">
        <v>4255</v>
      </c>
      <c r="J52" s="260">
        <v>31</v>
      </c>
      <c r="K52" s="263">
        <v>0.72855464159811989</v>
      </c>
    </row>
    <row r="53" spans="1:11" ht="13.5" customHeight="1" x14ac:dyDescent="0.2">
      <c r="A53" s="256">
        <v>61</v>
      </c>
      <c r="B53" s="257" t="s">
        <v>269</v>
      </c>
      <c r="C53" s="258"/>
      <c r="D53" s="259">
        <v>3.4489316182879479</v>
      </c>
      <c r="E53" s="260">
        <v>6529</v>
      </c>
      <c r="F53" s="261">
        <v>6516</v>
      </c>
      <c r="G53" s="261">
        <v>6437</v>
      </c>
      <c r="H53" s="261">
        <v>6482</v>
      </c>
      <c r="I53" s="262">
        <v>6480</v>
      </c>
      <c r="J53" s="260">
        <v>49</v>
      </c>
      <c r="K53" s="263">
        <v>0.75617283950617287</v>
      </c>
    </row>
    <row r="54" spans="1:11" ht="13.5" customHeight="1" x14ac:dyDescent="0.2">
      <c r="A54" s="256">
        <v>62</v>
      </c>
      <c r="B54" s="257" t="s">
        <v>270</v>
      </c>
      <c r="C54" s="258"/>
      <c r="D54" s="259">
        <v>5.4678957238319112</v>
      </c>
      <c r="E54" s="260">
        <v>10351</v>
      </c>
      <c r="F54" s="261">
        <v>10395</v>
      </c>
      <c r="G54" s="261">
        <v>10433</v>
      </c>
      <c r="H54" s="261">
        <v>10440</v>
      </c>
      <c r="I54" s="262">
        <v>10544</v>
      </c>
      <c r="J54" s="260">
        <v>-193</v>
      </c>
      <c r="K54" s="263">
        <v>-1.8304248861911987</v>
      </c>
    </row>
    <row r="55" spans="1:11" ht="13.5" customHeight="1" x14ac:dyDescent="0.2">
      <c r="A55" s="256">
        <v>63</v>
      </c>
      <c r="B55" s="257" t="s">
        <v>271</v>
      </c>
      <c r="C55" s="258"/>
      <c r="D55" s="259">
        <v>1.3866511713900849</v>
      </c>
      <c r="E55" s="260">
        <v>2625</v>
      </c>
      <c r="F55" s="261">
        <v>2640</v>
      </c>
      <c r="G55" s="261">
        <v>2642</v>
      </c>
      <c r="H55" s="261">
        <v>2565</v>
      </c>
      <c r="I55" s="262">
        <v>2551</v>
      </c>
      <c r="J55" s="260">
        <v>74</v>
      </c>
      <c r="K55" s="263">
        <v>2.9008232065856525</v>
      </c>
    </row>
    <row r="56" spans="1:11" ht="13.5" customHeight="1" x14ac:dyDescent="0.2">
      <c r="A56" s="256" t="s">
        <v>272</v>
      </c>
      <c r="B56" s="257" t="s">
        <v>273</v>
      </c>
      <c r="C56" s="258"/>
      <c r="D56" s="259">
        <v>0.25461556747048414</v>
      </c>
      <c r="E56" s="260">
        <v>482</v>
      </c>
      <c r="F56" s="261">
        <v>483</v>
      </c>
      <c r="G56" s="261">
        <v>467</v>
      </c>
      <c r="H56" s="261">
        <v>482</v>
      </c>
      <c r="I56" s="262">
        <v>486</v>
      </c>
      <c r="J56" s="260">
        <v>-4</v>
      </c>
      <c r="K56" s="263">
        <v>-0.82304526748971196</v>
      </c>
    </row>
    <row r="57" spans="1:11" ht="13.5" customHeight="1" x14ac:dyDescent="0.2">
      <c r="A57" s="256" t="s">
        <v>274</v>
      </c>
      <c r="B57" s="257" t="s">
        <v>275</v>
      </c>
      <c r="C57" s="258"/>
      <c r="D57" s="259">
        <v>0.94080980428409178</v>
      </c>
      <c r="E57" s="260">
        <v>1781</v>
      </c>
      <c r="F57" s="261">
        <v>1797</v>
      </c>
      <c r="G57" s="261">
        <v>1817</v>
      </c>
      <c r="H57" s="261">
        <v>1734</v>
      </c>
      <c r="I57" s="262">
        <v>1713</v>
      </c>
      <c r="J57" s="260">
        <v>68</v>
      </c>
      <c r="K57" s="263">
        <v>3.9696438995913601</v>
      </c>
    </row>
    <row r="58" spans="1:11" ht="13.5" customHeight="1" x14ac:dyDescent="0.2">
      <c r="A58" s="256">
        <v>71</v>
      </c>
      <c r="B58" s="257" t="s">
        <v>276</v>
      </c>
      <c r="C58" s="258"/>
      <c r="D58" s="259">
        <v>12.330366340033279</v>
      </c>
      <c r="E58" s="260">
        <v>23342</v>
      </c>
      <c r="F58" s="261">
        <v>23399</v>
      </c>
      <c r="G58" s="261">
        <v>23112</v>
      </c>
      <c r="H58" s="261">
        <v>23227</v>
      </c>
      <c r="I58" s="262">
        <v>23199</v>
      </c>
      <c r="J58" s="260">
        <v>143</v>
      </c>
      <c r="K58" s="263">
        <v>0.61640587956377435</v>
      </c>
    </row>
    <row r="59" spans="1:11" ht="13.5" customHeight="1" x14ac:dyDescent="0.2">
      <c r="A59" s="256" t="s">
        <v>277</v>
      </c>
      <c r="B59" s="257" t="s">
        <v>278</v>
      </c>
      <c r="C59" s="258"/>
      <c r="D59" s="259">
        <v>5.6585932754021284</v>
      </c>
      <c r="E59" s="260">
        <v>10712</v>
      </c>
      <c r="F59" s="261">
        <v>10733</v>
      </c>
      <c r="G59" s="261">
        <v>10407</v>
      </c>
      <c r="H59" s="261">
        <v>10431</v>
      </c>
      <c r="I59" s="262">
        <v>10383</v>
      </c>
      <c r="J59" s="260">
        <v>329</v>
      </c>
      <c r="K59" s="263">
        <v>3.1686410478667053</v>
      </c>
    </row>
    <row r="60" spans="1:11" ht="13.5" customHeight="1" x14ac:dyDescent="0.2">
      <c r="A60" s="256" t="s">
        <v>279</v>
      </c>
      <c r="B60" s="257" t="s">
        <v>280</v>
      </c>
      <c r="C60" s="258"/>
      <c r="D60" s="259">
        <v>5.4066189482581022</v>
      </c>
      <c r="E60" s="260">
        <v>10235</v>
      </c>
      <c r="F60" s="261">
        <v>10254</v>
      </c>
      <c r="G60" s="261">
        <v>10325</v>
      </c>
      <c r="H60" s="261">
        <v>10422</v>
      </c>
      <c r="I60" s="262">
        <v>10452</v>
      </c>
      <c r="J60" s="260">
        <v>-217</v>
      </c>
      <c r="K60" s="263">
        <v>-2.0761576731725984</v>
      </c>
    </row>
    <row r="61" spans="1:11" ht="13.5" customHeight="1" x14ac:dyDescent="0.2">
      <c r="A61" s="256">
        <v>72</v>
      </c>
      <c r="B61" s="257" t="s">
        <v>281</v>
      </c>
      <c r="C61" s="258"/>
      <c r="D61" s="259">
        <v>3.2186154618208711</v>
      </c>
      <c r="E61" s="260">
        <v>6093</v>
      </c>
      <c r="F61" s="261">
        <v>6108</v>
      </c>
      <c r="G61" s="261">
        <v>5986</v>
      </c>
      <c r="H61" s="261">
        <v>6034</v>
      </c>
      <c r="I61" s="262">
        <v>6023</v>
      </c>
      <c r="J61" s="260">
        <v>70</v>
      </c>
      <c r="K61" s="263">
        <v>1.1622115224970944</v>
      </c>
    </row>
    <row r="62" spans="1:11" ht="13.5" customHeight="1" x14ac:dyDescent="0.2">
      <c r="A62" s="256" t="s">
        <v>282</v>
      </c>
      <c r="B62" s="257" t="s">
        <v>283</v>
      </c>
      <c r="C62" s="258"/>
      <c r="D62" s="259">
        <v>1.4833205673384222</v>
      </c>
      <c r="E62" s="260">
        <v>2808</v>
      </c>
      <c r="F62" s="261">
        <v>2825</v>
      </c>
      <c r="G62" s="261">
        <v>2758</v>
      </c>
      <c r="H62" s="261">
        <v>2781</v>
      </c>
      <c r="I62" s="262">
        <v>2794</v>
      </c>
      <c r="J62" s="260">
        <v>14</v>
      </c>
      <c r="K62" s="263">
        <v>0.50107372942018613</v>
      </c>
    </row>
    <row r="63" spans="1:11" ht="13.5" customHeight="1" x14ac:dyDescent="0.2">
      <c r="A63" s="256" t="s">
        <v>284</v>
      </c>
      <c r="B63" s="257" t="s">
        <v>285</v>
      </c>
      <c r="C63" s="258"/>
      <c r="D63" s="259">
        <v>1.2947360080293706</v>
      </c>
      <c r="E63" s="260">
        <v>2451</v>
      </c>
      <c r="F63" s="261">
        <v>2446</v>
      </c>
      <c r="G63" s="261">
        <v>2404</v>
      </c>
      <c r="H63" s="261">
        <v>2433</v>
      </c>
      <c r="I63" s="262">
        <v>2398</v>
      </c>
      <c r="J63" s="260">
        <v>53</v>
      </c>
      <c r="K63" s="263">
        <v>2.2101751459549623</v>
      </c>
    </row>
    <row r="64" spans="1:11" ht="13.5" customHeight="1" x14ac:dyDescent="0.2">
      <c r="A64" s="256">
        <v>73</v>
      </c>
      <c r="B64" s="257" t="s">
        <v>286</v>
      </c>
      <c r="C64" s="258"/>
      <c r="D64" s="259">
        <v>3.3306040516626609</v>
      </c>
      <c r="E64" s="260">
        <v>6305</v>
      </c>
      <c r="F64" s="261">
        <v>6289</v>
      </c>
      <c r="G64" s="261">
        <v>6183</v>
      </c>
      <c r="H64" s="261">
        <v>6189</v>
      </c>
      <c r="I64" s="262">
        <v>6220</v>
      </c>
      <c r="J64" s="260">
        <v>85</v>
      </c>
      <c r="K64" s="263">
        <v>1.3665594855305465</v>
      </c>
    </row>
    <row r="65" spans="1:11" ht="13.5" customHeight="1" x14ac:dyDescent="0.2">
      <c r="A65" s="256" t="s">
        <v>287</v>
      </c>
      <c r="B65" s="257" t="s">
        <v>288</v>
      </c>
      <c r="C65" s="258"/>
      <c r="D65" s="259">
        <v>2.8731412271202559</v>
      </c>
      <c r="E65" s="260">
        <v>5439</v>
      </c>
      <c r="F65" s="261">
        <v>5414</v>
      </c>
      <c r="G65" s="261">
        <v>5305</v>
      </c>
      <c r="H65" s="261">
        <v>5322</v>
      </c>
      <c r="I65" s="262">
        <v>5352</v>
      </c>
      <c r="J65" s="260">
        <v>87</v>
      </c>
      <c r="K65" s="263">
        <v>1.6255605381165918</v>
      </c>
    </row>
    <row r="66" spans="1:11" ht="13.5" customHeight="1" x14ac:dyDescent="0.2">
      <c r="A66" s="256">
        <v>81</v>
      </c>
      <c r="B66" s="257" t="s">
        <v>289</v>
      </c>
      <c r="C66" s="258"/>
      <c r="D66" s="259">
        <v>6.3664456828926861</v>
      </c>
      <c r="E66" s="260">
        <v>12052</v>
      </c>
      <c r="F66" s="261">
        <v>11973</v>
      </c>
      <c r="G66" s="261">
        <v>11814</v>
      </c>
      <c r="H66" s="261">
        <v>11945</v>
      </c>
      <c r="I66" s="262">
        <v>12092</v>
      </c>
      <c r="J66" s="260">
        <v>-40</v>
      </c>
      <c r="K66" s="263">
        <v>-0.33079722130334105</v>
      </c>
    </row>
    <row r="67" spans="1:11" ht="13.5" customHeight="1" x14ac:dyDescent="0.2">
      <c r="A67" s="256" t="s">
        <v>290</v>
      </c>
      <c r="B67" s="257" t="s">
        <v>291</v>
      </c>
      <c r="C67" s="258"/>
      <c r="D67" s="259">
        <v>1.7405773751353635</v>
      </c>
      <c r="E67" s="260">
        <v>3295</v>
      </c>
      <c r="F67" s="261">
        <v>3323</v>
      </c>
      <c r="G67" s="261">
        <v>3262</v>
      </c>
      <c r="H67" s="261">
        <v>3285</v>
      </c>
      <c r="I67" s="262">
        <v>3339</v>
      </c>
      <c r="J67" s="260">
        <v>-44</v>
      </c>
      <c r="K67" s="263">
        <v>-1.3177598083258462</v>
      </c>
    </row>
    <row r="68" spans="1:11" ht="13.5" customHeight="1" x14ac:dyDescent="0.2">
      <c r="A68" s="256" t="s">
        <v>292</v>
      </c>
      <c r="B68" s="257" t="s">
        <v>293</v>
      </c>
      <c r="C68" s="268"/>
      <c r="D68" s="259">
        <v>2.8398615990068938</v>
      </c>
      <c r="E68" s="260">
        <v>5376</v>
      </c>
      <c r="F68" s="261">
        <v>5292</v>
      </c>
      <c r="G68" s="261">
        <v>5237</v>
      </c>
      <c r="H68" s="261">
        <v>5312</v>
      </c>
      <c r="I68" s="262">
        <v>5404</v>
      </c>
      <c r="J68" s="260">
        <v>-28</v>
      </c>
      <c r="K68" s="263">
        <v>-0.51813471502590669</v>
      </c>
    </row>
    <row r="69" spans="1:11" ht="13.5" customHeight="1" x14ac:dyDescent="0.2">
      <c r="A69" s="256" t="s">
        <v>294</v>
      </c>
      <c r="B69" s="257" t="s">
        <v>295</v>
      </c>
      <c r="C69" s="258"/>
      <c r="D69" s="259">
        <v>0.59797680990993374</v>
      </c>
      <c r="E69" s="260">
        <v>1132</v>
      </c>
      <c r="F69" s="261">
        <v>1122</v>
      </c>
      <c r="G69" s="261">
        <v>1106</v>
      </c>
      <c r="H69" s="261">
        <v>1118</v>
      </c>
      <c r="I69" s="262">
        <v>1103</v>
      </c>
      <c r="J69" s="260">
        <v>29</v>
      </c>
      <c r="K69" s="263">
        <v>2.6291931097008159</v>
      </c>
    </row>
    <row r="70" spans="1:11" ht="13.5" customHeight="1" x14ac:dyDescent="0.2">
      <c r="A70" s="256" t="s">
        <v>296</v>
      </c>
      <c r="B70" s="257" t="s">
        <v>297</v>
      </c>
      <c r="C70" s="258"/>
      <c r="D70" s="259">
        <v>0.54620849951137052</v>
      </c>
      <c r="E70" s="260">
        <v>1034</v>
      </c>
      <c r="F70" s="261">
        <v>1006</v>
      </c>
      <c r="G70" s="261">
        <v>1002</v>
      </c>
      <c r="H70" s="261">
        <v>1014</v>
      </c>
      <c r="I70" s="262">
        <v>1017</v>
      </c>
      <c r="J70" s="260">
        <v>17</v>
      </c>
      <c r="K70" s="263">
        <v>1.671583087512291</v>
      </c>
    </row>
    <row r="71" spans="1:11" ht="13.5" customHeight="1" x14ac:dyDescent="0.2">
      <c r="A71" s="256">
        <v>82</v>
      </c>
      <c r="B71" s="257" t="s">
        <v>298</v>
      </c>
      <c r="C71" s="258"/>
      <c r="D71" s="259">
        <v>2.7421357069279733</v>
      </c>
      <c r="E71" s="260">
        <v>5191</v>
      </c>
      <c r="F71" s="261">
        <v>5168</v>
      </c>
      <c r="G71" s="261">
        <v>5102</v>
      </c>
      <c r="H71" s="261">
        <v>5070</v>
      </c>
      <c r="I71" s="262">
        <v>5151</v>
      </c>
      <c r="J71" s="260">
        <v>40</v>
      </c>
      <c r="K71" s="263">
        <v>0.77654824305960013</v>
      </c>
    </row>
    <row r="72" spans="1:11" ht="13.5" customHeight="1" x14ac:dyDescent="0.2">
      <c r="A72" s="256" t="s">
        <v>299</v>
      </c>
      <c r="B72" s="269" t="s">
        <v>548</v>
      </c>
      <c r="C72" s="258"/>
      <c r="D72" s="259">
        <v>1.9999471751934708</v>
      </c>
      <c r="E72" s="260">
        <v>3786</v>
      </c>
      <c r="F72" s="261">
        <v>3733</v>
      </c>
      <c r="G72" s="261">
        <v>3681</v>
      </c>
      <c r="H72" s="261">
        <v>3645</v>
      </c>
      <c r="I72" s="262">
        <v>3681</v>
      </c>
      <c r="J72" s="260">
        <v>105</v>
      </c>
      <c r="K72" s="263">
        <v>2.8524857375713122</v>
      </c>
    </row>
    <row r="73" spans="1:11" ht="13.5" customHeight="1" x14ac:dyDescent="0.2">
      <c r="A73" s="256" t="s">
        <v>300</v>
      </c>
      <c r="B73" s="257" t="s">
        <v>301</v>
      </c>
      <c r="C73" s="258"/>
      <c r="D73" s="259">
        <v>0.35339795567998733</v>
      </c>
      <c r="E73" s="260">
        <v>669</v>
      </c>
      <c r="F73" s="261">
        <v>676</v>
      </c>
      <c r="G73" s="261">
        <v>652</v>
      </c>
      <c r="H73" s="261">
        <v>644</v>
      </c>
      <c r="I73" s="262">
        <v>660</v>
      </c>
      <c r="J73" s="260">
        <v>9</v>
      </c>
      <c r="K73" s="263">
        <v>1.3636363636363635</v>
      </c>
    </row>
    <row r="74" spans="1:11" ht="13.5" customHeight="1" x14ac:dyDescent="0.2">
      <c r="A74" s="256">
        <v>83</v>
      </c>
      <c r="B74" s="257" t="s">
        <v>302</v>
      </c>
      <c r="C74" s="258"/>
      <c r="D74" s="259">
        <v>6.2502311085285651</v>
      </c>
      <c r="E74" s="260">
        <v>11832</v>
      </c>
      <c r="F74" s="261">
        <v>11696</v>
      </c>
      <c r="G74" s="261">
        <v>11510</v>
      </c>
      <c r="H74" s="261">
        <v>11506</v>
      </c>
      <c r="I74" s="262">
        <v>11437</v>
      </c>
      <c r="J74" s="260">
        <v>395</v>
      </c>
      <c r="K74" s="263">
        <v>3.4537028941155898</v>
      </c>
    </row>
    <row r="75" spans="1:11" ht="13.5" customHeight="1" x14ac:dyDescent="0.2">
      <c r="A75" s="256" t="s">
        <v>303</v>
      </c>
      <c r="B75" s="257" t="s">
        <v>304</v>
      </c>
      <c r="C75" s="258"/>
      <c r="D75" s="259">
        <v>5.4319748553920917</v>
      </c>
      <c r="E75" s="260">
        <v>10283</v>
      </c>
      <c r="F75" s="261">
        <v>10160</v>
      </c>
      <c r="G75" s="261">
        <v>9960</v>
      </c>
      <c r="H75" s="261">
        <v>9969</v>
      </c>
      <c r="I75" s="262">
        <v>9912</v>
      </c>
      <c r="J75" s="260">
        <v>371</v>
      </c>
      <c r="K75" s="263">
        <v>3.7429378531073447</v>
      </c>
    </row>
    <row r="76" spans="1:11" ht="13.5" customHeight="1" x14ac:dyDescent="0.2">
      <c r="A76" s="256"/>
      <c r="B76" s="257" t="s">
        <v>305</v>
      </c>
      <c r="C76" s="258"/>
      <c r="D76" s="259">
        <v>3.0754602361268852</v>
      </c>
      <c r="E76" s="260">
        <v>5822</v>
      </c>
      <c r="F76" s="261">
        <v>5809</v>
      </c>
      <c r="G76" s="261">
        <v>5626</v>
      </c>
      <c r="H76" s="261">
        <v>5618</v>
      </c>
      <c r="I76" s="262">
        <v>5583</v>
      </c>
      <c r="J76" s="260">
        <v>239</v>
      </c>
      <c r="K76" s="263">
        <v>4.2808525882142217</v>
      </c>
    </row>
    <row r="77" spans="1:11" ht="13.5" customHeight="1" x14ac:dyDescent="0.2">
      <c r="A77" s="256">
        <v>84</v>
      </c>
      <c r="B77" s="257" t="s">
        <v>306</v>
      </c>
      <c r="C77" s="258"/>
      <c r="D77" s="259">
        <v>1.5636142732627243</v>
      </c>
      <c r="E77" s="260">
        <v>2960</v>
      </c>
      <c r="F77" s="261">
        <v>2916</v>
      </c>
      <c r="G77" s="261">
        <v>2913</v>
      </c>
      <c r="H77" s="261">
        <v>2904</v>
      </c>
      <c r="I77" s="262">
        <v>2856</v>
      </c>
      <c r="J77" s="260">
        <v>104</v>
      </c>
      <c r="K77" s="263">
        <v>3.6414565826330532</v>
      </c>
    </row>
    <row r="78" spans="1:11" ht="13.5" customHeight="1" x14ac:dyDescent="0.2">
      <c r="A78" s="256" t="s">
        <v>307</v>
      </c>
      <c r="B78" s="257" t="s">
        <v>308</v>
      </c>
      <c r="C78" s="258"/>
      <c r="D78" s="259">
        <v>0.38350809540160058</v>
      </c>
      <c r="E78" s="260">
        <v>726</v>
      </c>
      <c r="F78" s="261">
        <v>695</v>
      </c>
      <c r="G78" s="261">
        <v>698</v>
      </c>
      <c r="H78" s="261">
        <v>693</v>
      </c>
      <c r="I78" s="262">
        <v>657</v>
      </c>
      <c r="J78" s="260">
        <v>69</v>
      </c>
      <c r="K78" s="263">
        <v>10.502283105022832</v>
      </c>
    </row>
    <row r="79" spans="1:11" ht="13.5" customHeight="1" x14ac:dyDescent="0.2">
      <c r="A79" s="256" t="s">
        <v>309</v>
      </c>
      <c r="B79" s="257" t="s">
        <v>310</v>
      </c>
      <c r="C79" s="258"/>
      <c r="D79" s="259">
        <v>0.23454214098940862</v>
      </c>
      <c r="E79" s="260">
        <v>444</v>
      </c>
      <c r="F79" s="261">
        <v>442</v>
      </c>
      <c r="G79" s="261">
        <v>425</v>
      </c>
      <c r="H79" s="261">
        <v>428</v>
      </c>
      <c r="I79" s="262">
        <v>435</v>
      </c>
      <c r="J79" s="260">
        <v>9</v>
      </c>
      <c r="K79" s="263">
        <v>2.0689655172413794</v>
      </c>
    </row>
    <row r="80" spans="1:11" s="113" customFormat="1" ht="13.5" customHeight="1" x14ac:dyDescent="0.15">
      <c r="A80" s="256" t="s">
        <v>311</v>
      </c>
      <c r="B80" s="257" t="s">
        <v>312</v>
      </c>
      <c r="C80" s="258"/>
      <c r="D80" s="259">
        <v>0.51028763107155117</v>
      </c>
      <c r="E80" s="260">
        <v>966</v>
      </c>
      <c r="F80" s="261">
        <v>961</v>
      </c>
      <c r="G80" s="261">
        <v>950</v>
      </c>
      <c r="H80" s="261">
        <v>948</v>
      </c>
      <c r="I80" s="262">
        <v>952</v>
      </c>
      <c r="J80" s="260">
        <v>14</v>
      </c>
      <c r="K80" s="263">
        <v>1.4705882352941178</v>
      </c>
    </row>
    <row r="81" spans="1:11" s="113" customFormat="1" ht="13.5" customHeight="1" x14ac:dyDescent="0.15">
      <c r="A81" s="256">
        <v>91</v>
      </c>
      <c r="B81" s="257" t="s">
        <v>313</v>
      </c>
      <c r="C81" s="258"/>
      <c r="D81" s="259">
        <v>0.16217215604447849</v>
      </c>
      <c r="E81" s="260">
        <v>307</v>
      </c>
      <c r="F81" s="261">
        <v>301</v>
      </c>
      <c r="G81" s="261">
        <v>315</v>
      </c>
      <c r="H81" s="261">
        <v>315</v>
      </c>
      <c r="I81" s="262">
        <v>325</v>
      </c>
      <c r="J81" s="260">
        <v>-18</v>
      </c>
      <c r="K81" s="263">
        <v>-5.5384615384615383</v>
      </c>
    </row>
    <row r="82" spans="1:11" s="86" customFormat="1" ht="13.5" customHeight="1" x14ac:dyDescent="0.2">
      <c r="A82" s="256">
        <v>92</v>
      </c>
      <c r="B82" s="257" t="s">
        <v>314</v>
      </c>
      <c r="C82" s="258"/>
      <c r="D82" s="259">
        <v>1.2144423021050685</v>
      </c>
      <c r="E82" s="260">
        <v>2299</v>
      </c>
      <c r="F82" s="261">
        <v>2278</v>
      </c>
      <c r="G82" s="261">
        <v>2297</v>
      </c>
      <c r="H82" s="261">
        <v>2300</v>
      </c>
      <c r="I82" s="262">
        <v>2248</v>
      </c>
      <c r="J82" s="260">
        <v>51</v>
      </c>
      <c r="K82" s="263">
        <v>2.2686832740213525</v>
      </c>
    </row>
    <row r="83" spans="1:11" s="113" customFormat="1" ht="13.5" customHeight="1" x14ac:dyDescent="0.15">
      <c r="A83" s="256">
        <v>93</v>
      </c>
      <c r="B83" s="257" t="s">
        <v>315</v>
      </c>
      <c r="C83" s="258"/>
      <c r="D83" s="259">
        <v>0.16322865217506141</v>
      </c>
      <c r="E83" s="260">
        <v>309</v>
      </c>
      <c r="F83" s="261">
        <v>307</v>
      </c>
      <c r="G83" s="261">
        <v>320</v>
      </c>
      <c r="H83" s="261">
        <v>334</v>
      </c>
      <c r="I83" s="262">
        <v>326</v>
      </c>
      <c r="J83" s="260">
        <v>-17</v>
      </c>
      <c r="K83" s="263">
        <v>-5.2147239263803682</v>
      </c>
    </row>
    <row r="84" spans="1:11" s="86" customFormat="1" ht="13.5" customHeight="1" x14ac:dyDescent="0.2">
      <c r="A84" s="256">
        <v>94</v>
      </c>
      <c r="B84" s="257" t="s">
        <v>316</v>
      </c>
      <c r="C84" s="258"/>
      <c r="D84" s="259">
        <v>0.13259026438815669</v>
      </c>
      <c r="E84" s="260">
        <v>251</v>
      </c>
      <c r="F84" s="261">
        <v>250</v>
      </c>
      <c r="G84" s="261">
        <v>253</v>
      </c>
      <c r="H84" s="261">
        <v>248</v>
      </c>
      <c r="I84" s="262">
        <v>272</v>
      </c>
      <c r="J84" s="260">
        <v>-21</v>
      </c>
      <c r="K84" s="263">
        <v>-7.7205882352941178</v>
      </c>
    </row>
    <row r="85" spans="1:11" s="86" customFormat="1" ht="13.5" customHeight="1" x14ac:dyDescent="0.2">
      <c r="A85" s="270" t="s">
        <v>317</v>
      </c>
      <c r="B85" s="271" t="s">
        <v>318</v>
      </c>
      <c r="C85" s="272"/>
      <c r="D85" s="273">
        <v>0.30162964528142416</v>
      </c>
      <c r="E85" s="274">
        <v>571</v>
      </c>
      <c r="F85" s="275">
        <v>588</v>
      </c>
      <c r="G85" s="275">
        <v>573</v>
      </c>
      <c r="H85" s="275">
        <v>582</v>
      </c>
      <c r="I85" s="276">
        <v>580</v>
      </c>
      <c r="J85" s="274">
        <v>-9</v>
      </c>
      <c r="K85" s="551">
        <v>-1.5517241379310345</v>
      </c>
    </row>
    <row r="86" spans="1:11" ht="12.75" customHeight="1" x14ac:dyDescent="0.2">
      <c r="A86" s="113"/>
      <c r="B86" s="113"/>
      <c r="C86" s="113"/>
      <c r="D86" s="113"/>
      <c r="E86" s="113"/>
      <c r="F86" s="113"/>
      <c r="G86" s="113"/>
      <c r="H86" s="113"/>
      <c r="I86" s="113"/>
      <c r="J86" s="113"/>
      <c r="K86" s="114" t="s">
        <v>35</v>
      </c>
    </row>
    <row r="87" spans="1:11" ht="15.75" customHeight="1" x14ac:dyDescent="0.2">
      <c r="A87" s="113" t="s">
        <v>114</v>
      </c>
      <c r="B87" s="113"/>
      <c r="C87" s="113"/>
      <c r="D87" s="113"/>
      <c r="E87" s="113"/>
      <c r="F87" s="113"/>
      <c r="G87" s="113"/>
      <c r="H87" s="113"/>
      <c r="I87" s="113"/>
      <c r="J87" s="113"/>
      <c r="K87" s="113"/>
    </row>
    <row r="88" spans="1:11" ht="15.75" customHeight="1" x14ac:dyDescent="0.2">
      <c r="A88" s="277" t="s">
        <v>319</v>
      </c>
      <c r="B88" s="278"/>
      <c r="C88" s="278"/>
      <c r="D88" s="278"/>
      <c r="E88" s="278"/>
      <c r="F88" s="113"/>
      <c r="G88" s="113"/>
      <c r="H88" s="113"/>
      <c r="I88" s="113"/>
      <c r="J88" s="113"/>
      <c r="K88" s="113"/>
    </row>
    <row r="89" spans="1:11" ht="57" customHeight="1" x14ac:dyDescent="0.2">
      <c r="A89" s="279" t="s">
        <v>320</v>
      </c>
      <c r="B89" s="279"/>
      <c r="C89" s="279"/>
      <c r="D89" s="279"/>
      <c r="E89" s="279"/>
      <c r="F89" s="279"/>
      <c r="G89" s="279"/>
      <c r="H89" s="279"/>
      <c r="I89" s="279"/>
      <c r="J89" s="279"/>
      <c r="K89" s="279"/>
    </row>
    <row r="90" spans="1:11" ht="21.75"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280"/>
      <c r="B92" s="280"/>
      <c r="C92" s="280"/>
      <c r="D92" s="280"/>
      <c r="E92" s="280"/>
      <c r="F92" s="280"/>
      <c r="G92" s="280"/>
      <c r="H92" s="280"/>
      <c r="I92" s="280"/>
      <c r="J92" s="280"/>
      <c r="K92" s="280"/>
    </row>
    <row r="93" spans="1:11" ht="15.75" customHeight="1" x14ac:dyDescent="0.2">
      <c r="D93" s="53"/>
      <c r="E93" s="53"/>
      <c r="F93" s="53"/>
      <c r="G93" s="53"/>
      <c r="H93" s="53"/>
      <c r="I93" s="53"/>
      <c r="J93" s="53"/>
      <c r="K93" s="53"/>
    </row>
    <row r="94" spans="1:11" ht="15.75" customHeight="1" x14ac:dyDescent="0.2">
      <c r="D94" s="53"/>
      <c r="E94" s="53"/>
      <c r="F94" s="53"/>
      <c r="G94" s="53"/>
      <c r="H94" s="53"/>
      <c r="I94" s="53"/>
      <c r="J94" s="53"/>
      <c r="K94" s="53"/>
    </row>
    <row r="95" spans="1:11" ht="15.75" customHeight="1" x14ac:dyDescent="0.2">
      <c r="D95" s="53"/>
      <c r="E95" s="53"/>
      <c r="F95" s="53"/>
      <c r="G95" s="53"/>
      <c r="H95" s="53"/>
      <c r="I95" s="53"/>
      <c r="J95" s="53"/>
      <c r="K95" s="53"/>
    </row>
    <row r="96" spans="1:11" ht="15.75" customHeight="1" x14ac:dyDescent="0.2">
      <c r="D96" s="53"/>
      <c r="E96" s="53"/>
      <c r="F96" s="53"/>
      <c r="G96" s="53"/>
      <c r="H96" s="53"/>
      <c r="I96" s="53"/>
      <c r="J96" s="53"/>
      <c r="K96" s="53"/>
    </row>
    <row r="97" spans="4:11" ht="15.75" customHeight="1" x14ac:dyDescent="0.2">
      <c r="D97" s="53"/>
      <c r="E97" s="53"/>
      <c r="F97" s="53"/>
      <c r="G97" s="53"/>
      <c r="H97" s="53"/>
      <c r="I97" s="53"/>
      <c r="J97" s="53"/>
      <c r="K97" s="53"/>
    </row>
    <row r="98" spans="4:11" ht="15.75" customHeight="1" x14ac:dyDescent="0.2">
      <c r="D98" s="53"/>
      <c r="E98" s="53"/>
      <c r="F98" s="53"/>
      <c r="G98" s="53"/>
      <c r="H98" s="53"/>
      <c r="I98" s="53"/>
      <c r="J98" s="53"/>
      <c r="K98" s="53"/>
    </row>
    <row r="99" spans="4:11" ht="15.75" customHeight="1" x14ac:dyDescent="0.2">
      <c r="D99" s="53"/>
      <c r="E99" s="53"/>
      <c r="F99" s="53"/>
      <c r="G99" s="53"/>
      <c r="H99" s="53"/>
      <c r="I99" s="53"/>
      <c r="J99" s="53"/>
      <c r="K99" s="53"/>
    </row>
    <row r="100" spans="4:11" ht="18" customHeight="1" x14ac:dyDescent="0.2">
      <c r="D100" s="53"/>
      <c r="E100" s="53"/>
      <c r="F100" s="53"/>
      <c r="G100" s="53"/>
      <c r="H100" s="53"/>
      <c r="I100" s="53"/>
      <c r="J100" s="53"/>
      <c r="K100" s="53"/>
    </row>
    <row r="101" spans="4:11" ht="18" customHeight="1" x14ac:dyDescent="0.2">
      <c r="D101" s="53"/>
      <c r="E101" s="53"/>
      <c r="F101" s="53"/>
      <c r="G101" s="53"/>
      <c r="H101" s="53"/>
      <c r="I101" s="53"/>
      <c r="J101" s="53"/>
      <c r="K101" s="53"/>
    </row>
    <row r="102" spans="4:11" ht="18" customHeight="1" x14ac:dyDescent="0.2">
      <c r="D102" s="53"/>
      <c r="E102" s="53"/>
      <c r="F102" s="53"/>
      <c r="G102" s="53"/>
      <c r="H102" s="53"/>
      <c r="I102" s="53"/>
      <c r="J102" s="53"/>
      <c r="K102" s="53"/>
    </row>
    <row r="103" spans="4:11" ht="18" customHeight="1" x14ac:dyDescent="0.2">
      <c r="D103" s="53"/>
      <c r="E103" s="53"/>
      <c r="F103" s="53"/>
      <c r="G103" s="53"/>
      <c r="H103" s="53"/>
      <c r="I103" s="53"/>
      <c r="J103" s="53"/>
      <c r="K103" s="53"/>
    </row>
    <row r="104" spans="4:11" ht="18" customHeight="1" x14ac:dyDescent="0.2">
      <c r="D104" s="53"/>
      <c r="E104" s="53"/>
      <c r="F104" s="53"/>
      <c r="G104" s="53"/>
      <c r="H104" s="53"/>
      <c r="I104" s="53"/>
      <c r="J104" s="53"/>
      <c r="K104" s="53"/>
    </row>
    <row r="105" spans="4:11" ht="18" customHeight="1" x14ac:dyDescent="0.2">
      <c r="D105" s="53"/>
      <c r="E105" s="53"/>
      <c r="F105" s="53"/>
      <c r="G105" s="53"/>
      <c r="H105" s="53"/>
      <c r="I105" s="53"/>
      <c r="J105" s="53"/>
      <c r="K105" s="53"/>
    </row>
    <row r="106" spans="4:11" ht="18" customHeight="1" x14ac:dyDescent="0.2">
      <c r="D106" s="53"/>
      <c r="E106" s="53"/>
      <c r="F106" s="53"/>
      <c r="G106" s="53"/>
      <c r="H106" s="53"/>
      <c r="I106" s="53"/>
      <c r="J106" s="53"/>
      <c r="K106" s="53"/>
    </row>
    <row r="107" spans="4:11" ht="18" customHeight="1" x14ac:dyDescent="0.2">
      <c r="D107" s="53"/>
      <c r="E107" s="53"/>
      <c r="F107" s="53"/>
      <c r="G107" s="53"/>
      <c r="H107" s="53"/>
      <c r="I107" s="53"/>
      <c r="J107" s="53"/>
      <c r="K107" s="53"/>
    </row>
    <row r="108" spans="4:11" ht="18" customHeight="1" x14ac:dyDescent="0.2">
      <c r="D108" s="53"/>
      <c r="E108" s="53"/>
      <c r="F108" s="53"/>
      <c r="G108" s="53"/>
      <c r="H108" s="53"/>
      <c r="I108" s="53"/>
      <c r="J108" s="53"/>
      <c r="K108" s="53"/>
    </row>
    <row r="109" spans="4:11" ht="18" customHeight="1" x14ac:dyDescent="0.2">
      <c r="D109" s="53"/>
      <c r="E109" s="53"/>
      <c r="F109" s="53"/>
      <c r="G109" s="53"/>
      <c r="H109" s="53"/>
      <c r="I109" s="53"/>
      <c r="J109" s="53"/>
      <c r="K109" s="53"/>
    </row>
    <row r="110" spans="4:11" ht="18" customHeight="1" x14ac:dyDescent="0.2">
      <c r="D110" s="53"/>
      <c r="E110" s="53"/>
      <c r="F110" s="53"/>
      <c r="G110" s="53"/>
      <c r="H110" s="53"/>
      <c r="I110" s="53"/>
      <c r="J110" s="53"/>
      <c r="K110" s="53"/>
    </row>
    <row r="111" spans="4:11" ht="18" customHeight="1" x14ac:dyDescent="0.2">
      <c r="D111" s="53"/>
      <c r="E111" s="53"/>
      <c r="F111" s="53"/>
      <c r="G111" s="53"/>
      <c r="H111" s="53"/>
      <c r="I111" s="53"/>
      <c r="J111" s="53"/>
      <c r="K111" s="53"/>
    </row>
    <row r="112" spans="4:11" ht="18" customHeight="1" x14ac:dyDescent="0.2">
      <c r="D112" s="53"/>
      <c r="E112" s="53"/>
      <c r="F112" s="53"/>
      <c r="G112" s="53"/>
      <c r="H112" s="53"/>
      <c r="I112" s="53"/>
      <c r="J112" s="53"/>
      <c r="K112" s="53"/>
    </row>
    <row r="113" spans="4:11" ht="18"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row r="198" spans="4:11" ht="15.95" customHeight="1" x14ac:dyDescent="0.2">
      <c r="D198" s="53"/>
      <c r="E198" s="53"/>
      <c r="F198" s="53"/>
      <c r="G198" s="53"/>
      <c r="H198" s="53"/>
      <c r="I198" s="53"/>
      <c r="J198" s="53"/>
      <c r="K198" s="53"/>
    </row>
    <row r="199" spans="4:11" ht="15.95" customHeight="1" x14ac:dyDescent="0.2">
      <c r="D199" s="53"/>
      <c r="E199" s="53"/>
      <c r="F199" s="53"/>
      <c r="G199" s="53"/>
      <c r="H199" s="53"/>
      <c r="I199" s="53"/>
      <c r="J199" s="53"/>
      <c r="K199" s="53"/>
    </row>
    <row r="200" spans="4:11" ht="15.95" customHeight="1" x14ac:dyDescent="0.2">
      <c r="D200" s="53"/>
      <c r="E200" s="53"/>
      <c r="F200" s="53"/>
      <c r="G200" s="53"/>
      <c r="H200" s="53"/>
      <c r="I200" s="53"/>
      <c r="J200" s="53"/>
      <c r="K200" s="53"/>
    </row>
    <row r="201" spans="4:11" ht="15.95" customHeight="1" x14ac:dyDescent="0.2">
      <c r="D201" s="53"/>
      <c r="E201" s="53"/>
      <c r="F201" s="53"/>
      <c r="G201" s="53"/>
      <c r="H201" s="53"/>
      <c r="I201" s="53"/>
      <c r="J201" s="53"/>
      <c r="K201" s="53"/>
    </row>
    <row r="202" spans="4:11" ht="15.95" customHeight="1" x14ac:dyDescent="0.2">
      <c r="D202" s="53"/>
      <c r="E202" s="53"/>
      <c r="F202" s="53"/>
      <c r="G202" s="53"/>
      <c r="H202" s="53"/>
      <c r="I202" s="53"/>
      <c r="J202" s="53"/>
      <c r="K202" s="53"/>
    </row>
    <row r="203" spans="4:11" ht="15.95" customHeight="1" x14ac:dyDescent="0.2">
      <c r="D203" s="53"/>
      <c r="E203" s="53"/>
      <c r="F203" s="53"/>
      <c r="G203" s="53"/>
      <c r="H203" s="53"/>
      <c r="I203" s="53"/>
      <c r="J203" s="53"/>
      <c r="K203" s="53"/>
    </row>
    <row r="204" spans="4:11" ht="15.95" customHeight="1" x14ac:dyDescent="0.2">
      <c r="D204" s="53"/>
      <c r="E204" s="53"/>
      <c r="F204" s="53"/>
      <c r="G204" s="53"/>
      <c r="H204" s="53"/>
      <c r="I204" s="53"/>
      <c r="J204" s="53"/>
      <c r="K204" s="53"/>
    </row>
  </sheetData>
  <mergeCells count="16">
    <mergeCell ref="H8:H9"/>
    <mergeCell ref="I8:I9"/>
    <mergeCell ref="A89:K89"/>
    <mergeCell ref="A90:K90"/>
    <mergeCell ref="A91:K91"/>
    <mergeCell ref="A92:K92"/>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82" fitToHeight="0" orientation="portrait" r:id="rId1"/>
  <headerFooter alignWithMargins="0"/>
  <rowBreaks count="1" manualBreakCount="1">
    <brk id="57" max="1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30</vt:i4>
      </vt:variant>
    </vt:vector>
  </HeadingPairs>
  <TitlesOfParts>
    <vt:vector size="56" baseType="lpstr">
      <vt:lpstr>Deckblatt</vt:lpstr>
      <vt:lpstr>Impressum</vt:lpstr>
      <vt:lpstr>Inhaltsverzeichnis</vt:lpstr>
      <vt:lpstr>Tabelle 1</vt:lpstr>
      <vt:lpstr>Diagramm</vt:lpstr>
      <vt:lpstr>Tabelle 2.1</vt:lpstr>
      <vt:lpstr>Tabelle 2.2</vt:lpstr>
      <vt:lpstr>Tabelle 2.3</vt:lpstr>
      <vt:lpstr>Tabelle 2.4</vt:lpstr>
      <vt:lpstr>Tabelle 3.1</vt:lpstr>
      <vt:lpstr>Tabelle 3.2</vt:lpstr>
      <vt:lpstr>Tabelle 3.3</vt:lpstr>
      <vt:lpstr>Tabelle 3.4</vt:lpstr>
      <vt:lpstr>Tabelle 4.1</vt:lpstr>
      <vt:lpstr>Tabelle 4.2</vt:lpstr>
      <vt:lpstr>Tabelle 4.3</vt:lpstr>
      <vt:lpstr>Tabelle 5.1</vt:lpstr>
      <vt:lpstr>Tabelle 5.2</vt:lpstr>
      <vt:lpstr>Tabelle 6</vt:lpstr>
      <vt:lpstr>Hinweis - Berufsaggregate</vt:lpstr>
      <vt:lpstr>Hinweis_Befristung</vt:lpstr>
      <vt:lpstr>Hinweis_beg_been_BV</vt:lpstr>
      <vt:lpstr>Hinweise_BST-Revisionen</vt:lpstr>
      <vt:lpstr>Hinweise_SvB_GB</vt:lpstr>
      <vt:lpstr>Daten_Diagramme</vt:lpstr>
      <vt:lpstr>Statistik-Infoseite</vt:lpstr>
      <vt:lpstr>Deckblatt!Druckbereich</vt:lpstr>
      <vt:lpstr>Diagramm!Druckbereich</vt:lpstr>
      <vt:lpstr>'Hinweis - Berufsaggregate'!Druckbereich</vt:lpstr>
      <vt:lpstr>Hinweis_beg_been_BV!Druckbereich</vt:lpstr>
      <vt:lpstr>'Hinweise_BST-Revisionen'!Druckbereich</vt:lpstr>
      <vt:lpstr>Hinweise_SvB_GB!Druckbereich</vt:lpstr>
      <vt:lpstr>Inhaltsverzeichnis!Druckbereich</vt:lpstr>
      <vt:lpstr>'Tabelle 1'!Druckbereich</vt:lpstr>
      <vt:lpstr>'Tabelle 2.1'!Druckbereich</vt:lpstr>
      <vt:lpstr>'Tabelle 2.2'!Druckbereich</vt:lpstr>
      <vt:lpstr>'Tabelle 2.3'!Druckbereich</vt:lpstr>
      <vt:lpstr>'Tabelle 2.4'!Druckbereich</vt:lpstr>
      <vt:lpstr>'Tabelle 3.1'!Druckbereich</vt:lpstr>
      <vt:lpstr>'Tabelle 3.2'!Druckbereich</vt:lpstr>
      <vt:lpstr>'Tabelle 3.3'!Druckbereich</vt:lpstr>
      <vt:lpstr>'Tabelle 3.4'!Druckbereich</vt:lpstr>
      <vt:lpstr>'Tabelle 4.1'!Druckbereich</vt:lpstr>
      <vt:lpstr>'Tabelle 4.2'!Druckbereich</vt:lpstr>
      <vt:lpstr>'Tabelle 4.3'!Druckbereich</vt:lpstr>
      <vt:lpstr>'Tabelle 5.1'!Druckbereich</vt:lpstr>
      <vt:lpstr>'Tabelle 5.2'!Druckbereich</vt:lpstr>
      <vt:lpstr>'Tabelle 6'!Druckbereich</vt:lpstr>
      <vt:lpstr>'Hinweis - Berufsaggregate'!Drucktitel</vt:lpstr>
      <vt:lpstr>Hinweis_beg_been_BV!Drucktitel</vt:lpstr>
      <vt:lpstr>Hinweise_SvB_GB!Drucktitel</vt:lpstr>
      <vt:lpstr>'Tabelle 2.2'!Drucktitel</vt:lpstr>
      <vt:lpstr>'Tabelle 2.4'!Drucktitel</vt:lpstr>
      <vt:lpstr>'Tabelle 3.4'!Drucktitel</vt:lpstr>
      <vt:lpstr>'Tabelle 4.3'!Drucktitel</vt:lpstr>
      <vt:lpstr>'Tabelle 5.2'!Drucktitel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2026-06-22T08:45:50Z</dcterms:created>
  <dcterms:modified xsi:type="dcterms:W3CDTF">2026-06-22T08:47:14Z</dcterms:modified>
</cp:coreProperties>
</file>